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"/>
    </mc:Choice>
  </mc:AlternateContent>
  <xr:revisionPtr revIDLastSave="0" documentId="13_ncr:1_{ED22A298-F9F3-4B46-A47E-221F500BB5C6}" xr6:coauthVersionLast="47" xr6:coauthVersionMax="47" xr10:uidLastSave="{00000000-0000-0000-0000-000000000000}"/>
  <bookViews>
    <workbookView xWindow="28680" yWindow="-120" windowWidth="29040" windowHeight="15840" firstSheet="1" activeTab="4" xr2:uid="{64E666C7-77B3-4713-99D7-527C227DA8DC}"/>
  </bookViews>
  <sheets>
    <sheet name="tempo visita por no" sheetId="12" state="hidden" r:id="rId1"/>
    <sheet name="carro 0" sheetId="8" r:id="rId2"/>
    <sheet name="01  nos" sheetId="11" state="hidden" r:id="rId3"/>
    <sheet name="carro 1" sheetId="9" r:id="rId4"/>
    <sheet name="Tempo Entre Visitas" sheetId="13" r:id="rId5"/>
    <sheet name="Kms" sheetId="14" r:id="rId6"/>
  </sheets>
  <definedNames>
    <definedName name="ExternalData_1" localSheetId="1" hidden="1">'carro 0'!$A$1:$D$75</definedName>
    <definedName name="ExternalData_1" localSheetId="3" hidden="1">'carro 1'!$A$1:$D$74</definedName>
    <definedName name="ExternalData_1" localSheetId="5" hidden="1">Kms!$A$1:$C$148</definedName>
    <definedName name="ExternalData_2" localSheetId="2" hidden="1">'01  nos'!$A$1:$B$13</definedName>
    <definedName name="ExternalData_2" localSheetId="0" hidden="1">'tempo visita por no'!$A$1:$B$148</definedName>
    <definedName name="Filepath">'carro 0'!$M$1</definedName>
  </definedNames>
  <calcPr calcId="191029"/>
  <pivotCaches>
    <pivotCache cacheId="7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4" l="1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H73" i="8"/>
  <c r="I73" i="8" a="1"/>
  <c r="I73" i="8" s="1"/>
  <c r="H74" i="8"/>
  <c r="I74" i="8" s="1" a="1"/>
  <c r="I74" i="8" s="1"/>
  <c r="H75" i="8"/>
  <c r="G2" i="9"/>
  <c r="E2" i="9" s="1"/>
  <c r="G4" i="9"/>
  <c r="E4" i="9" s="1"/>
  <c r="G5" i="9"/>
  <c r="E5" i="9" s="1"/>
  <c r="G6" i="9"/>
  <c r="E6" i="9" s="1"/>
  <c r="G7" i="9"/>
  <c r="E7" i="9" s="1"/>
  <c r="G8" i="9"/>
  <c r="E8" i="9" s="1"/>
  <c r="G9" i="9"/>
  <c r="E9" i="9" s="1"/>
  <c r="G10" i="9"/>
  <c r="E10" i="9" s="1"/>
  <c r="G11" i="9"/>
  <c r="E11" i="9" s="1"/>
  <c r="G13" i="9"/>
  <c r="E13" i="9" s="1"/>
  <c r="G14" i="9"/>
  <c r="E14" i="9" s="1"/>
  <c r="G15" i="9"/>
  <c r="E15" i="9" s="1"/>
  <c r="G16" i="9"/>
  <c r="E16" i="9" s="1"/>
  <c r="G17" i="9"/>
  <c r="E17" i="9" s="1"/>
  <c r="G18" i="9"/>
  <c r="E18" i="9" s="1"/>
  <c r="G19" i="9"/>
  <c r="E19" i="9" s="1"/>
  <c r="G20" i="9"/>
  <c r="E20" i="9" s="1"/>
  <c r="G21" i="9"/>
  <c r="E21" i="9" s="1"/>
  <c r="G22" i="9"/>
  <c r="E22" i="9" s="1"/>
  <c r="G23" i="9"/>
  <c r="G24" i="9" s="1"/>
  <c r="E24" i="9" s="1"/>
  <c r="G25" i="9"/>
  <c r="E25" i="9" s="1"/>
  <c r="G26" i="9"/>
  <c r="E26" i="9" s="1"/>
  <c r="G27" i="9"/>
  <c r="E27" i="9" s="1"/>
  <c r="G28" i="9"/>
  <c r="E28" i="9" s="1"/>
  <c r="G29" i="9"/>
  <c r="E29" i="9" s="1"/>
  <c r="G30" i="9"/>
  <c r="E30" i="9" s="1"/>
  <c r="G31" i="9"/>
  <c r="E31" i="9" s="1"/>
  <c r="G32" i="9"/>
  <c r="E32" i="9" s="1"/>
  <c r="G33" i="9"/>
  <c r="E33" i="9" s="1"/>
  <c r="G34" i="9"/>
  <c r="E34" i="9" s="1"/>
  <c r="G35" i="9"/>
  <c r="E35" i="9" s="1"/>
  <c r="G36" i="9"/>
  <c r="E36" i="9" s="1"/>
  <c r="G37" i="9"/>
  <c r="E37" i="9" s="1"/>
  <c r="G38" i="9"/>
  <c r="E38" i="9" s="1"/>
  <c r="G39" i="9"/>
  <c r="E39" i="9" s="1"/>
  <c r="G40" i="9"/>
  <c r="E40" i="9" s="1"/>
  <c r="G41" i="9"/>
  <c r="E41" i="9" s="1"/>
  <c r="G42" i="9"/>
  <c r="E42" i="9" s="1"/>
  <c r="G43" i="9"/>
  <c r="E43" i="9" s="1"/>
  <c r="G44" i="9"/>
  <c r="E44" i="9" s="1"/>
  <c r="G45" i="9"/>
  <c r="E45" i="9" s="1"/>
  <c r="G46" i="9"/>
  <c r="E46" i="9" s="1"/>
  <c r="G47" i="9"/>
  <c r="E47" i="9" s="1"/>
  <c r="G48" i="9"/>
  <c r="E48" i="9" s="1"/>
  <c r="G49" i="9"/>
  <c r="E49" i="9" s="1"/>
  <c r="G50" i="9"/>
  <c r="E50" i="9" s="1"/>
  <c r="G51" i="9"/>
  <c r="E51" i="9" s="1"/>
  <c r="G52" i="9"/>
  <c r="E52" i="9" s="1"/>
  <c r="G53" i="9"/>
  <c r="E53" i="9" s="1"/>
  <c r="G54" i="9"/>
  <c r="E54" i="9" s="1"/>
  <c r="G55" i="9"/>
  <c r="E55" i="9" s="1"/>
  <c r="G56" i="9"/>
  <c r="E56" i="9" s="1"/>
  <c r="G57" i="9"/>
  <c r="E57" i="9" s="1"/>
  <c r="G58" i="9"/>
  <c r="E58" i="9" s="1"/>
  <c r="G59" i="9"/>
  <c r="E59" i="9" s="1"/>
  <c r="G60" i="9"/>
  <c r="E60" i="9" s="1"/>
  <c r="G61" i="9"/>
  <c r="E61" i="9" s="1"/>
  <c r="G62" i="9"/>
  <c r="E62" i="9" s="1"/>
  <c r="G63" i="9"/>
  <c r="E63" i="9" s="1"/>
  <c r="G64" i="9"/>
  <c r="E64" i="9" s="1"/>
  <c r="G65" i="9"/>
  <c r="E65" i="9" s="1"/>
  <c r="G66" i="9"/>
  <c r="E66" i="9" s="1"/>
  <c r="G67" i="9"/>
  <c r="E67" i="9" s="1"/>
  <c r="G68" i="9"/>
  <c r="E68" i="9" s="1"/>
  <c r="G69" i="9"/>
  <c r="E69" i="9" s="1"/>
  <c r="G70" i="9"/>
  <c r="E70" i="9" s="1"/>
  <c r="G71" i="9"/>
  <c r="E71" i="9" s="1"/>
  <c r="G72" i="9"/>
  <c r="E72" i="9" s="1"/>
  <c r="G73" i="9"/>
  <c r="E73" i="9" s="1"/>
  <c r="G74" i="9"/>
  <c r="E74" i="9" s="1"/>
  <c r="I2" i="9" a="1"/>
  <c r="I2" i="9" s="1"/>
  <c r="J2" i="9" s="1"/>
  <c r="K2" i="9"/>
  <c r="K11" i="9"/>
  <c r="K23" i="9"/>
  <c r="E65" i="8"/>
  <c r="G2" i="8"/>
  <c r="E2" i="8" s="1"/>
  <c r="G3" i="8"/>
  <c r="E3" i="8" s="1"/>
  <c r="G5" i="8"/>
  <c r="E5" i="8" s="1"/>
  <c r="G6" i="8"/>
  <c r="E6" i="8" s="1"/>
  <c r="G7" i="8"/>
  <c r="E7" i="8" s="1"/>
  <c r="G8" i="8"/>
  <c r="E8" i="8" s="1"/>
  <c r="G9" i="8"/>
  <c r="E9" i="8" s="1"/>
  <c r="G10" i="8"/>
  <c r="E10" i="8" s="1"/>
  <c r="G11" i="8"/>
  <c r="E11" i="8" s="1"/>
  <c r="G12" i="8"/>
  <c r="E12" i="8" s="1"/>
  <c r="G13" i="8"/>
  <c r="E13" i="8" s="1"/>
  <c r="G14" i="8"/>
  <c r="E14" i="8" s="1"/>
  <c r="G15" i="8"/>
  <c r="E15" i="8" s="1"/>
  <c r="G16" i="8"/>
  <c r="E16" i="8" s="1"/>
  <c r="G20" i="8"/>
  <c r="E20" i="8" s="1"/>
  <c r="G21" i="8"/>
  <c r="E21" i="8" s="1"/>
  <c r="G22" i="8"/>
  <c r="E22" i="8" s="1"/>
  <c r="G23" i="8"/>
  <c r="E23" i="8" s="1"/>
  <c r="G24" i="8"/>
  <c r="E24" i="8" s="1"/>
  <c r="G25" i="8"/>
  <c r="E25" i="8" s="1"/>
  <c r="G26" i="8"/>
  <c r="E26" i="8" s="1"/>
  <c r="G27" i="8"/>
  <c r="E27" i="8" s="1"/>
  <c r="G28" i="8"/>
  <c r="E28" i="8" s="1"/>
  <c r="G29" i="8"/>
  <c r="E29" i="8" s="1"/>
  <c r="G30" i="8"/>
  <c r="E30" i="8" s="1"/>
  <c r="G31" i="8"/>
  <c r="E31" i="8" s="1"/>
  <c r="G32" i="8"/>
  <c r="E32" i="8" s="1"/>
  <c r="G33" i="8"/>
  <c r="E33" i="8" s="1"/>
  <c r="G34" i="8"/>
  <c r="E34" i="8" s="1"/>
  <c r="G35" i="8"/>
  <c r="E35" i="8" s="1"/>
  <c r="G36" i="8"/>
  <c r="E36" i="8" s="1"/>
  <c r="G37" i="8"/>
  <c r="E37" i="8" s="1"/>
  <c r="G38" i="8"/>
  <c r="E38" i="8" s="1"/>
  <c r="G39" i="8"/>
  <c r="E39" i="8" s="1"/>
  <c r="G40" i="8"/>
  <c r="E40" i="8" s="1"/>
  <c r="G41" i="8"/>
  <c r="E41" i="8" s="1"/>
  <c r="G42" i="8"/>
  <c r="E42" i="8" s="1"/>
  <c r="G43" i="8"/>
  <c r="E43" i="8" s="1"/>
  <c r="G44" i="8"/>
  <c r="E44" i="8" s="1"/>
  <c r="G45" i="8"/>
  <c r="E45" i="8" s="1"/>
  <c r="G46" i="8"/>
  <c r="E46" i="8" s="1"/>
  <c r="G47" i="8"/>
  <c r="E47" i="8" s="1"/>
  <c r="G48" i="8"/>
  <c r="E48" i="8" s="1"/>
  <c r="G49" i="8"/>
  <c r="E49" i="8" s="1"/>
  <c r="G50" i="8"/>
  <c r="E50" i="8" s="1"/>
  <c r="G51" i="8"/>
  <c r="E51" i="8" s="1"/>
  <c r="G52" i="8"/>
  <c r="E52" i="8" s="1"/>
  <c r="G53" i="8"/>
  <c r="E53" i="8" s="1"/>
  <c r="G54" i="8"/>
  <c r="E54" i="8" s="1"/>
  <c r="G55" i="8"/>
  <c r="E55" i="8" s="1"/>
  <c r="G56" i="8"/>
  <c r="E56" i="8" s="1"/>
  <c r="G57" i="8"/>
  <c r="E57" i="8" s="1"/>
  <c r="G58" i="8"/>
  <c r="E58" i="8" s="1"/>
  <c r="G59" i="8"/>
  <c r="E59" i="8" s="1"/>
  <c r="G60" i="8"/>
  <c r="E60" i="8" s="1"/>
  <c r="G61" i="8"/>
  <c r="E61" i="8" s="1"/>
  <c r="G62" i="8"/>
  <c r="E62" i="8" s="1"/>
  <c r="G63" i="8"/>
  <c r="E63" i="8" s="1"/>
  <c r="G64" i="8"/>
  <c r="E64" i="8" s="1"/>
  <c r="G65" i="8"/>
  <c r="G66" i="8"/>
  <c r="E66" i="8" s="1"/>
  <c r="G67" i="8"/>
  <c r="E67" i="8" s="1"/>
  <c r="G68" i="8"/>
  <c r="E68" i="8" s="1"/>
  <c r="G69" i="8"/>
  <c r="E69" i="8" s="1"/>
  <c r="G70" i="8"/>
  <c r="E70" i="8" s="1"/>
  <c r="G71" i="8"/>
  <c r="E71" i="8" s="1"/>
  <c r="G72" i="8"/>
  <c r="E72" i="8" s="1"/>
  <c r="G73" i="8"/>
  <c r="E73" i="8" s="1"/>
  <c r="G74" i="8"/>
  <c r="E74" i="8" s="1"/>
  <c r="G75" i="8"/>
  <c r="E75" i="8" s="1"/>
  <c r="K3" i="8"/>
  <c r="K16" i="8"/>
  <c r="K17" i="8"/>
  <c r="K18" i="8"/>
  <c r="K57" i="8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I75" i="8" l="1" a="1"/>
  <c r="I75" i="8" s="1"/>
  <c r="K74" i="8"/>
  <c r="J74" i="8"/>
  <c r="J73" i="8"/>
  <c r="K73" i="8"/>
  <c r="E23" i="9"/>
  <c r="G12" i="9"/>
  <c r="E12" i="9" s="1"/>
  <c r="G3" i="9"/>
  <c r="E3" i="9" s="1"/>
  <c r="G17" i="8"/>
  <c r="G4" i="8"/>
  <c r="E4" i="8" s="1"/>
  <c r="AJ1" i="8" a="1"/>
  <c r="AJ1" i="8" s="1"/>
  <c r="J75" i="8" l="1"/>
  <c r="K75" i="8"/>
  <c r="E17" i="8"/>
  <c r="G18" i="8"/>
  <c r="G2" i="14"/>
  <c r="M1" i="8" a="1"/>
  <c r="M1" i="8" s="1"/>
  <c r="O1" i="9" a="1"/>
  <c r="O1" i="9" s="1"/>
  <c r="P1" i="9" a="1"/>
  <c r="P1" i="9" s="1"/>
  <c r="Q1" i="9" a="1"/>
  <c r="Q1" i="9" s="1"/>
  <c r="R1" i="9" a="1"/>
  <c r="R1" i="9" s="1"/>
  <c r="S1" i="9" a="1"/>
  <c r="S1" i="9" s="1"/>
  <c r="T1" i="9" a="1"/>
  <c r="T1" i="9" s="1"/>
  <c r="U1" i="9" a="1"/>
  <c r="U1" i="9" s="1"/>
  <c r="V1" i="9" a="1"/>
  <c r="V1" i="9" s="1"/>
  <c r="W1" i="9" a="1"/>
  <c r="W1" i="9" s="1"/>
  <c r="X1" i="9" a="1"/>
  <c r="X1" i="9" s="1"/>
  <c r="Y1" i="9" a="1"/>
  <c r="Y1" i="9" s="1"/>
  <c r="Z1" i="9" a="1"/>
  <c r="Z1" i="9" s="1"/>
  <c r="AA1" i="9" a="1"/>
  <c r="AA1" i="9" s="1"/>
  <c r="AB1" i="9" a="1"/>
  <c r="AB1" i="9" s="1"/>
  <c r="AC1" i="9" a="1"/>
  <c r="AC1" i="9" s="1"/>
  <c r="AD1" i="9" a="1"/>
  <c r="AD1" i="9" s="1"/>
  <c r="AE1" i="9" a="1"/>
  <c r="AE1" i="9" s="1"/>
  <c r="AF1" i="9" a="1"/>
  <c r="AF1" i="9" s="1"/>
  <c r="AG1" i="9" a="1"/>
  <c r="AG1" i="9" s="1"/>
  <c r="AH1" i="9" a="1"/>
  <c r="AH1" i="9" s="1"/>
  <c r="AI1" i="9" a="1"/>
  <c r="AI1" i="9" s="1"/>
  <c r="AJ1" i="9" a="1"/>
  <c r="AJ1" i="9" s="1"/>
  <c r="N1" i="9" a="1"/>
  <c r="N1" i="9" s="1"/>
  <c r="O1" i="8" a="1"/>
  <c r="O1" i="8" s="1"/>
  <c r="P1" i="8" a="1"/>
  <c r="P1" i="8" s="1"/>
  <c r="Q1" i="8" a="1"/>
  <c r="Q1" i="8" s="1"/>
  <c r="R1" i="8" a="1"/>
  <c r="R1" i="8" s="1"/>
  <c r="S1" i="8" a="1"/>
  <c r="S1" i="8" s="1"/>
  <c r="T1" i="8" a="1"/>
  <c r="T1" i="8" s="1"/>
  <c r="U1" i="8" a="1"/>
  <c r="U1" i="8" s="1"/>
  <c r="V1" i="8" a="1"/>
  <c r="V1" i="8" s="1"/>
  <c r="W1" i="8" a="1"/>
  <c r="W1" i="8" s="1"/>
  <c r="X1" i="8" a="1"/>
  <c r="X1" i="8" s="1"/>
  <c r="Y1" i="8" a="1"/>
  <c r="Y1" i="8" s="1"/>
  <c r="Z1" i="8" a="1"/>
  <c r="Z1" i="8" s="1"/>
  <c r="AA1" i="8" a="1"/>
  <c r="AA1" i="8" s="1"/>
  <c r="AB1" i="8" a="1"/>
  <c r="AB1" i="8" s="1"/>
  <c r="AC1" i="8" a="1"/>
  <c r="AC1" i="8" s="1"/>
  <c r="AD1" i="8" a="1"/>
  <c r="AD1" i="8" s="1"/>
  <c r="AE1" i="8" a="1"/>
  <c r="AE1" i="8" s="1"/>
  <c r="AF1" i="8" a="1"/>
  <c r="AF1" i="8" s="1"/>
  <c r="AG1" i="8" a="1"/>
  <c r="AG1" i="8" s="1"/>
  <c r="AH1" i="8" a="1"/>
  <c r="AH1" i="8" s="1"/>
  <c r="AI1" i="8" a="1"/>
  <c r="AI1" i="8" s="1"/>
  <c r="N1" i="8" a="1"/>
  <c r="N1" i="8" s="1"/>
  <c r="M7" i="9"/>
  <c r="F9" i="9" l="1"/>
  <c r="F17" i="9"/>
  <c r="F25" i="9"/>
  <c r="F33" i="9"/>
  <c r="F41" i="9"/>
  <c r="F49" i="9"/>
  <c r="F57" i="9"/>
  <c r="F65" i="9"/>
  <c r="F73" i="9"/>
  <c r="F2" i="9"/>
  <c r="F10" i="9"/>
  <c r="F18" i="9"/>
  <c r="F26" i="9"/>
  <c r="F34" i="9"/>
  <c r="F42" i="9"/>
  <c r="F50" i="9"/>
  <c r="F58" i="9"/>
  <c r="F66" i="9"/>
  <c r="F74" i="9"/>
  <c r="F3" i="9"/>
  <c r="F11" i="9"/>
  <c r="F19" i="9"/>
  <c r="F27" i="9"/>
  <c r="F35" i="9"/>
  <c r="F43" i="9"/>
  <c r="F51" i="9"/>
  <c r="F59" i="9"/>
  <c r="F67" i="9"/>
  <c r="F4" i="9"/>
  <c r="F12" i="9"/>
  <c r="F20" i="9"/>
  <c r="F28" i="9"/>
  <c r="F36" i="9"/>
  <c r="F44" i="9"/>
  <c r="F52" i="9"/>
  <c r="F60" i="9"/>
  <c r="F68" i="9"/>
  <c r="F5" i="9"/>
  <c r="F13" i="9"/>
  <c r="F21" i="9"/>
  <c r="F29" i="9"/>
  <c r="F37" i="9"/>
  <c r="F45" i="9"/>
  <c r="F53" i="9"/>
  <c r="F61" i="9"/>
  <c r="F69" i="9"/>
  <c r="F6" i="9"/>
  <c r="F14" i="9"/>
  <c r="F22" i="9"/>
  <c r="F30" i="9"/>
  <c r="F38" i="9"/>
  <c r="F46" i="9"/>
  <c r="F54" i="9"/>
  <c r="F62" i="9"/>
  <c r="F70" i="9"/>
  <c r="F7" i="9"/>
  <c r="F15" i="9"/>
  <c r="F23" i="9"/>
  <c r="F31" i="9"/>
  <c r="F39" i="9"/>
  <c r="F47" i="9"/>
  <c r="F55" i="9"/>
  <c r="F63" i="9"/>
  <c r="F71" i="9"/>
  <c r="F8" i="9"/>
  <c r="F16" i="9"/>
  <c r="F24" i="9"/>
  <c r="F32" i="9"/>
  <c r="F40" i="9"/>
  <c r="F48" i="9"/>
  <c r="F56" i="9"/>
  <c r="F64" i="9"/>
  <c r="F72" i="9"/>
  <c r="F9" i="8"/>
  <c r="F17" i="8"/>
  <c r="F25" i="8"/>
  <c r="F33" i="8"/>
  <c r="F41" i="8"/>
  <c r="F49" i="8"/>
  <c r="F57" i="8"/>
  <c r="F65" i="8"/>
  <c r="F73" i="8"/>
  <c r="F24" i="8"/>
  <c r="F2" i="8"/>
  <c r="F10" i="8"/>
  <c r="F18" i="8"/>
  <c r="F26" i="8"/>
  <c r="F34" i="8"/>
  <c r="F42" i="8"/>
  <c r="F50" i="8"/>
  <c r="F58" i="8"/>
  <c r="F66" i="8"/>
  <c r="F74" i="8"/>
  <c r="F3" i="8"/>
  <c r="F11" i="8"/>
  <c r="F19" i="8"/>
  <c r="F27" i="8"/>
  <c r="F35" i="8"/>
  <c r="F43" i="8"/>
  <c r="F51" i="8"/>
  <c r="F59" i="8"/>
  <c r="F67" i="8"/>
  <c r="F75" i="8"/>
  <c r="F4" i="8"/>
  <c r="F12" i="8"/>
  <c r="F20" i="8"/>
  <c r="F28" i="8"/>
  <c r="F36" i="8"/>
  <c r="F44" i="8"/>
  <c r="F52" i="8"/>
  <c r="F60" i="8"/>
  <c r="F68" i="8"/>
  <c r="F40" i="8"/>
  <c r="F48" i="8"/>
  <c r="F5" i="8"/>
  <c r="F13" i="8"/>
  <c r="F21" i="8"/>
  <c r="F29" i="8"/>
  <c r="F37" i="8"/>
  <c r="F45" i="8"/>
  <c r="F53" i="8"/>
  <c r="F61" i="8"/>
  <c r="F69" i="8"/>
  <c r="F8" i="8"/>
  <c r="F64" i="8"/>
  <c r="F6" i="8"/>
  <c r="F14" i="8"/>
  <c r="F22" i="8"/>
  <c r="F30" i="8"/>
  <c r="F38" i="8"/>
  <c r="F46" i="8"/>
  <c r="F54" i="8"/>
  <c r="F62" i="8"/>
  <c r="F70" i="8"/>
  <c r="F16" i="8"/>
  <c r="F56" i="8"/>
  <c r="F7" i="8"/>
  <c r="F15" i="8"/>
  <c r="F23" i="8"/>
  <c r="F31" i="8"/>
  <c r="F39" i="8"/>
  <c r="F47" i="8"/>
  <c r="F55" i="8"/>
  <c r="F63" i="8"/>
  <c r="F71" i="8"/>
  <c r="F32" i="8"/>
  <c r="F72" i="8"/>
  <c r="E18" i="8"/>
  <c r="G19" i="8"/>
  <c r="E19" i="8" s="1"/>
  <c r="H10" i="8"/>
  <c r="H35" i="8"/>
  <c r="H44" i="9"/>
  <c r="M8" i="9"/>
  <c r="H38" i="8" l="1"/>
  <c r="H31" i="8"/>
  <c r="H74" i="9"/>
  <c r="H69" i="8"/>
  <c r="H50" i="8"/>
  <c r="H57" i="8"/>
  <c r="H25" i="8"/>
  <c r="H33" i="8"/>
  <c r="H70" i="8"/>
  <c r="H52" i="8"/>
  <c r="H67" i="8"/>
  <c r="H13" i="9"/>
  <c r="H60" i="8"/>
  <c r="H26" i="8"/>
  <c r="H65" i="8"/>
  <c r="H27" i="8"/>
  <c r="H42" i="8"/>
  <c r="H56" i="8"/>
  <c r="H55" i="8"/>
  <c r="H62" i="8"/>
  <c r="H47" i="8"/>
  <c r="H61" i="8"/>
  <c r="H68" i="8"/>
  <c r="H34" i="8"/>
  <c r="H49" i="8"/>
  <c r="H40" i="8"/>
  <c r="H39" i="8"/>
  <c r="H46" i="8"/>
  <c r="H54" i="8"/>
  <c r="H53" i="8"/>
  <c r="H41" i="8"/>
  <c r="H64" i="8"/>
  <c r="H63" i="8"/>
  <c r="H23" i="8"/>
  <c r="H37" i="8"/>
  <c r="H59" i="8"/>
  <c r="H32" i="8"/>
  <c r="H15" i="8"/>
  <c r="H22" i="8"/>
  <c r="H30" i="8"/>
  <c r="H29" i="8"/>
  <c r="H36" i="8"/>
  <c r="H51" i="8"/>
  <c r="H66" i="8"/>
  <c r="H44" i="8"/>
  <c r="H45" i="8"/>
  <c r="H72" i="8"/>
  <c r="H71" i="8"/>
  <c r="H20" i="8"/>
  <c r="H21" i="8"/>
  <c r="H28" i="8"/>
  <c r="H43" i="8"/>
  <c r="H58" i="8"/>
  <c r="H16" i="8"/>
  <c r="H17" i="9"/>
  <c r="H23" i="9"/>
  <c r="H33" i="9"/>
  <c r="H21" i="9"/>
  <c r="H39" i="9"/>
  <c r="H19" i="9"/>
  <c r="H8" i="9"/>
  <c r="H36" i="9"/>
  <c r="H22" i="9"/>
  <c r="H26" i="9"/>
  <c r="H12" i="8"/>
  <c r="H29" i="9"/>
  <c r="H5" i="8"/>
  <c r="H8" i="8"/>
  <c r="H41" i="9"/>
  <c r="H30" i="9"/>
  <c r="H5" i="9"/>
  <c r="H15" i="9"/>
  <c r="H3" i="9"/>
  <c r="I3" i="9" s="1" a="1"/>
  <c r="I3" i="9" s="1"/>
  <c r="H37" i="9"/>
  <c r="H32" i="9"/>
  <c r="H18" i="9"/>
  <c r="H35" i="9"/>
  <c r="H34" i="9"/>
  <c r="H42" i="9"/>
  <c r="H28" i="9"/>
  <c r="H31" i="9"/>
  <c r="H25" i="9"/>
  <c r="H4" i="9"/>
  <c r="H6" i="9"/>
  <c r="H20" i="9"/>
  <c r="H16" i="9"/>
  <c r="H14" i="9"/>
  <c r="H38" i="9"/>
  <c r="H11" i="9"/>
  <c r="H9" i="9"/>
  <c r="H40" i="9"/>
  <c r="H7" i="9"/>
  <c r="H14" i="8"/>
  <c r="H13" i="8"/>
  <c r="H2" i="8"/>
  <c r="I2" i="8" s="1" a="1"/>
  <c r="I2" i="8" s="1"/>
  <c r="H6" i="8"/>
  <c r="H11" i="8"/>
  <c r="H3" i="8"/>
  <c r="H7" i="8"/>
  <c r="M9" i="9"/>
  <c r="I4" i="9" l="1" a="1"/>
  <c r="I4" i="9" s="1"/>
  <c r="I5" i="9" s="1" a="1"/>
  <c r="I5" i="9" s="1"/>
  <c r="J3" i="9"/>
  <c r="K3" i="9"/>
  <c r="I3" i="8" a="1"/>
  <c r="I3" i="8" s="1"/>
  <c r="J3" i="8" s="1"/>
  <c r="J2" i="8"/>
  <c r="K2" i="8"/>
  <c r="H24" i="8"/>
  <c r="H9" i="8"/>
  <c r="H12" i="9"/>
  <c r="AB4" i="8"/>
  <c r="H48" i="8"/>
  <c r="H43" i="9"/>
  <c r="H24" i="9"/>
  <c r="H17" i="8"/>
  <c r="H27" i="9"/>
  <c r="H10" i="9"/>
  <c r="H4" i="8"/>
  <c r="M10" i="9"/>
  <c r="J5" i="9" l="1"/>
  <c r="K5" i="9"/>
  <c r="K4" i="9"/>
  <c r="J4" i="9"/>
  <c r="I6" i="9" a="1"/>
  <c r="I6" i="9" s="1"/>
  <c r="I4" i="8" a="1"/>
  <c r="I4" i="8" s="1"/>
  <c r="I5" i="8" s="1" a="1"/>
  <c r="I5" i="8" s="1"/>
  <c r="H18" i="8"/>
  <c r="M11" i="9"/>
  <c r="J6" i="9" l="1"/>
  <c r="K6" i="9"/>
  <c r="I7" i="9" a="1"/>
  <c r="I7" i="9" s="1"/>
  <c r="K5" i="8"/>
  <c r="J5" i="8"/>
  <c r="I6" i="8" a="1"/>
  <c r="I6" i="8" s="1"/>
  <c r="J4" i="8"/>
  <c r="K4" i="8"/>
  <c r="H19" i="8"/>
  <c r="M12" i="9"/>
  <c r="J7" i="9" l="1"/>
  <c r="K7" i="9"/>
  <c r="I8" i="9" a="1"/>
  <c r="I8" i="9" s="1"/>
  <c r="K6" i="8"/>
  <c r="J6" i="8"/>
  <c r="I7" i="8" a="1"/>
  <c r="I7" i="8" s="1"/>
  <c r="M13" i="9"/>
  <c r="J8" i="9" l="1"/>
  <c r="K8" i="9"/>
  <c r="I9" i="9" a="1"/>
  <c r="I9" i="9" s="1"/>
  <c r="K7" i="8"/>
  <c r="J7" i="8"/>
  <c r="I8" i="8" a="1"/>
  <c r="I8" i="8" s="1"/>
  <c r="M14" i="9"/>
  <c r="J9" i="9" l="1"/>
  <c r="K9" i="9"/>
  <c r="I10" i="9" a="1"/>
  <c r="I10" i="9" s="1"/>
  <c r="J8" i="8"/>
  <c r="K8" i="8"/>
  <c r="I9" i="8" a="1"/>
  <c r="I9" i="8" s="1"/>
  <c r="M15" i="9"/>
  <c r="K10" i="9" l="1"/>
  <c r="J10" i="9"/>
  <c r="I11" i="9" a="1"/>
  <c r="I11" i="9" s="1"/>
  <c r="J9" i="8"/>
  <c r="K9" i="8"/>
  <c r="I10" i="8" a="1"/>
  <c r="I10" i="8" s="1"/>
  <c r="M16" i="9"/>
  <c r="J11" i="9" l="1"/>
  <c r="I12" i="9" a="1"/>
  <c r="I12" i="9" s="1"/>
  <c r="J10" i="8"/>
  <c r="K10" i="8"/>
  <c r="I11" i="8" a="1"/>
  <c r="I11" i="8" s="1"/>
  <c r="M17" i="9"/>
  <c r="K12" i="9" l="1"/>
  <c r="J12" i="9"/>
  <c r="I13" i="9" a="1"/>
  <c r="I13" i="9" s="1"/>
  <c r="J11" i="8"/>
  <c r="K11" i="8"/>
  <c r="I12" i="8" a="1"/>
  <c r="I12" i="8" s="1"/>
  <c r="M18" i="9"/>
  <c r="J13" i="9" l="1"/>
  <c r="K13" i="9"/>
  <c r="I14" i="9" a="1"/>
  <c r="I14" i="9" s="1"/>
  <c r="J12" i="8"/>
  <c r="K12" i="8"/>
  <c r="I13" i="8" a="1"/>
  <c r="I13" i="8" s="1"/>
  <c r="M19" i="9"/>
  <c r="J14" i="9" l="1"/>
  <c r="K14" i="9"/>
  <c r="I15" i="9" a="1"/>
  <c r="I15" i="9" s="1"/>
  <c r="J13" i="8"/>
  <c r="K13" i="8"/>
  <c r="I14" i="8" a="1"/>
  <c r="I14" i="8" s="1"/>
  <c r="M20" i="9"/>
  <c r="J15" i="9" l="1"/>
  <c r="K15" i="9"/>
  <c r="I16" i="9" a="1"/>
  <c r="I16" i="9" s="1"/>
  <c r="K14" i="8"/>
  <c r="J14" i="8"/>
  <c r="I15" i="8" a="1"/>
  <c r="I15" i="8" s="1"/>
  <c r="M21" i="9"/>
  <c r="J16" i="9" l="1"/>
  <c r="K16" i="9"/>
  <c r="I17" i="9" a="1"/>
  <c r="I17" i="9" s="1"/>
  <c r="J15" i="8"/>
  <c r="K15" i="8"/>
  <c r="I16" i="8" a="1"/>
  <c r="I16" i="8" s="1"/>
  <c r="M22" i="9"/>
  <c r="J17" i="9" l="1"/>
  <c r="K17" i="9"/>
  <c r="I18" i="9" a="1"/>
  <c r="I18" i="9" s="1"/>
  <c r="J16" i="8"/>
  <c r="I17" i="8" a="1"/>
  <c r="I17" i="8" s="1"/>
  <c r="M23" i="9"/>
  <c r="K18" i="9" l="1"/>
  <c r="J18" i="9"/>
  <c r="I19" i="9" a="1"/>
  <c r="I19" i="9" s="1"/>
  <c r="J17" i="8"/>
  <c r="I18" i="8" a="1"/>
  <c r="I18" i="8" s="1"/>
  <c r="M24" i="9"/>
  <c r="J19" i="9" l="1"/>
  <c r="K19" i="9"/>
  <c r="I20" i="9" a="1"/>
  <c r="I20" i="9" s="1"/>
  <c r="J18" i="8"/>
  <c r="I19" i="8" a="1"/>
  <c r="I19" i="8" s="1"/>
  <c r="M25" i="9"/>
  <c r="K20" i="9" l="1"/>
  <c r="J20" i="9"/>
  <c r="I21" i="9" a="1"/>
  <c r="I21" i="9" s="1"/>
  <c r="J19" i="8"/>
  <c r="K19" i="8"/>
  <c r="I20" i="8" a="1"/>
  <c r="I20" i="8" s="1"/>
  <c r="M26" i="9"/>
  <c r="J21" i="9" l="1"/>
  <c r="K21" i="9"/>
  <c r="I22" i="9" a="1"/>
  <c r="I22" i="9" s="1"/>
  <c r="J20" i="8"/>
  <c r="K20" i="8"/>
  <c r="I21" i="8" a="1"/>
  <c r="I21" i="8" s="1"/>
  <c r="M27" i="9"/>
  <c r="J22" i="9" l="1"/>
  <c r="K22" i="9"/>
  <c r="I23" i="9" a="1"/>
  <c r="I23" i="9" s="1"/>
  <c r="K21" i="8"/>
  <c r="J21" i="8"/>
  <c r="I22" i="8" a="1"/>
  <c r="I22" i="8" s="1"/>
  <c r="M28" i="9"/>
  <c r="J23" i="9" l="1"/>
  <c r="I24" i="9" a="1"/>
  <c r="I24" i="9" s="1"/>
  <c r="K22" i="8"/>
  <c r="J22" i="8"/>
  <c r="I23" i="8" a="1"/>
  <c r="I23" i="8" s="1"/>
  <c r="M29" i="9"/>
  <c r="J24" i="9" l="1"/>
  <c r="K24" i="9"/>
  <c r="I25" i="9" a="1"/>
  <c r="I25" i="9" s="1"/>
  <c r="K23" i="8"/>
  <c r="J23" i="8"/>
  <c r="I24" i="8" a="1"/>
  <c r="I24" i="8" s="1"/>
  <c r="M30" i="9"/>
  <c r="J25" i="9" l="1"/>
  <c r="K25" i="9"/>
  <c r="I26" i="9" a="1"/>
  <c r="I26" i="9" s="1"/>
  <c r="J24" i="8"/>
  <c r="K24" i="8"/>
  <c r="I25" i="8" a="1"/>
  <c r="I25" i="8" s="1"/>
  <c r="M31" i="9"/>
  <c r="K26" i="9" l="1"/>
  <c r="J26" i="9"/>
  <c r="I27" i="9" a="1"/>
  <c r="I27" i="9" s="1"/>
  <c r="J25" i="8"/>
  <c r="K25" i="8"/>
  <c r="I26" i="8" a="1"/>
  <c r="I26" i="8" s="1"/>
  <c r="M32" i="9"/>
  <c r="J27" i="9" l="1"/>
  <c r="K27" i="9"/>
  <c r="I28" i="9" a="1"/>
  <c r="I28" i="9" s="1"/>
  <c r="J26" i="8"/>
  <c r="K26" i="8"/>
  <c r="I27" i="8" a="1"/>
  <c r="I27" i="8" s="1"/>
  <c r="K28" i="9" l="1"/>
  <c r="J28" i="9"/>
  <c r="I29" i="9" a="1"/>
  <c r="I29" i="9" s="1"/>
  <c r="J27" i="8"/>
  <c r="K27" i="8"/>
  <c r="I28" i="8" a="1"/>
  <c r="I28" i="8" s="1"/>
  <c r="J29" i="9" l="1"/>
  <c r="K29" i="9"/>
  <c r="I30" i="9" a="1"/>
  <c r="I30" i="9" s="1"/>
  <c r="J28" i="8"/>
  <c r="K28" i="8"/>
  <c r="I29" i="8" a="1"/>
  <c r="I29" i="8" s="1"/>
  <c r="J30" i="9" l="1"/>
  <c r="K30" i="9"/>
  <c r="I31" i="9" a="1"/>
  <c r="I31" i="9" s="1"/>
  <c r="K29" i="8"/>
  <c r="J29" i="8"/>
  <c r="I30" i="8" a="1"/>
  <c r="I30" i="8" s="1"/>
  <c r="J31" i="9" l="1"/>
  <c r="K31" i="9"/>
  <c r="I32" i="9" a="1"/>
  <c r="I32" i="9" s="1"/>
  <c r="K30" i="8"/>
  <c r="J30" i="8"/>
  <c r="I31" i="8" a="1"/>
  <c r="I31" i="8" s="1"/>
  <c r="J32" i="9" l="1"/>
  <c r="K32" i="9"/>
  <c r="I33" i="9" a="1"/>
  <c r="I33" i="9" s="1"/>
  <c r="K31" i="8"/>
  <c r="J31" i="8"/>
  <c r="I32" i="8" a="1"/>
  <c r="I32" i="8" s="1"/>
  <c r="J33" i="9" l="1"/>
  <c r="K33" i="9"/>
  <c r="I34" i="9" a="1"/>
  <c r="I34" i="9" s="1"/>
  <c r="J32" i="8"/>
  <c r="K32" i="8"/>
  <c r="I33" i="8" a="1"/>
  <c r="I33" i="8" s="1"/>
  <c r="J34" i="9" l="1"/>
  <c r="K34" i="9"/>
  <c r="I35" i="9" a="1"/>
  <c r="I35" i="9" s="1"/>
  <c r="J33" i="8"/>
  <c r="K33" i="8"/>
  <c r="I34" i="8" a="1"/>
  <c r="I34" i="8" s="1"/>
  <c r="J35" i="9" l="1"/>
  <c r="K35" i="9"/>
  <c r="I36" i="9" a="1"/>
  <c r="I36" i="9" s="1"/>
  <c r="J34" i="8"/>
  <c r="K34" i="8"/>
  <c r="I35" i="8" a="1"/>
  <c r="I35" i="8" s="1"/>
  <c r="K36" i="9" l="1"/>
  <c r="J36" i="9"/>
  <c r="I37" i="9" a="1"/>
  <c r="I37" i="9" s="1"/>
  <c r="J35" i="8"/>
  <c r="K35" i="8"/>
  <c r="I36" i="8" a="1"/>
  <c r="I36" i="8" s="1"/>
  <c r="J37" i="9" l="1"/>
  <c r="K37" i="9"/>
  <c r="I38" i="9" a="1"/>
  <c r="I38" i="9" s="1"/>
  <c r="J36" i="8"/>
  <c r="K36" i="8"/>
  <c r="I37" i="8" a="1"/>
  <c r="I37" i="8" s="1"/>
  <c r="J38" i="9" l="1"/>
  <c r="K38" i="9"/>
  <c r="I39" i="9" a="1"/>
  <c r="I39" i="9" s="1"/>
  <c r="J37" i="8"/>
  <c r="K37" i="8"/>
  <c r="I38" i="8" a="1"/>
  <c r="I38" i="8" s="1"/>
  <c r="J39" i="9" l="1"/>
  <c r="K39" i="9"/>
  <c r="I40" i="9" a="1"/>
  <c r="I40" i="9" s="1"/>
  <c r="K38" i="8"/>
  <c r="J38" i="8"/>
  <c r="I39" i="8" a="1"/>
  <c r="I39" i="8" s="1"/>
  <c r="J40" i="9" l="1"/>
  <c r="K40" i="9"/>
  <c r="I41" i="9" a="1"/>
  <c r="I41" i="9" s="1"/>
  <c r="K39" i="8"/>
  <c r="J39" i="8"/>
  <c r="I40" i="8" a="1"/>
  <c r="I40" i="8" s="1"/>
  <c r="M7" i="8"/>
  <c r="J41" i="9" l="1"/>
  <c r="K41" i="9"/>
  <c r="I42" i="9" a="1"/>
  <c r="I42" i="9" s="1"/>
  <c r="J40" i="8"/>
  <c r="K40" i="8"/>
  <c r="I41" i="8" a="1"/>
  <c r="I41" i="8" s="1"/>
  <c r="M8" i="8"/>
  <c r="K42" i="9" l="1"/>
  <c r="J42" i="9"/>
  <c r="I43" i="9" a="1"/>
  <c r="I43" i="9" s="1"/>
  <c r="J41" i="8"/>
  <c r="K41" i="8"/>
  <c r="I42" i="8" a="1"/>
  <c r="I42" i="8" s="1"/>
  <c r="M9" i="8"/>
  <c r="K43" i="9" l="1"/>
  <c r="J43" i="9"/>
  <c r="I44" i="9" a="1"/>
  <c r="I44" i="9" s="1"/>
  <c r="J42" i="8"/>
  <c r="K42" i="8"/>
  <c r="I43" i="8" a="1"/>
  <c r="I43" i="8" s="1"/>
  <c r="M10" i="8"/>
  <c r="K44" i="9" l="1"/>
  <c r="J44" i="9"/>
  <c r="I45" i="9" a="1"/>
  <c r="I45" i="9" s="1"/>
  <c r="J43" i="8"/>
  <c r="K43" i="8"/>
  <c r="I44" i="8" a="1"/>
  <c r="I44" i="8" s="1"/>
  <c r="M11" i="8"/>
  <c r="J45" i="9" l="1"/>
  <c r="K45" i="9"/>
  <c r="I46" i="9" a="1"/>
  <c r="I46" i="9" s="1"/>
  <c r="J44" i="8"/>
  <c r="K44" i="8"/>
  <c r="I45" i="8" a="1"/>
  <c r="I45" i="8" s="1"/>
  <c r="M12" i="8"/>
  <c r="J46" i="9" l="1"/>
  <c r="K46" i="9"/>
  <c r="I47" i="9" a="1"/>
  <c r="I47" i="9" s="1"/>
  <c r="K45" i="8"/>
  <c r="J45" i="8"/>
  <c r="I46" i="8" a="1"/>
  <c r="I46" i="8" s="1"/>
  <c r="M13" i="8"/>
  <c r="J47" i="9" l="1"/>
  <c r="K47" i="9"/>
  <c r="I48" i="9" a="1"/>
  <c r="I48" i="9" s="1"/>
  <c r="K46" i="8"/>
  <c r="J46" i="8"/>
  <c r="I47" i="8" a="1"/>
  <c r="I47" i="8" s="1"/>
  <c r="M14" i="8"/>
  <c r="I49" i="9" l="1" a="1"/>
  <c r="I49" i="9" s="1"/>
  <c r="J48" i="9"/>
  <c r="K48" i="9"/>
  <c r="K47" i="8"/>
  <c r="J47" i="8"/>
  <c r="I48" i="8" a="1"/>
  <c r="I48" i="8" s="1"/>
  <c r="M15" i="8"/>
  <c r="I50" i="9" l="1" a="1"/>
  <c r="I50" i="9" s="1"/>
  <c r="J49" i="9"/>
  <c r="K49" i="9"/>
  <c r="J48" i="8"/>
  <c r="K48" i="8"/>
  <c r="I49" i="8" a="1"/>
  <c r="I49" i="8" s="1"/>
  <c r="M16" i="8"/>
  <c r="K50" i="9" l="1"/>
  <c r="I51" i="9" a="1"/>
  <c r="I51" i="9" s="1"/>
  <c r="J50" i="9"/>
  <c r="J49" i="8"/>
  <c r="K49" i="8"/>
  <c r="I50" i="8" a="1"/>
  <c r="I50" i="8" s="1"/>
  <c r="M17" i="8"/>
  <c r="J51" i="9" l="1"/>
  <c r="K51" i="9"/>
  <c r="I52" i="9" a="1"/>
  <c r="I52" i="9" s="1"/>
  <c r="J50" i="8"/>
  <c r="K50" i="8"/>
  <c r="I51" i="8" a="1"/>
  <c r="I51" i="8" s="1"/>
  <c r="M18" i="8"/>
  <c r="K52" i="9" l="1"/>
  <c r="I53" i="9" a="1"/>
  <c r="I53" i="9" s="1"/>
  <c r="J52" i="9"/>
  <c r="J51" i="8"/>
  <c r="K51" i="8"/>
  <c r="I52" i="8" a="1"/>
  <c r="I52" i="8" s="1"/>
  <c r="M19" i="8"/>
  <c r="J53" i="9" l="1"/>
  <c r="K53" i="9"/>
  <c r="I54" i="9" a="1"/>
  <c r="I54" i="9" s="1"/>
  <c r="J52" i="8"/>
  <c r="K52" i="8"/>
  <c r="I53" i="8" a="1"/>
  <c r="I53" i="8" s="1"/>
  <c r="M20" i="8"/>
  <c r="J54" i="9" l="1"/>
  <c r="K54" i="9"/>
  <c r="I55" i="9" a="1"/>
  <c r="I55" i="9" s="1"/>
  <c r="K53" i="8"/>
  <c r="J53" i="8"/>
  <c r="I54" i="8" a="1"/>
  <c r="I54" i="8" s="1"/>
  <c r="M21" i="8"/>
  <c r="J55" i="9" l="1"/>
  <c r="K55" i="9"/>
  <c r="I56" i="9" a="1"/>
  <c r="I56" i="9" s="1"/>
  <c r="K54" i="8"/>
  <c r="J54" i="8"/>
  <c r="I55" i="8" a="1"/>
  <c r="I55" i="8" s="1"/>
  <c r="M22" i="8"/>
  <c r="I57" i="9" l="1" a="1"/>
  <c r="I57" i="9" s="1"/>
  <c r="J56" i="9"/>
  <c r="K56" i="9"/>
  <c r="K55" i="8"/>
  <c r="J55" i="8"/>
  <c r="I56" i="8" a="1"/>
  <c r="I56" i="8" s="1"/>
  <c r="M23" i="8"/>
  <c r="I58" i="9" l="1" a="1"/>
  <c r="I58" i="9" s="1"/>
  <c r="J57" i="9"/>
  <c r="K57" i="9"/>
  <c r="J56" i="8"/>
  <c r="K56" i="8"/>
  <c r="I57" i="8" a="1"/>
  <c r="I57" i="8" s="1"/>
  <c r="AB4" i="9"/>
  <c r="M24" i="8"/>
  <c r="K58" i="9" l="1"/>
  <c r="I59" i="9" a="1"/>
  <c r="I59" i="9" s="1"/>
  <c r="J58" i="9"/>
  <c r="J57" i="8"/>
  <c r="I58" i="8" a="1"/>
  <c r="I58" i="8" s="1"/>
  <c r="M25" i="8"/>
  <c r="I60" i="9" l="1" a="1"/>
  <c r="I60" i="9" s="1"/>
  <c r="J59" i="9"/>
  <c r="K59" i="9"/>
  <c r="J58" i="8"/>
  <c r="K58" i="8"/>
  <c r="I59" i="8" a="1"/>
  <c r="I59" i="8" s="1"/>
  <c r="M26" i="8"/>
  <c r="K60" i="9" l="1"/>
  <c r="I61" i="9" a="1"/>
  <c r="I61" i="9" s="1"/>
  <c r="J60" i="9"/>
  <c r="J59" i="8"/>
  <c r="K59" i="8"/>
  <c r="I60" i="8" a="1"/>
  <c r="I60" i="8" s="1"/>
  <c r="M27" i="8"/>
  <c r="J61" i="9" l="1"/>
  <c r="K61" i="9"/>
  <c r="I62" i="9" a="1"/>
  <c r="I62" i="9" s="1"/>
  <c r="J60" i="8"/>
  <c r="K60" i="8"/>
  <c r="I61" i="8" a="1"/>
  <c r="I61" i="8" s="1"/>
  <c r="M28" i="8"/>
  <c r="J62" i="9" l="1"/>
  <c r="K62" i="9"/>
  <c r="I63" i="9" a="1"/>
  <c r="I63" i="9" s="1"/>
  <c r="K61" i="8"/>
  <c r="J61" i="8"/>
  <c r="I62" i="8" a="1"/>
  <c r="I62" i="8" s="1"/>
  <c r="M29" i="8"/>
  <c r="J63" i="9" l="1"/>
  <c r="I64" i="9" a="1"/>
  <c r="I64" i="9" s="1"/>
  <c r="K63" i="9"/>
  <c r="K62" i="8"/>
  <c r="J62" i="8"/>
  <c r="I63" i="8" a="1"/>
  <c r="I63" i="8" s="1"/>
  <c r="M30" i="8"/>
  <c r="I65" i="9" l="1" a="1"/>
  <c r="I65" i="9" s="1"/>
  <c r="J64" i="9"/>
  <c r="K64" i="9"/>
  <c r="K63" i="8"/>
  <c r="J63" i="8"/>
  <c r="I64" i="8" a="1"/>
  <c r="I64" i="8" s="1"/>
  <c r="M31" i="8"/>
  <c r="I66" i="9" l="1" a="1"/>
  <c r="I66" i="9" s="1"/>
  <c r="J65" i="9"/>
  <c r="K65" i="9"/>
  <c r="J64" i="8"/>
  <c r="K64" i="8"/>
  <c r="I65" i="8" a="1"/>
  <c r="I65" i="8" s="1"/>
  <c r="M32" i="8"/>
  <c r="K66" i="9" l="1"/>
  <c r="I67" i="9" a="1"/>
  <c r="I67" i="9" s="1"/>
  <c r="J66" i="9"/>
  <c r="J65" i="8"/>
  <c r="K65" i="8"/>
  <c r="I66" i="8" a="1"/>
  <c r="I66" i="8" s="1"/>
  <c r="Z6" i="8"/>
  <c r="X7" i="8"/>
  <c r="X8" i="8"/>
  <c r="T8" i="8"/>
  <c r="N9" i="8"/>
  <c r="V9" i="8"/>
  <c r="T9" i="8"/>
  <c r="Z9" i="8"/>
  <c r="R9" i="8"/>
  <c r="P8" i="8"/>
  <c r="V7" i="8"/>
  <c r="P9" i="8"/>
  <c r="T7" i="8"/>
  <c r="N7" i="8"/>
  <c r="X9" i="8"/>
  <c r="R8" i="8"/>
  <c r="Z7" i="8"/>
  <c r="Z8" i="8"/>
  <c r="V8" i="8"/>
  <c r="P7" i="8"/>
  <c r="Z4" i="8"/>
  <c r="R7" i="8"/>
  <c r="V4" i="8"/>
  <c r="N8" i="8"/>
  <c r="X4" i="8"/>
  <c r="J67" i="9" l="1"/>
  <c r="I68" i="9" a="1"/>
  <c r="I68" i="9" s="1"/>
  <c r="K67" i="9"/>
  <c r="J66" i="8"/>
  <c r="K66" i="8"/>
  <c r="I67" i="8" a="1"/>
  <c r="I67" i="8" s="1"/>
  <c r="K68" i="9" l="1"/>
  <c r="I69" i="9" a="1"/>
  <c r="I69" i="9" s="1"/>
  <c r="J68" i="9"/>
  <c r="J67" i="8"/>
  <c r="K67" i="8"/>
  <c r="I68" i="8" a="1"/>
  <c r="I68" i="8" s="1"/>
  <c r="J69" i="9" l="1"/>
  <c r="K69" i="9"/>
  <c r="I70" i="9" a="1"/>
  <c r="I70" i="9" s="1"/>
  <c r="J68" i="8"/>
  <c r="K68" i="8"/>
  <c r="I69" i="8" a="1"/>
  <c r="I69" i="8" s="1"/>
  <c r="V10" i="8"/>
  <c r="T10" i="8"/>
  <c r="X10" i="8"/>
  <c r="J70" i="9" l="1"/>
  <c r="K70" i="9"/>
  <c r="I71" i="9" a="1"/>
  <c r="I71" i="9" s="1"/>
  <c r="J69" i="8"/>
  <c r="K69" i="8"/>
  <c r="I70" i="8" a="1"/>
  <c r="I70" i="8" s="1"/>
  <c r="Z10" i="8"/>
  <c r="J71" i="9" l="1"/>
  <c r="K71" i="9"/>
  <c r="I72" i="9" a="1"/>
  <c r="I72" i="9" s="1"/>
  <c r="K70" i="8"/>
  <c r="J70" i="8"/>
  <c r="I71" i="8" a="1"/>
  <c r="I71" i="8" s="1"/>
  <c r="R10" i="8"/>
  <c r="I73" i="9" l="1" a="1"/>
  <c r="I73" i="9" s="1"/>
  <c r="J72" i="9"/>
  <c r="K72" i="9"/>
  <c r="K71" i="8"/>
  <c r="J71" i="8"/>
  <c r="I72" i="8" a="1"/>
  <c r="I72" i="8" s="1"/>
  <c r="V11" i="8"/>
  <c r="J73" i="9" l="1"/>
  <c r="K73" i="9"/>
  <c r="I74" i="9" a="1"/>
  <c r="I74" i="9" s="1"/>
  <c r="J72" i="8"/>
  <c r="K72" i="8"/>
  <c r="X11" i="8"/>
  <c r="T11" i="8"/>
  <c r="K74" i="9" l="1"/>
  <c r="J74" i="9"/>
  <c r="Z11" i="8"/>
  <c r="R11" i="8"/>
  <c r="N10" i="8" l="1"/>
  <c r="P10" i="8"/>
  <c r="X5" i="8"/>
  <c r="Z5" i="8"/>
  <c r="V5" i="8"/>
  <c r="N11" i="8" l="1"/>
  <c r="R6" i="8" l="1"/>
  <c r="N12" i="8"/>
  <c r="V6" i="8"/>
  <c r="P6" i="8"/>
  <c r="T6" i="8"/>
  <c r="P11" i="8"/>
  <c r="X6" i="8"/>
  <c r="N6" i="8"/>
  <c r="R12" i="8"/>
  <c r="P12" i="8"/>
  <c r="T12" i="8" l="1"/>
  <c r="V12" i="8" l="1"/>
  <c r="Z14" i="8" l="1"/>
  <c r="V14" i="8" l="1"/>
  <c r="T14" i="8" l="1"/>
  <c r="Z13" i="8"/>
  <c r="R13" i="8"/>
  <c r="P13" i="8" l="1"/>
  <c r="R14" i="8"/>
  <c r="X13" i="8"/>
  <c r="T13" i="8"/>
  <c r="V13" i="8"/>
  <c r="AH13" i="9" l="1"/>
  <c r="AB8" i="9"/>
  <c r="AF12" i="9"/>
  <c r="AB7" i="9"/>
  <c r="AD10" i="9"/>
  <c r="AD9" i="9"/>
  <c r="AF11" i="9"/>
  <c r="AH9" i="9"/>
  <c r="AJ6" i="9"/>
  <c r="AD12" i="9"/>
  <c r="AD11" i="9"/>
  <c r="Z5" i="9"/>
  <c r="AH8" i="9"/>
  <c r="AJ10" i="9"/>
  <c r="AH10" i="9"/>
  <c r="AJ9" i="9"/>
  <c r="AH12" i="9"/>
  <c r="AB9" i="9"/>
  <c r="AJ11" i="9"/>
  <c r="AF9" i="9"/>
  <c r="AB10" i="9"/>
  <c r="AJ12" i="9"/>
  <c r="AF8" i="9"/>
  <c r="AB11" i="9"/>
  <c r="AD8" i="9"/>
  <c r="AH11" i="9"/>
  <c r="AF10" i="9"/>
  <c r="AJ8" i="9"/>
  <c r="AB6" i="9"/>
  <c r="AJ13" i="9"/>
  <c r="Z14" i="9"/>
  <c r="AH6" i="9"/>
  <c r="AF13" i="9"/>
  <c r="AB13" i="9"/>
  <c r="X13" i="9"/>
  <c r="AB12" i="9"/>
  <c r="AH7" i="9"/>
  <c r="AD7" i="9"/>
  <c r="AF7" i="9"/>
  <c r="AD13" i="9"/>
  <c r="AJ7" i="9"/>
  <c r="AF6" i="9"/>
  <c r="Z13" i="9"/>
  <c r="AD6" i="9"/>
  <c r="AB15" i="9"/>
  <c r="Z15" i="9"/>
  <c r="X15" i="9"/>
  <c r="V15" i="9"/>
  <c r="AF19" i="9"/>
  <c r="AB23" i="9"/>
  <c r="AJ22" i="9"/>
  <c r="AJ23" i="9"/>
  <c r="AF18" i="9"/>
  <c r="AH22" i="9"/>
  <c r="AJ24" i="9"/>
  <c r="AD24" i="9"/>
  <c r="AD20" i="9"/>
  <c r="AF24" i="9"/>
  <c r="AD22" i="9"/>
  <c r="AH21" i="9"/>
  <c r="AB21" i="9"/>
  <c r="AB25" i="9"/>
  <c r="AF25" i="9"/>
  <c r="AJ19" i="9"/>
  <c r="AF23" i="9"/>
  <c r="AD21" i="9"/>
  <c r="AB19" i="9"/>
  <c r="AH23" i="9"/>
  <c r="AD18" i="9"/>
  <c r="AH25" i="9"/>
  <c r="AD25" i="9"/>
  <c r="AJ18" i="9"/>
  <c r="AH20" i="9"/>
  <c r="AJ25" i="9"/>
  <c r="AD19" i="9"/>
  <c r="AH18" i="9"/>
  <c r="AB17" i="9"/>
  <c r="AH24" i="9"/>
  <c r="AH19" i="9"/>
  <c r="Z16" i="9"/>
  <c r="AD23" i="9"/>
  <c r="X16" i="9"/>
  <c r="AF21" i="9"/>
  <c r="AB16" i="9"/>
  <c r="AF20" i="9"/>
  <c r="AF22" i="9"/>
  <c r="AB5" i="9"/>
  <c r="N13" i="8" l="1"/>
  <c r="AD26" i="9"/>
  <c r="AD27" i="9" l="1"/>
  <c r="AG21" i="9" l="1"/>
  <c r="T9" i="9"/>
  <c r="O14" i="9"/>
  <c r="AE4" i="9"/>
  <c r="T13" i="9"/>
  <c r="P27" i="9"/>
  <c r="AJ29" i="9"/>
  <c r="AC16" i="9"/>
  <c r="AG17" i="9"/>
  <c r="Y7" i="9"/>
  <c r="AI31" i="9"/>
  <c r="AD14" i="9"/>
  <c r="X4" i="9"/>
  <c r="T26" i="9"/>
  <c r="R10" i="9"/>
  <c r="AG11" i="9"/>
  <c r="V5" i="9"/>
  <c r="T12" i="9"/>
  <c r="V19" i="9"/>
  <c r="X20" i="9"/>
  <c r="P28" i="9"/>
  <c r="Z6" i="9"/>
  <c r="AG22" i="9"/>
  <c r="T7" i="9"/>
  <c r="T25" i="9"/>
  <c r="AG27" i="9"/>
  <c r="O22" i="9"/>
  <c r="AB18" i="9"/>
  <c r="W16" i="9"/>
  <c r="Z19" i="9" l="1"/>
  <c r="W12" i="9"/>
  <c r="Z22" i="9"/>
  <c r="X31" i="9"/>
  <c r="Z12" i="9"/>
  <c r="AC20" i="9"/>
  <c r="Q29" i="9"/>
  <c r="N14" i="9"/>
  <c r="P6" i="9"/>
  <c r="O5" i="9"/>
  <c r="Z23" i="9"/>
  <c r="AA13" i="9"/>
  <c r="AF26" i="9"/>
  <c r="O28" i="9"/>
  <c r="W29" i="9"/>
  <c r="AC30" i="9"/>
  <c r="O17" i="9"/>
  <c r="T8" i="9"/>
  <c r="T18" i="9"/>
  <c r="W31" i="9"/>
  <c r="AA11" i="9"/>
  <c r="AF4" i="9"/>
  <c r="AI18" i="9"/>
  <c r="AG26" i="9"/>
  <c r="W26" i="9"/>
  <c r="O27" i="9"/>
  <c r="AA6" i="9"/>
  <c r="AG25" i="9"/>
  <c r="X25" i="9"/>
  <c r="X23" i="9"/>
  <c r="Z25" i="9"/>
  <c r="N32" i="9"/>
  <c r="W28" i="9"/>
  <c r="O16" i="9"/>
  <c r="N7" i="9"/>
  <c r="Y5" i="9"/>
  <c r="AI21" i="9"/>
  <c r="P24" i="9"/>
  <c r="AC15" i="9"/>
  <c r="V11" i="9"/>
  <c r="AE27" i="9"/>
  <c r="AE11" i="9"/>
  <c r="AC7" i="9"/>
  <c r="AE28" i="9"/>
  <c r="Q5" i="9"/>
  <c r="R4" i="9"/>
  <c r="T20" i="9"/>
  <c r="X17" i="9"/>
  <c r="V18" i="9"/>
  <c r="AI9" i="9"/>
  <c r="AB24" i="9"/>
  <c r="Y12" i="9"/>
  <c r="Y20" i="9"/>
  <c r="AA24" i="9"/>
  <c r="AJ31" i="9"/>
  <c r="AF28" i="9"/>
  <c r="R17" i="9"/>
  <c r="S14" i="9"/>
  <c r="AI30" i="9"/>
  <c r="AD30" i="9"/>
  <c r="AC4" i="9"/>
  <c r="S28" i="9"/>
  <c r="Y26" i="9"/>
  <c r="AA20" i="9"/>
  <c r="W4" i="9"/>
  <c r="S16" i="9"/>
  <c r="O25" i="9"/>
  <c r="N16" i="9"/>
  <c r="N11" i="9"/>
  <c r="T29" i="9"/>
  <c r="AE21" i="9"/>
  <c r="Y22" i="9"/>
  <c r="AH17" i="9"/>
  <c r="AA12" i="9"/>
  <c r="AH31" i="9"/>
  <c r="V25" i="9"/>
  <c r="X5" i="9"/>
  <c r="Z4" i="9"/>
  <c r="AB22" i="9"/>
  <c r="Y13" i="9"/>
  <c r="T5" i="9"/>
  <c r="R9" i="9"/>
  <c r="U19" i="9"/>
  <c r="P7" i="9"/>
  <c r="AC13" i="9"/>
  <c r="Q10" i="9"/>
  <c r="Q15" i="9"/>
  <c r="Y28" i="9"/>
  <c r="U15" i="9"/>
  <c r="W17" i="9"/>
  <c r="AH29" i="9"/>
  <c r="V31" i="9"/>
  <c r="AH5" i="9"/>
  <c r="V12" i="9"/>
  <c r="U7" i="9"/>
  <c r="S17" i="9"/>
  <c r="AI11" i="9"/>
  <c r="Y29" i="9"/>
  <c r="Q30" i="9"/>
  <c r="U10" i="9"/>
  <c r="AA7" i="9"/>
  <c r="AE6" i="9"/>
  <c r="AI15" i="9"/>
  <c r="T28" i="9"/>
  <c r="AG14" i="9"/>
  <c r="P26" i="9"/>
  <c r="W23" i="9"/>
  <c r="Y18" i="9"/>
  <c r="Z9" i="9"/>
  <c r="W5" i="9"/>
  <c r="R31" i="9"/>
  <c r="Q23" i="9"/>
  <c r="AF16" i="9"/>
  <c r="R21" i="9"/>
  <c r="Z30" i="9"/>
  <c r="AA19" i="9"/>
  <c r="U22" i="9"/>
  <c r="Y21" i="9"/>
  <c r="Q14" i="9"/>
  <c r="Z24" i="9"/>
  <c r="AJ26" i="9"/>
  <c r="N26" i="9"/>
  <c r="AI27" i="9"/>
  <c r="AC18" i="9"/>
  <c r="AI10" i="9"/>
  <c r="S4" i="9"/>
  <c r="AD4" i="9"/>
  <c r="AE30" i="9"/>
  <c r="N17" i="9"/>
  <c r="N22" i="9"/>
  <c r="R18" i="9"/>
  <c r="U5" i="9"/>
  <c r="AJ4" i="9"/>
  <c r="O24" i="9"/>
  <c r="AD32" i="9"/>
  <c r="Y15" i="9"/>
  <c r="X19" i="9"/>
  <c r="AD31" i="9"/>
  <c r="AA14" i="9"/>
  <c r="T21" i="9"/>
  <c r="AI8" i="9"/>
  <c r="P14" i="9"/>
  <c r="AA28" i="9"/>
  <c r="AC23" i="9"/>
  <c r="O11" i="9"/>
  <c r="Z17" i="9"/>
  <c r="AH15" i="9"/>
  <c r="X8" i="9"/>
  <c r="AC22" i="9"/>
  <c r="R23" i="9"/>
  <c r="AC17" i="9"/>
  <c r="AF27" i="9"/>
  <c r="AB28" i="9"/>
  <c r="S18" i="9"/>
  <c r="R22" i="9"/>
  <c r="U27" i="9"/>
  <c r="S21" i="9"/>
  <c r="V7" i="9"/>
  <c r="T22" i="9"/>
  <c r="AA30" i="9"/>
  <c r="P19" i="9"/>
  <c r="U30" i="9"/>
  <c r="X28" i="9"/>
  <c r="AG6" i="9"/>
  <c r="AE32" i="9"/>
  <c r="N12" i="9"/>
  <c r="AD29" i="9"/>
  <c r="T14" i="9"/>
  <c r="AE29" i="9"/>
  <c r="Y25" i="9"/>
  <c r="S9" i="9"/>
  <c r="V4" i="9"/>
  <c r="AG31" i="9"/>
  <c r="S10" i="9"/>
  <c r="P4" i="9"/>
  <c r="V17" i="9"/>
  <c r="N30" i="9"/>
  <c r="X29" i="9"/>
  <c r="Q26" i="9"/>
  <c r="AC9" i="9"/>
  <c r="X7" i="9"/>
  <c r="AG4" i="9"/>
  <c r="AF15" i="9"/>
  <c r="Q11" i="9"/>
  <c r="Q24" i="9"/>
  <c r="N10" i="9"/>
  <c r="O7" i="9"/>
  <c r="AH30" i="9"/>
  <c r="AF32" i="9"/>
  <c r="O13" i="9"/>
  <c r="V27" i="9"/>
  <c r="R5" i="9"/>
  <c r="O20" i="9"/>
  <c r="O23" i="9"/>
  <c r="Y24" i="9"/>
  <c r="W15" i="9"/>
  <c r="P12" i="9"/>
  <c r="AA15" i="9"/>
  <c r="S19" i="9"/>
  <c r="W10" i="9"/>
  <c r="S20" i="9"/>
  <c r="W19" i="9"/>
  <c r="AI32" i="9"/>
  <c r="N27" i="9"/>
  <c r="Y31" i="9"/>
  <c r="O4" i="9"/>
  <c r="AH32" i="9"/>
  <c r="Y6" i="9"/>
  <c r="R19" i="9"/>
  <c r="Q7" i="9"/>
  <c r="AI14" i="9"/>
  <c r="Y23" i="9"/>
  <c r="Z31" i="9"/>
  <c r="R24" i="9"/>
  <c r="P20" i="9"/>
  <c r="AD28" i="9"/>
  <c r="Y9" i="9"/>
  <c r="Z29" i="9"/>
  <c r="AG12" i="9"/>
  <c r="AJ5" i="9"/>
  <c r="U16" i="9"/>
  <c r="P23" i="9"/>
  <c r="O19" i="9"/>
  <c r="AG8" i="9"/>
  <c r="Z21" i="9"/>
  <c r="Q32" i="9"/>
  <c r="AE12" i="9"/>
  <c r="V23" i="9"/>
  <c r="AH14" i="9"/>
  <c r="R6" i="9"/>
  <c r="Q20" i="9"/>
  <c r="W20" i="9"/>
  <c r="Q16" i="9"/>
  <c r="Y32" i="9"/>
  <c r="Q6" i="9"/>
  <c r="AG28" i="9"/>
  <c r="O21" i="9"/>
  <c r="Y19" i="9"/>
  <c r="T11" i="9"/>
  <c r="AA32" i="9"/>
  <c r="Y14" i="9"/>
  <c r="W22" i="9"/>
  <c r="X10" i="9"/>
  <c r="AE25" i="9"/>
  <c r="AD5" i="9"/>
  <c r="Y17" i="9"/>
  <c r="O31" i="9"/>
  <c r="U13" i="9"/>
  <c r="O18" i="9"/>
  <c r="AI22" i="9"/>
  <c r="S31" i="9"/>
  <c r="W32" i="9"/>
  <c r="V21" i="9"/>
  <c r="N6" i="9"/>
  <c r="P30" i="9"/>
  <c r="AC5" i="9"/>
  <c r="AC24" i="9"/>
  <c r="AE16" i="9"/>
  <c r="U4" i="9"/>
  <c r="Y4" i="9"/>
  <c r="AE18" i="9"/>
  <c r="S8" i="9"/>
  <c r="O30" i="9"/>
  <c r="AJ27" i="9"/>
  <c r="AC11" i="9"/>
  <c r="V20" i="9"/>
  <c r="AE31" i="9"/>
  <c r="R12" i="9"/>
  <c r="AE20" i="9"/>
  <c r="AF29" i="9"/>
  <c r="U8" i="9"/>
  <c r="X11" i="9"/>
  <c r="AI17" i="9"/>
  <c r="Z20" i="9"/>
  <c r="Q8" i="9"/>
  <c r="W25" i="9"/>
  <c r="AJ14" i="9"/>
  <c r="X24" i="9"/>
  <c r="AA9" i="9"/>
  <c r="N25" i="9"/>
  <c r="P31" i="9"/>
  <c r="U18" i="9"/>
  <c r="AD17" i="9"/>
  <c r="Y27" i="9"/>
  <c r="AG16" i="9"/>
  <c r="AG15" i="9"/>
  <c r="T19" i="9"/>
  <c r="AC27" i="9"/>
  <c r="AI16" i="9"/>
  <c r="T6" i="9"/>
  <c r="U6" i="9"/>
  <c r="U23" i="9"/>
  <c r="N5" i="9"/>
  <c r="AB26" i="9"/>
  <c r="AE9" i="9"/>
  <c r="AE15" i="9"/>
  <c r="S24" i="9"/>
  <c r="AA22" i="9"/>
  <c r="AI7" i="9"/>
  <c r="Z32" i="9"/>
  <c r="V22" i="9"/>
  <c r="Y10" i="9"/>
  <c r="AJ17" i="9"/>
  <c r="AH26" i="9"/>
  <c r="V26" i="9"/>
  <c r="AG32" i="9"/>
  <c r="AJ16" i="9"/>
  <c r="P8" i="9"/>
  <c r="N24" i="9"/>
  <c r="Z7" i="9"/>
  <c r="AG30" i="9"/>
  <c r="AE7" i="9"/>
  <c r="R29" i="9"/>
  <c r="N20" i="9"/>
  <c r="Q12" i="9"/>
  <c r="AE24" i="9"/>
  <c r="AC19" i="9"/>
  <c r="R27" i="9"/>
  <c r="V8" i="9"/>
  <c r="N13" i="9"/>
  <c r="AC28" i="9"/>
  <c r="AB31" i="9"/>
  <c r="S22" i="9"/>
  <c r="AA10" i="9"/>
  <c r="R14" i="9"/>
  <c r="AI19" i="9"/>
  <c r="N23" i="9"/>
  <c r="AI25" i="9"/>
  <c r="S13" i="9"/>
  <c r="N8" i="9"/>
  <c r="S7" i="9"/>
  <c r="R15" i="9"/>
  <c r="AF14" i="9"/>
  <c r="AC8" i="9"/>
  <c r="R20" i="9"/>
  <c r="P9" i="9"/>
  <c r="P18" i="9"/>
  <c r="S23" i="9"/>
  <c r="AI20" i="9"/>
  <c r="AB14" i="9"/>
  <c r="Q19" i="9"/>
  <c r="V28" i="9"/>
  <c r="T23" i="9"/>
  <c r="AE19" i="9"/>
  <c r="S30" i="9"/>
  <c r="V6" i="9"/>
  <c r="N31" i="9"/>
  <c r="AB29" i="9"/>
  <c r="U31" i="9"/>
  <c r="Z11" i="9"/>
  <c r="X18" i="9"/>
  <c r="P17" i="9"/>
  <c r="AB30" i="9"/>
  <c r="T16" i="9"/>
  <c r="P15" i="9"/>
  <c r="AF30" i="9"/>
  <c r="AA18" i="9"/>
  <c r="Z8" i="9"/>
  <c r="AI6" i="9"/>
  <c r="AJ21" i="9"/>
  <c r="P10" i="9"/>
  <c r="AC26" i="9"/>
  <c r="O10" i="9"/>
  <c r="N21" i="9"/>
  <c r="AJ32" i="9"/>
  <c r="N19" i="9"/>
  <c r="N28" i="9"/>
  <c r="AE22" i="9"/>
  <c r="X21" i="9"/>
  <c r="AG5" i="9"/>
  <c r="AE5" i="9"/>
  <c r="AE13" i="9"/>
  <c r="Y30" i="9"/>
  <c r="R26" i="9"/>
  <c r="X22" i="9"/>
  <c r="S27" i="9"/>
  <c r="AB20" i="9"/>
  <c r="AA26" i="9"/>
  <c r="R13" i="9"/>
  <c r="R28" i="9"/>
  <c r="AA25" i="9"/>
  <c r="AG9" i="9"/>
  <c r="W14" i="9"/>
  <c r="AI5" i="9"/>
  <c r="P16" i="9"/>
  <c r="AE23" i="9"/>
  <c r="Q21" i="9"/>
  <c r="T17" i="9"/>
  <c r="W9" i="9"/>
  <c r="AC21" i="9"/>
  <c r="AC14" i="9"/>
  <c r="X26" i="9"/>
  <c r="P22" i="9"/>
  <c r="AG23" i="9"/>
  <c r="AA23" i="9"/>
  <c r="AC10" i="9"/>
  <c r="W18" i="9"/>
  <c r="N18" i="9"/>
  <c r="AE8" i="9"/>
  <c r="T30" i="9"/>
  <c r="Q28" i="9"/>
  <c r="AA29" i="9"/>
  <c r="AD16" i="9"/>
  <c r="Z26" i="9"/>
  <c r="AC12" i="9"/>
  <c r="O26" i="9"/>
  <c r="R8" i="9"/>
  <c r="O8" i="9"/>
  <c r="Q31" i="9"/>
  <c r="W21" i="9"/>
  <c r="X12" i="9"/>
  <c r="AI4" i="9"/>
  <c r="Q9" i="9"/>
  <c r="Y8" i="9"/>
  <c r="X14" i="9"/>
  <c r="AG19" i="9"/>
  <c r="AA8" i="9"/>
  <c r="W11" i="9"/>
  <c r="AG24" i="9"/>
  <c r="X32" i="9"/>
  <c r="AF17" i="9"/>
  <c r="AF5" i="9"/>
  <c r="AJ20" i="9"/>
  <c r="Q25" i="9"/>
  <c r="V14" i="9"/>
  <c r="AJ30" i="9"/>
  <c r="AC25" i="9"/>
  <c r="U29" i="9"/>
  <c r="S26" i="9"/>
  <c r="W30" i="9"/>
  <c r="T10" i="9"/>
  <c r="Q18" i="9"/>
  <c r="W6" i="9"/>
  <c r="X9" i="9"/>
  <c r="R25" i="9"/>
  <c r="P29" i="9"/>
  <c r="P25" i="9"/>
  <c r="AL13" i="9"/>
  <c r="S29" i="9"/>
  <c r="V13" i="9"/>
  <c r="AF31" i="9"/>
  <c r="AH4" i="9"/>
  <c r="N15" i="9"/>
  <c r="T4" i="9"/>
  <c r="U25" i="9"/>
  <c r="N9" i="9"/>
  <c r="V29" i="9"/>
  <c r="AA31" i="9"/>
  <c r="Y11" i="9"/>
  <c r="AC29" i="9"/>
  <c r="U14" i="9"/>
  <c r="P21" i="9"/>
  <c r="AE14" i="9"/>
  <c r="X6" i="9"/>
  <c r="T32" i="9"/>
  <c r="S32" i="9"/>
  <c r="AG18" i="9"/>
  <c r="N29" i="9"/>
  <c r="U32" i="9"/>
  <c r="O32" i="9"/>
  <c r="V9" i="9"/>
  <c r="T27" i="9"/>
  <c r="U21" i="9"/>
  <c r="AH28" i="9"/>
  <c r="AC32" i="9"/>
  <c r="AJ15" i="9"/>
  <c r="AI28" i="9"/>
  <c r="AE26" i="9"/>
  <c r="R16" i="9"/>
  <c r="AI23" i="9"/>
  <c r="Q13" i="9"/>
  <c r="U17" i="9"/>
  <c r="AG10" i="9"/>
  <c r="Q22" i="9"/>
  <c r="W24" i="9"/>
  <c r="AI13" i="9"/>
  <c r="T15" i="9"/>
  <c r="AI26" i="9"/>
  <c r="R11" i="9"/>
  <c r="S5" i="9"/>
  <c r="U20" i="9"/>
  <c r="AH16" i="9"/>
  <c r="S25" i="9"/>
  <c r="AA21" i="9"/>
  <c r="W7" i="9"/>
  <c r="V10" i="9"/>
  <c r="T31" i="9"/>
  <c r="T24" i="9"/>
  <c r="U26" i="9"/>
  <c r="V32" i="9"/>
  <c r="V16" i="9"/>
  <c r="O15" i="9"/>
  <c r="P5" i="9"/>
  <c r="P32" i="9"/>
  <c r="AB27" i="9"/>
  <c r="AG20" i="9"/>
  <c r="Q27" i="9"/>
  <c r="AI29" i="9"/>
  <c r="S11" i="9"/>
  <c r="R30" i="9"/>
  <c r="V24" i="9"/>
  <c r="U12" i="9"/>
  <c r="AA17" i="9"/>
  <c r="W8" i="9"/>
  <c r="AH27" i="9"/>
  <c r="W13" i="9"/>
  <c r="V30" i="9"/>
  <c r="AI24" i="9"/>
  <c r="AC6" i="9"/>
  <c r="X27" i="9"/>
  <c r="AJ28" i="9"/>
  <c r="Q4" i="9"/>
  <c r="Y16" i="9"/>
  <c r="AA5" i="9"/>
  <c r="Z18" i="9"/>
  <c r="AD15" i="9"/>
  <c r="AI12" i="9"/>
  <c r="R7" i="9"/>
  <c r="AE10" i="9"/>
  <c r="O9" i="9"/>
  <c r="AG7" i="9"/>
  <c r="AB32" i="9"/>
  <c r="S12" i="9"/>
  <c r="O12" i="9"/>
  <c r="AA16" i="9"/>
  <c r="P11" i="9"/>
  <c r="Z27" i="9"/>
  <c r="Z10" i="9"/>
  <c r="N4" i="9"/>
  <c r="Z28" i="9"/>
  <c r="O6" i="9"/>
  <c r="S6" i="9"/>
  <c r="P13" i="9"/>
  <c r="X30" i="9"/>
  <c r="AA27" i="9"/>
  <c r="O29" i="9"/>
  <c r="Q17" i="9"/>
  <c r="AG13" i="9"/>
  <c r="AC31" i="9"/>
  <c r="U11" i="9"/>
  <c r="U24" i="9"/>
  <c r="AG29" i="9"/>
  <c r="U9" i="9"/>
  <c r="S15" i="9"/>
  <c r="AE17" i="9"/>
  <c r="AA4" i="9"/>
  <c r="W27" i="9"/>
  <c r="R32" i="9"/>
  <c r="U28" i="9"/>
  <c r="X14" i="8" l="1"/>
  <c r="P4" i="8" l="1"/>
  <c r="T4" i="8"/>
  <c r="N4" i="8"/>
  <c r="R4" i="8"/>
  <c r="T5" i="8"/>
  <c r="AG14" i="8"/>
  <c r="AA14" i="8"/>
  <c r="N5" i="8"/>
  <c r="R5" i="8"/>
  <c r="P5" i="8"/>
  <c r="P14" i="8"/>
  <c r="Q14" i="8"/>
  <c r="O14" i="8"/>
  <c r="AC14" i="8"/>
  <c r="AJ14" i="8"/>
  <c r="AH14" i="8"/>
  <c r="W14" i="8"/>
  <c r="N14" i="8"/>
  <c r="Y14" i="8"/>
  <c r="AF14" i="8"/>
  <c r="S14" i="8"/>
  <c r="U14" i="8"/>
  <c r="AD14" i="8"/>
  <c r="AE14" i="8"/>
  <c r="AI14" i="8"/>
  <c r="X12" i="8"/>
  <c r="AJ25" i="8"/>
  <c r="X31" i="8"/>
  <c r="AB11" i="8"/>
  <c r="AJ22" i="8"/>
  <c r="AA8" i="8"/>
  <c r="AI28" i="8"/>
  <c r="S11" i="8"/>
  <c r="N20" i="8"/>
  <c r="O17" i="8"/>
  <c r="Y30" i="8"/>
  <c r="AG25" i="8"/>
  <c r="S29" i="8"/>
  <c r="T22" i="8"/>
  <c r="AI10" i="8"/>
  <c r="Q15" i="8"/>
  <c r="P32" i="8"/>
  <c r="U8" i="8"/>
  <c r="Z20" i="8"/>
  <c r="R29" i="8"/>
  <c r="P22" i="8"/>
  <c r="Q16" i="8"/>
  <c r="S5" i="8"/>
  <c r="AA17" i="8"/>
  <c r="AB15" i="8"/>
  <c r="AI27" i="8"/>
  <c r="W31" i="8"/>
  <c r="AE19" i="8"/>
  <c r="P17" i="8"/>
  <c r="AA5" i="8"/>
  <c r="N23" i="8"/>
  <c r="N17" i="8"/>
  <c r="Q7" i="8"/>
  <c r="AG16" i="8"/>
  <c r="U7" i="8"/>
  <c r="AG24" i="8"/>
  <c r="AD17" i="8"/>
  <c r="U29" i="8"/>
  <c r="AD5" i="8"/>
  <c r="Q32" i="8"/>
  <c r="O29" i="8"/>
  <c r="AJ32" i="8"/>
  <c r="AB16" i="8"/>
  <c r="AI25" i="8"/>
  <c r="AJ21" i="8"/>
  <c r="AJ18" i="8"/>
  <c r="AI31" i="8"/>
  <c r="AD31" i="8"/>
  <c r="AA23" i="8"/>
  <c r="U5" i="8"/>
  <c r="U31" i="8"/>
  <c r="Z12" i="8"/>
  <c r="Y6" i="8"/>
  <c r="S9" i="8"/>
  <c r="Y11" i="8"/>
  <c r="T24" i="8"/>
  <c r="AD10" i="8"/>
  <c r="AE21" i="8"/>
  <c r="Z18" i="8"/>
  <c r="AG18" i="8"/>
  <c r="AC13" i="8"/>
  <c r="AH12" i="8"/>
  <c r="Q27" i="8"/>
  <c r="AJ11" i="8"/>
  <c r="Y7" i="8"/>
  <c r="AG10" i="8"/>
  <c r="Y9" i="8"/>
  <c r="X32" i="8"/>
  <c r="O7" i="8"/>
  <c r="S28" i="8"/>
  <c r="V31" i="8"/>
  <c r="AA21" i="8"/>
  <c r="AB12" i="8"/>
  <c r="AA15" i="8"/>
  <c r="R20" i="8"/>
  <c r="AH28" i="8"/>
  <c r="AH24" i="8"/>
  <c r="AA10" i="8"/>
  <c r="AG27" i="8"/>
  <c r="V26" i="8"/>
  <c r="U21" i="8"/>
  <c r="AD16" i="8"/>
  <c r="AD25" i="8"/>
  <c r="AF7" i="8"/>
  <c r="R26" i="8"/>
  <c r="V25" i="8"/>
  <c r="AF8" i="8"/>
  <c r="AH11" i="8"/>
  <c r="Y10" i="8"/>
  <c r="AC19" i="8"/>
  <c r="W8" i="8"/>
  <c r="V19" i="8"/>
  <c r="W10" i="8"/>
  <c r="N16" i="8"/>
  <c r="AF12" i="8"/>
  <c r="W12" i="8"/>
  <c r="Z26" i="8"/>
  <c r="N31" i="8"/>
  <c r="S7" i="8"/>
  <c r="AG13" i="8"/>
  <c r="P20" i="8"/>
  <c r="Q12" i="8"/>
  <c r="AE5" i="8"/>
  <c r="AB30" i="8"/>
  <c r="AC9" i="8"/>
  <c r="Z24" i="8"/>
  <c r="AF11" i="8"/>
  <c r="AH21" i="8"/>
  <c r="AE28" i="8"/>
  <c r="R32" i="8"/>
  <c r="AI23" i="8"/>
  <c r="AA12" i="8"/>
  <c r="U24" i="8"/>
  <c r="Y17" i="8"/>
  <c r="AD12" i="8"/>
  <c r="AI5" i="8"/>
  <c r="P24" i="8"/>
  <c r="Q28" i="8"/>
  <c r="AF23" i="8"/>
  <c r="O19" i="8"/>
  <c r="P27" i="8"/>
  <c r="Q24" i="8"/>
  <c r="X21" i="8"/>
  <c r="AF17" i="8"/>
  <c r="AA7" i="8"/>
  <c r="AJ20" i="8"/>
  <c r="W21" i="8"/>
  <c r="Z30" i="8"/>
  <c r="Z19" i="8"/>
  <c r="AI30" i="8"/>
  <c r="AF28" i="8"/>
  <c r="O20" i="8"/>
  <c r="AC30" i="8"/>
  <c r="AD18" i="8"/>
  <c r="Q23" i="8"/>
  <c r="U4" i="8"/>
  <c r="AF29" i="8"/>
  <c r="S19" i="8"/>
  <c r="AE15" i="8"/>
  <c r="U27" i="8"/>
  <c r="AH27" i="8"/>
  <c r="P26" i="8"/>
  <c r="Z15" i="8"/>
  <c r="Q4" i="8"/>
  <c r="AC26" i="8"/>
  <c r="AI17" i="8"/>
  <c r="X15" i="8"/>
  <c r="R27" i="8"/>
  <c r="U20" i="8"/>
  <c r="O30" i="8"/>
  <c r="AA13" i="8"/>
  <c r="AC20" i="8"/>
  <c r="AE11" i="8"/>
  <c r="AI29" i="8"/>
  <c r="W25" i="8"/>
  <c r="AB23" i="8"/>
  <c r="Y27" i="8"/>
  <c r="AA26" i="8"/>
  <c r="R24" i="8"/>
  <c r="AG7" i="8"/>
  <c r="Q26" i="8"/>
  <c r="R21" i="8"/>
  <c r="AF21" i="8"/>
  <c r="AE32" i="8"/>
  <c r="S24" i="8"/>
  <c r="AD11" i="8"/>
  <c r="AG29" i="8"/>
  <c r="S15" i="8"/>
  <c r="Q11" i="8"/>
  <c r="AF4" i="8"/>
  <c r="AB8" i="8"/>
  <c r="O21" i="8"/>
  <c r="O32" i="8"/>
  <c r="N19" i="8"/>
  <c r="T27" i="8"/>
  <c r="AD26" i="8"/>
  <c r="U12" i="8"/>
  <c r="AH23" i="8"/>
  <c r="W19" i="8"/>
  <c r="P16" i="8"/>
  <c r="AI26" i="8"/>
  <c r="AH22" i="8"/>
  <c r="AC5" i="8"/>
  <c r="AG22" i="8"/>
  <c r="AH13" i="8"/>
  <c r="Q6" i="8"/>
  <c r="AI24" i="8"/>
  <c r="AA29" i="8"/>
  <c r="N22" i="8"/>
  <c r="AC12" i="8"/>
  <c r="S16" i="8"/>
  <c r="AF31" i="8"/>
  <c r="AH15" i="8"/>
  <c r="AE13" i="8"/>
  <c r="AC24" i="8"/>
  <c r="T16" i="8"/>
  <c r="U18" i="8"/>
  <c r="AG5" i="8"/>
  <c r="U19" i="8"/>
  <c r="AE12" i="8"/>
  <c r="Y28" i="8"/>
  <c r="Q25" i="8"/>
  <c r="S27" i="8"/>
  <c r="AJ9" i="8"/>
  <c r="U30" i="8"/>
  <c r="AI12" i="8"/>
  <c r="AE17" i="8"/>
  <c r="AD20" i="8"/>
  <c r="S4" i="8"/>
  <c r="AD23" i="8"/>
  <c r="AH4" i="8"/>
  <c r="AI4" i="8"/>
  <c r="AH31" i="8"/>
  <c r="AE26" i="8"/>
  <c r="X18" i="8"/>
  <c r="R16" i="8"/>
  <c r="AJ31" i="8"/>
  <c r="AH18" i="8"/>
  <c r="X26" i="8"/>
  <c r="AB9" i="8"/>
  <c r="AH16" i="8"/>
  <c r="AE29" i="8"/>
  <c r="Q20" i="8"/>
  <c r="Q17" i="8"/>
  <c r="AG21" i="8"/>
  <c r="AF24" i="8"/>
  <c r="AE24" i="8"/>
  <c r="AA27" i="8"/>
  <c r="O16" i="8"/>
  <c r="AB26" i="8"/>
  <c r="Y24" i="8"/>
  <c r="O31" i="8"/>
  <c r="R23" i="8"/>
  <c r="AA18" i="8"/>
  <c r="W9" i="8"/>
  <c r="AJ4" i="8"/>
  <c r="P25" i="8"/>
  <c r="AE9" i="8"/>
  <c r="S20" i="8"/>
  <c r="AD29" i="8"/>
  <c r="Y15" i="8"/>
  <c r="AI15" i="8"/>
  <c r="AC31" i="8"/>
  <c r="Y5" i="8"/>
  <c r="V15" i="8"/>
  <c r="AE6" i="8"/>
  <c r="AJ27" i="8"/>
  <c r="AB17" i="8"/>
  <c r="T17" i="8"/>
  <c r="Z17" i="8"/>
  <c r="O4" i="8"/>
  <c r="AC8" i="8"/>
  <c r="S23" i="8"/>
  <c r="AG17" i="8"/>
  <c r="R25" i="8"/>
  <c r="AJ13" i="8"/>
  <c r="AC27" i="8"/>
  <c r="AH29" i="8"/>
  <c r="Z31" i="8"/>
  <c r="U16" i="8"/>
  <c r="AJ6" i="8"/>
  <c r="AB5" i="8"/>
  <c r="P15" i="8"/>
  <c r="W28" i="8"/>
  <c r="AJ23" i="8"/>
  <c r="AG19" i="8"/>
  <c r="X27" i="8"/>
  <c r="AE22" i="8"/>
  <c r="AH17" i="8"/>
  <c r="O12" i="8"/>
  <c r="O6" i="8"/>
  <c r="AC16" i="8"/>
  <c r="AB18" i="8"/>
  <c r="AA11" i="8"/>
  <c r="AF15" i="8"/>
  <c r="R18" i="8"/>
  <c r="W17" i="8"/>
  <c r="N24" i="8"/>
  <c r="V28" i="8"/>
  <c r="AA32" i="8"/>
  <c r="Q21" i="8"/>
  <c r="W5" i="8"/>
  <c r="Q19" i="8"/>
  <c r="Y22" i="8"/>
  <c r="N15" i="8"/>
  <c r="AD24" i="8"/>
  <c r="AG4" i="8"/>
  <c r="AC4" i="8"/>
  <c r="S31" i="8"/>
  <c r="T18" i="8"/>
  <c r="W15" i="8"/>
  <c r="AD32" i="8"/>
  <c r="AC11" i="8"/>
  <c r="AB22" i="8"/>
  <c r="AG30" i="8"/>
  <c r="AF13" i="8"/>
  <c r="T28" i="8"/>
  <c r="AF25" i="8"/>
  <c r="S25" i="8"/>
  <c r="N25" i="8"/>
  <c r="AA22" i="8"/>
  <c r="AJ29" i="8"/>
  <c r="O11" i="8"/>
  <c r="U10" i="8"/>
  <c r="V23" i="8"/>
  <c r="AD7" i="8"/>
  <c r="AA6" i="8"/>
  <c r="U23" i="8"/>
  <c r="N26" i="8"/>
  <c r="T20" i="8"/>
  <c r="U6" i="8"/>
  <c r="U32" i="8"/>
  <c r="AD19" i="8"/>
  <c r="Q10" i="8"/>
  <c r="S30" i="8"/>
  <c r="AC28" i="8"/>
  <c r="U28" i="8"/>
  <c r="AF18" i="8"/>
  <c r="P23" i="8"/>
  <c r="AF27" i="8"/>
  <c r="Y16" i="8"/>
  <c r="V22" i="8"/>
  <c r="Y19" i="8"/>
  <c r="AF16" i="8"/>
  <c r="AG26" i="8"/>
  <c r="R31" i="8"/>
  <c r="U25" i="8"/>
  <c r="AJ28" i="8"/>
  <c r="AG23" i="8"/>
  <c r="S32" i="8"/>
  <c r="AI16" i="8"/>
  <c r="AG28" i="8"/>
  <c r="T29" i="8"/>
  <c r="AG9" i="8"/>
  <c r="Y32" i="8"/>
  <c r="AI8" i="8"/>
  <c r="AJ15" i="8"/>
  <c r="AF30" i="8"/>
  <c r="AJ19" i="8"/>
  <c r="AD28" i="8"/>
  <c r="U13" i="8"/>
  <c r="AJ17" i="8"/>
  <c r="AJ7" i="8"/>
  <c r="R17" i="8"/>
  <c r="N32" i="8"/>
  <c r="AJ16" i="8"/>
  <c r="V16" i="8"/>
  <c r="T32" i="8"/>
  <c r="AI21" i="8"/>
  <c r="T25" i="8"/>
  <c r="X19" i="8"/>
  <c r="N27" i="8"/>
  <c r="Z21" i="8"/>
  <c r="AB6" i="8"/>
  <c r="T23" i="8"/>
  <c r="AJ10" i="8"/>
  <c r="AD27" i="8"/>
  <c r="W7" i="8"/>
  <c r="AI11" i="8"/>
  <c r="Q5" i="8"/>
  <c r="Q18" i="8"/>
  <c r="Z16" i="8"/>
  <c r="N29" i="8"/>
  <c r="N30" i="8"/>
  <c r="Y20" i="8"/>
  <c r="AH7" i="8"/>
  <c r="U26" i="8"/>
  <c r="Q9" i="8"/>
  <c r="AC7" i="8"/>
  <c r="O10" i="8"/>
  <c r="Z22" i="8"/>
  <c r="W27" i="8"/>
  <c r="O15" i="8"/>
  <c r="AA31" i="8"/>
  <c r="AE7" i="8"/>
  <c r="AC10" i="8"/>
  <c r="W6" i="8"/>
  <c r="AC17" i="8"/>
  <c r="AE4" i="8"/>
  <c r="AA16" i="8"/>
  <c r="AF9" i="8"/>
  <c r="U9" i="8"/>
  <c r="AC18" i="8"/>
  <c r="Z23" i="8"/>
  <c r="U11" i="8"/>
  <c r="AE10" i="8"/>
  <c r="AB27" i="8"/>
  <c r="AA25" i="8"/>
  <c r="AE8" i="8"/>
  <c r="AF5" i="8"/>
  <c r="AB32" i="8"/>
  <c r="AD4" i="8"/>
  <c r="X29" i="8"/>
  <c r="Z25" i="8"/>
  <c r="O25" i="8"/>
  <c r="AF10" i="8"/>
  <c r="X22" i="8"/>
  <c r="W4" i="8"/>
  <c r="W30" i="8"/>
  <c r="P19" i="8"/>
  <c r="AA19" i="8"/>
  <c r="W13" i="8"/>
  <c r="AE18" i="8"/>
  <c r="AJ30" i="8"/>
  <c r="T19" i="8"/>
  <c r="AH9" i="8"/>
  <c r="X20" i="8"/>
  <c r="O18" i="8"/>
  <c r="T30" i="8"/>
  <c r="S21" i="8"/>
  <c r="X23" i="8"/>
  <c r="AF19" i="8"/>
  <c r="V18" i="8"/>
  <c r="W29" i="8"/>
  <c r="V30" i="8"/>
  <c r="X24" i="8"/>
  <c r="AH5" i="8"/>
  <c r="N28" i="8"/>
  <c r="W18" i="8"/>
  <c r="AE25" i="8"/>
  <c r="O22" i="8"/>
  <c r="Z32" i="8"/>
  <c r="AF32" i="8"/>
  <c r="AI7" i="8"/>
  <c r="Y29" i="8"/>
  <c r="V32" i="8"/>
  <c r="Y26" i="8"/>
  <c r="S12" i="8"/>
  <c r="AH20" i="8"/>
  <c r="P21" i="8"/>
  <c r="Y13" i="8"/>
  <c r="S13" i="8"/>
  <c r="AG20" i="8"/>
  <c r="AG12" i="8"/>
  <c r="AJ26" i="8"/>
  <c r="AJ24" i="8"/>
  <c r="W16" i="8"/>
  <c r="N18" i="8"/>
  <c r="Y21" i="8"/>
  <c r="AB29" i="8"/>
  <c r="P30" i="8"/>
  <c r="AA9" i="8"/>
  <c r="Y18" i="8"/>
  <c r="AD8" i="8"/>
  <c r="AD30" i="8"/>
  <c r="X28" i="8"/>
  <c r="AE27" i="8"/>
  <c r="AI20" i="8"/>
  <c r="AC21" i="8"/>
  <c r="AG15" i="8"/>
  <c r="U17" i="8"/>
  <c r="AD6" i="8"/>
  <c r="AD9" i="8"/>
  <c r="P31" i="8"/>
  <c r="O24" i="8"/>
  <c r="Y12" i="8"/>
  <c r="T26" i="8"/>
  <c r="O13" i="8"/>
  <c r="Z27" i="8"/>
  <c r="AF6" i="8"/>
  <c r="Y8" i="8"/>
  <c r="AB21" i="8"/>
  <c r="W11" i="8"/>
  <c r="R22" i="8"/>
  <c r="AA28" i="8"/>
  <c r="T31" i="8"/>
  <c r="AC6" i="8"/>
  <c r="AE20" i="8"/>
  <c r="AE23" i="8"/>
  <c r="AI32" i="8"/>
  <c r="W26" i="8"/>
  <c r="AF20" i="8"/>
  <c r="T15" i="8"/>
  <c r="P28" i="8"/>
  <c r="Q31" i="8"/>
  <c r="S26" i="8"/>
  <c r="Y23" i="8"/>
  <c r="AE30" i="8"/>
  <c r="AC32" i="8"/>
  <c r="Z28" i="8"/>
  <c r="AA24" i="8"/>
  <c r="AH19" i="8"/>
  <c r="AH30" i="8"/>
  <c r="U15" i="8"/>
  <c r="Y25" i="8"/>
  <c r="AH6" i="8"/>
  <c r="AI19" i="8"/>
  <c r="Q30" i="8"/>
  <c r="AC25" i="8"/>
  <c r="AB10" i="8"/>
  <c r="X25" i="8"/>
  <c r="X16" i="8"/>
  <c r="AB7" i="8"/>
  <c r="Y4" i="8"/>
  <c r="AJ8" i="8"/>
  <c r="AI22" i="8"/>
  <c r="S22" i="8"/>
  <c r="R30" i="8"/>
  <c r="V24" i="8"/>
  <c r="AA30" i="8"/>
  <c r="W20" i="8"/>
  <c r="O23" i="8"/>
  <c r="S17" i="8"/>
  <c r="AC29" i="8"/>
  <c r="AD13" i="8"/>
  <c r="Q13" i="8"/>
  <c r="AG32" i="8"/>
  <c r="AB31" i="8"/>
  <c r="AG8" i="8"/>
  <c r="AB25" i="8"/>
  <c r="AA4" i="8"/>
  <c r="AC23" i="8"/>
  <c r="O27" i="8"/>
  <c r="AJ12" i="8"/>
  <c r="T21" i="8"/>
  <c r="U22" i="8"/>
  <c r="S10" i="8"/>
  <c r="AH25" i="8"/>
  <c r="AB19" i="8"/>
  <c r="AG11" i="8"/>
  <c r="Q29" i="8"/>
  <c r="AI13" i="8"/>
  <c r="AI6" i="8"/>
  <c r="V17" i="8"/>
  <c r="AJ5" i="8"/>
  <c r="O26" i="8"/>
  <c r="V29" i="8"/>
  <c r="P29" i="8"/>
  <c r="V20" i="8"/>
  <c r="AD22" i="8"/>
  <c r="AD15" i="8"/>
  <c r="AG6" i="8"/>
  <c r="AD21" i="8"/>
  <c r="X30" i="8"/>
  <c r="R28" i="8"/>
  <c r="AH10" i="8"/>
  <c r="AH8" i="8"/>
  <c r="AE16" i="8"/>
  <c r="P18" i="8"/>
  <c r="O5" i="8"/>
  <c r="Q22" i="8"/>
  <c r="W23" i="8"/>
  <c r="AC22" i="8"/>
  <c r="R15" i="8"/>
  <c r="AH32" i="8"/>
  <c r="V27" i="8"/>
  <c r="S6" i="8"/>
  <c r="X17" i="8"/>
  <c r="AH26" i="8"/>
  <c r="AE31" i="8"/>
  <c r="R19" i="8"/>
  <c r="AA20" i="8"/>
  <c r="S8" i="8"/>
  <c r="N21" i="8"/>
  <c r="O28" i="8"/>
  <c r="AB20" i="8"/>
  <c r="Y31" i="8"/>
  <c r="AI18" i="8"/>
  <c r="AB24" i="8"/>
  <c r="AG31" i="8"/>
  <c r="V21" i="8"/>
  <c r="AC15" i="8"/>
  <c r="W24" i="8"/>
  <c r="AI9" i="8"/>
  <c r="S18" i="8"/>
  <c r="W22" i="8"/>
  <c r="O8" i="8"/>
  <c r="AF26" i="8"/>
  <c r="Z29" i="8"/>
  <c r="Q8" i="8"/>
  <c r="AF22" i="8"/>
  <c r="W32" i="8"/>
  <c r="AB28" i="8"/>
  <c r="O9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B5550-946C-4F2F-8E0D-27AC6D77DF8A}" keepAlive="1" name="Query - carro 0" description="Connection to the 'carro 0' query in the workbook." type="5" refreshedVersion="7" background="1" refreshOnLoad="1" saveData="1">
    <dbPr connection="Provider=Microsoft.Mashup.OleDb.1;Data Source=$Workbook$;Location=&quot;carro 0&quot;;Extended Properties=&quot;&quot;" command="SELECT * FROM [carro 0]"/>
  </connection>
  <connection id="2" xr16:uid="{0259151E-C04C-45D2-816B-B1139FE05FFA}" keepAlive="1" name="Query - carro 1" description="Connection to the 'carro 1' query in the workbook." type="5" refreshedVersion="7" background="1" refreshOnLoad="1" saveData="1">
    <dbPr connection="Provider=Microsoft.Mashup.OleDb.1;Data Source=$Workbook$;Location=&quot;carro 1&quot;;Extended Properties=&quot;&quot;" command="SELECT * FROM [carro 1]"/>
  </connection>
  <connection id="3" xr16:uid="{6208B2F8-9E20-4C16-8B73-7847C95BEED2}" keepAlive="1" name="Query - Kms" description="Connection to the 'Kms' query in the workbook." type="5" refreshedVersion="7" background="1" saveData="1">
    <dbPr connection="Provider=Microsoft.Mashup.OleDb.1;Data Source=$Workbook$;Location=Kms;Extended Properties=&quot;&quot;" command="SELECT * FROM [Kms]"/>
  </connection>
  <connection id="4" xr16:uid="{91C61D59-8317-4783-A2C0-08090183721F}" keepAlive="1" name="Query - NOS" description="Connection to the 'NOS' query in the workbook." type="5" refreshedVersion="7" background="1" refreshOnLoad="1" saveData="1">
    <dbPr connection="Provider=Microsoft.Mashup.OleDb.1;Data Source=$Workbook$;Location=NOS;Extended Properties=&quot;&quot;" command="SELECT * FROM [NOS]"/>
  </connection>
  <connection id="5" xr16:uid="{180AC226-1F01-417F-9C3B-636F707319D5}" keepAlive="1" name="Query - tempo visita por no" description="Connection to the 'tempo visita por no' query in the workbook." type="5" refreshedVersion="7" background="1" saveData="1">
    <dbPr connection="Provider=Microsoft.Mashup.OleDb.1;Data Source=$Workbook$;Location=&quot;tempo visita por no&quot;;Extended Properties=&quot;&quot;" command="SELECT * FROM [tempo visita por n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<sst xmlns="http://schemas.openxmlformats.org/spreadsheetml/2006/main" count="671" uniqueCount="51">
  <si>
    <t>ID</t>
  </si>
  <si>
    <t>1-Descer;2-Subir</t>
  </si>
  <si>
    <t>Ramo</t>
  </si>
  <si>
    <t>Altera</t>
  </si>
  <si>
    <t>Key</t>
  </si>
  <si>
    <t>Tempo</t>
  </si>
  <si>
    <t>Tipo</t>
  </si>
  <si>
    <t>Visitar Nó</t>
  </si>
  <si>
    <t>Início</t>
  </si>
  <si>
    <t>Deslocação</t>
  </si>
  <si>
    <t>Incidência</t>
  </si>
  <si>
    <t>Pausa</t>
  </si>
  <si>
    <t>Almoço</t>
  </si>
  <si>
    <t>Fim</t>
  </si>
  <si>
    <t>Espera</t>
  </si>
  <si>
    <t>Nó</t>
  </si>
  <si>
    <t>Hora Fim</t>
  </si>
  <si>
    <t>Hora Início</t>
  </si>
  <si>
    <t>Sequência</t>
  </si>
  <si>
    <t>3</t>
  </si>
  <si>
    <t>4</t>
  </si>
  <si>
    <t>5</t>
  </si>
  <si>
    <t>6</t>
  </si>
  <si>
    <t>7</t>
  </si>
  <si>
    <t>8</t>
  </si>
  <si>
    <t>9</t>
  </si>
  <si>
    <t>Column1</t>
  </si>
  <si>
    <t>1</t>
  </si>
  <si>
    <t>2</t>
  </si>
  <si>
    <t>Tempo Entre Visitas</t>
  </si>
  <si>
    <t>Row Labels</t>
  </si>
  <si>
    <t>Grand Total</t>
  </si>
  <si>
    <t>Tempo Entre Visitas (mins)</t>
  </si>
  <si>
    <t>Hora Inicio</t>
  </si>
  <si>
    <t>Kms percorridos</t>
  </si>
  <si>
    <t>Total KMS</t>
  </si>
  <si>
    <t>Nó Viaduto Duarte Pacheco</t>
  </si>
  <si>
    <t>0</t>
  </si>
  <si>
    <t>Nó Cruz das Oliveiras</t>
  </si>
  <si>
    <t>Nó de Monsanto</t>
  </si>
  <si>
    <t>Nó de Miraflores (A5/IC17)</t>
  </si>
  <si>
    <t>Nó de Linda-a-Velha</t>
  </si>
  <si>
    <t>Nó Estádio Nacional</t>
  </si>
  <si>
    <t>Nó de Oeiras</t>
  </si>
  <si>
    <t>Nó de Carcavelos</t>
  </si>
  <si>
    <t>Nó do Estoril</t>
  </si>
  <si>
    <t>Nó de Alcabideche</t>
  </si>
  <si>
    <t>Nó de Alvide</t>
  </si>
  <si>
    <t>10</t>
  </si>
  <si>
    <t>Nó de Cascais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</si>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</sst>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:mm;@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wrapText="1"/>
    </xf>
    <xf numFmtId="164" fontId="0" fillId="3" borderId="1" xfId="0" applyNumberFormat="1" applyFill="1" applyBorder="1" applyAlignment="1">
      <alignment horizontal="center"/>
    </xf>
    <xf numFmtId="165" fontId="0" fillId="0" borderId="0" xfId="0" applyNumberFormat="1"/>
    <xf numFmtId="0" fontId="0" fillId="7" borderId="0" xfId="0" applyFill="1"/>
    <xf numFmtId="0" fontId="0" fillId="8" borderId="0" xfId="0" applyFill="1" applyAlignment="1">
      <alignment horizontal="left"/>
    </xf>
    <xf numFmtId="0" fontId="0" fillId="6" borderId="0" xfId="0" applyFill="1"/>
    <xf numFmtId="0" fontId="0" fillId="9" borderId="0" xfId="0" applyFill="1"/>
    <xf numFmtId="0" fontId="0" fillId="0" borderId="0" xfId="0" applyNumberFormat="1"/>
    <xf numFmtId="0" fontId="1" fillId="2" borderId="1" xfId="0" applyFont="1" applyFill="1" applyBorder="1" applyAlignment="1">
      <alignment horizontal="center" vertical="center" textRotation="90"/>
    </xf>
    <xf numFmtId="0" fontId="2" fillId="10" borderId="1" xfId="0" applyFont="1" applyFill="1" applyBorder="1" applyAlignment="1">
      <alignment horizontal="center"/>
    </xf>
    <xf numFmtId="0" fontId="3" fillId="0" borderId="0" xfId="0" applyFont="1"/>
    <xf numFmtId="20" fontId="0" fillId="0" borderId="0" xfId="0" applyNumberFormat="1"/>
    <xf numFmtId="0" fontId="0" fillId="0" borderId="0" xfId="0" applyNumberFormat="1" applyFill="1"/>
    <xf numFmtId="165" fontId="0" fillId="0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fill>
        <patternFill>
          <bgColor theme="2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ont>
        <color theme="2"/>
      </font>
    </dxf>
    <dxf>
      <fill>
        <patternFill>
          <bgColor theme="2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ont>
        <color theme="2"/>
      </font>
    </dxf>
    <dxf>
      <fill>
        <patternFill>
          <bgColor theme="2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ont>
        <color theme="2"/>
      </font>
    </dxf>
    <dxf>
      <fill>
        <patternFill>
          <bgColor theme="2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ont>
        <color theme="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5" formatCode="hh:mm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theme="0"/>
      </font>
      <fill>
        <patternFill>
          <bgColor rgb="FF44546A"/>
        </patternFill>
      </fill>
    </dxf>
  </dxfs>
  <tableStyles count="1" defaultTableStyle="TableStyleMedium2" defaultPivotStyle="PivotStyleLight16">
    <tableStyle name="Table Style 1" pivot="0" count="1" xr9:uid="{E9C72502-7526-4649-9D71-27182AC03FF6}">
      <tableStyleElement type="headerRow" dxfId="58"/>
    </tableStyle>
  </tableStyles>
  <colors>
    <mruColors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iana Ramalho" refreshedDate="44392.750872106481" createdVersion="7" refreshedVersion="7" minRefreshableVersion="3" recordCount="147" xr:uid="{E3EEE4A3-6EE4-4584-9106-56AF4C9BC95E}">
  <cacheSource type="worksheet">
    <worksheetSource name="tempo_visita_por_no"/>
  </cacheSource>
  <cacheFields count="3">
    <cacheField name="Nó" numFmtId="0">
      <sharedItems count="21">
        <s v="Nó Cruz das Oliveiras"/>
        <s v="Nó Estádio Nacional"/>
        <s v="Nó Viaduto Duarte Pacheco"/>
        <s v="Nó de Alcabideche"/>
        <s v="Nó de Alvide"/>
        <s v="Nó de Carcavelos"/>
        <s v="Nó de Cascais"/>
        <s v="Nó de Linda-a-Velha"/>
        <s v="Nó de Miraflores (A5/IC17)"/>
        <s v="Nó de Monsanto"/>
        <s v="Nó de Oeiras"/>
        <s v="Nó do Estoril"/>
        <s v="Carvalhos" u="1"/>
        <s v="Espinho (IC24)" u="1"/>
        <s v="Albergaria (A1/IP5)" u="1"/>
        <s v="Aveiro Sul" u="1"/>
        <s v="Estarreja" u="1"/>
        <s v="Feira" u="1"/>
        <s v="Feiteira" u="1"/>
        <s v="Jaca" u="1"/>
        <s v="Santo Ovídio" u="1"/>
      </sharedItems>
    </cacheField>
    <cacheField name="Hora Fim" numFmtId="0">
      <sharedItems containsSemiMixedTypes="0" containsString="0" containsNumber="1" containsInteger="1" minValue="0" maxValue="474"/>
    </cacheField>
    <cacheField name="Tempo Entre Visitas" numFmtId="0">
      <sharedItems containsSemiMixedTypes="0" containsString="0" containsNumber="1" containsInteger="1" minValue="-10" maxValue="1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">
  <r>
    <x v="0"/>
    <n v="78"/>
    <n v="78"/>
  </r>
  <r>
    <x v="0"/>
    <n v="78"/>
    <n v="0"/>
  </r>
  <r>
    <x v="0"/>
    <n v="190"/>
    <n v="112"/>
  </r>
  <r>
    <x v="0"/>
    <n v="260"/>
    <n v="70"/>
  </r>
  <r>
    <x v="0"/>
    <n v="296"/>
    <n v="36"/>
  </r>
  <r>
    <x v="0"/>
    <n v="332"/>
    <n v="36"/>
  </r>
  <r>
    <x v="0"/>
    <n v="338"/>
    <n v="6"/>
  </r>
  <r>
    <x v="1"/>
    <n v="30"/>
    <n v="30"/>
  </r>
  <r>
    <x v="1"/>
    <n v="30"/>
    <n v="0"/>
  </r>
  <r>
    <x v="1"/>
    <n v="228"/>
    <n v="198"/>
  </r>
  <r>
    <x v="1"/>
    <n v="240"/>
    <n v="12"/>
  </r>
  <r>
    <x v="1"/>
    <n v="230"/>
    <n v="-10"/>
  </r>
  <r>
    <x v="1"/>
    <n v="250"/>
    <n v="20"/>
  </r>
  <r>
    <x v="1"/>
    <n v="260"/>
    <n v="10"/>
  </r>
  <r>
    <x v="1"/>
    <n v="296"/>
    <n v="36"/>
  </r>
  <r>
    <x v="1"/>
    <n v="304"/>
    <n v="8"/>
  </r>
  <r>
    <x v="1"/>
    <n v="324"/>
    <n v="20"/>
  </r>
  <r>
    <x v="1"/>
    <n v="346"/>
    <n v="22"/>
  </r>
  <r>
    <x v="1"/>
    <n v="442"/>
    <n v="96"/>
  </r>
  <r>
    <x v="1"/>
    <n v="456"/>
    <n v="14"/>
  </r>
  <r>
    <x v="2"/>
    <n v="124"/>
    <n v="124"/>
  </r>
  <r>
    <x v="2"/>
    <n v="124"/>
    <n v="0"/>
  </r>
  <r>
    <x v="2"/>
    <n v="156"/>
    <n v="32"/>
  </r>
  <r>
    <x v="2"/>
    <n v="186"/>
    <n v="30"/>
  </r>
  <r>
    <x v="2"/>
    <n v="188"/>
    <n v="2"/>
  </r>
  <r>
    <x v="2"/>
    <n v="292"/>
    <n v="104"/>
  </r>
  <r>
    <x v="2"/>
    <n v="294"/>
    <n v="2"/>
  </r>
  <r>
    <x v="2"/>
    <n v="334"/>
    <n v="40"/>
  </r>
  <r>
    <x v="2"/>
    <n v="336"/>
    <n v="2"/>
  </r>
  <r>
    <x v="3"/>
    <n v="114"/>
    <n v="114"/>
  </r>
  <r>
    <x v="3"/>
    <n v="114"/>
    <n v="0"/>
  </r>
  <r>
    <x v="3"/>
    <n v="144"/>
    <n v="30"/>
  </r>
  <r>
    <x v="3"/>
    <n v="316"/>
    <n v="172"/>
  </r>
  <r>
    <x v="3"/>
    <n v="326"/>
    <n v="10"/>
  </r>
  <r>
    <x v="3"/>
    <n v="348"/>
    <n v="22"/>
  </r>
  <r>
    <x v="3"/>
    <n v="354"/>
    <n v="6"/>
  </r>
  <r>
    <x v="3"/>
    <n v="406"/>
    <n v="52"/>
  </r>
  <r>
    <x v="3"/>
    <n v="416"/>
    <n v="10"/>
  </r>
  <r>
    <x v="3"/>
    <n v="438"/>
    <n v="22"/>
  </r>
  <r>
    <x v="3"/>
    <n v="448"/>
    <n v="10"/>
  </r>
  <r>
    <x v="4"/>
    <n v="126"/>
    <n v="126"/>
  </r>
  <r>
    <x v="4"/>
    <n v="126"/>
    <n v="0"/>
  </r>
  <r>
    <x v="4"/>
    <n v="142"/>
    <n v="16"/>
  </r>
  <r>
    <x v="4"/>
    <n v="318"/>
    <n v="176"/>
  </r>
  <r>
    <x v="4"/>
    <n v="324"/>
    <n v="6"/>
  </r>
  <r>
    <x v="4"/>
    <n v="350"/>
    <n v="26"/>
  </r>
  <r>
    <x v="4"/>
    <n v="352"/>
    <n v="2"/>
  </r>
  <r>
    <x v="4"/>
    <n v="408"/>
    <n v="56"/>
  </r>
  <r>
    <x v="4"/>
    <n v="414"/>
    <n v="6"/>
  </r>
  <r>
    <x v="4"/>
    <n v="440"/>
    <n v="26"/>
  </r>
  <r>
    <x v="4"/>
    <n v="446"/>
    <n v="6"/>
  </r>
  <r>
    <x v="5"/>
    <n v="0"/>
    <n v="0"/>
  </r>
  <r>
    <x v="5"/>
    <n v="84"/>
    <n v="84"/>
  </r>
  <r>
    <x v="5"/>
    <n v="84"/>
    <n v="0"/>
  </r>
  <r>
    <x v="5"/>
    <n v="84"/>
    <n v="0"/>
  </r>
  <r>
    <x v="5"/>
    <n v="190"/>
    <n v="106"/>
  </r>
  <r>
    <x v="5"/>
    <n v="190"/>
    <n v="0"/>
  </r>
  <r>
    <x v="5"/>
    <n v="238"/>
    <n v="48"/>
  </r>
  <r>
    <x v="5"/>
    <n v="250"/>
    <n v="12"/>
  </r>
  <r>
    <x v="5"/>
    <n v="252"/>
    <n v="2"/>
  </r>
  <r>
    <x v="5"/>
    <n v="304"/>
    <n v="52"/>
  </r>
  <r>
    <x v="5"/>
    <n v="306"/>
    <n v="2"/>
  </r>
  <r>
    <x v="5"/>
    <n v="336"/>
    <n v="30"/>
  </r>
  <r>
    <x v="5"/>
    <n v="338"/>
    <n v="2"/>
  </r>
  <r>
    <x v="5"/>
    <n v="358"/>
    <n v="20"/>
  </r>
  <r>
    <x v="5"/>
    <n v="394"/>
    <n v="36"/>
  </r>
  <r>
    <x v="5"/>
    <n v="396"/>
    <n v="2"/>
  </r>
  <r>
    <x v="5"/>
    <n v="402"/>
    <n v="6"/>
  </r>
  <r>
    <x v="5"/>
    <n v="426"/>
    <n v="24"/>
  </r>
  <r>
    <x v="5"/>
    <n v="428"/>
    <n v="2"/>
  </r>
  <r>
    <x v="5"/>
    <n v="458"/>
    <n v="30"/>
  </r>
  <r>
    <x v="5"/>
    <n v="460"/>
    <n v="2"/>
  </r>
  <r>
    <x v="5"/>
    <n v="464"/>
    <n v="4"/>
  </r>
  <r>
    <x v="5"/>
    <n v="474"/>
    <n v="10"/>
  </r>
  <r>
    <x v="6"/>
    <n v="138"/>
    <n v="138"/>
  </r>
  <r>
    <x v="6"/>
    <n v="138"/>
    <n v="0"/>
  </r>
  <r>
    <x v="6"/>
    <n v="140"/>
    <n v="2"/>
  </r>
  <r>
    <x v="6"/>
    <n v="320"/>
    <n v="180"/>
  </r>
  <r>
    <x v="6"/>
    <n v="322"/>
    <n v="2"/>
  </r>
  <r>
    <x v="6"/>
    <n v="410"/>
    <n v="88"/>
  </r>
  <r>
    <x v="6"/>
    <n v="412"/>
    <n v="2"/>
  </r>
  <r>
    <x v="6"/>
    <n v="442"/>
    <n v="30"/>
  </r>
  <r>
    <x v="6"/>
    <n v="444"/>
    <n v="2"/>
  </r>
  <r>
    <x v="7"/>
    <n v="42"/>
    <n v="42"/>
  </r>
  <r>
    <x v="7"/>
    <n v="42"/>
    <n v="0"/>
  </r>
  <r>
    <x v="7"/>
    <n v="198"/>
    <n v="156"/>
  </r>
  <r>
    <x v="7"/>
    <n v="252"/>
    <n v="54"/>
  </r>
  <r>
    <x v="7"/>
    <n v="292"/>
    <n v="40"/>
  </r>
  <r>
    <x v="7"/>
    <n v="294"/>
    <n v="2"/>
  </r>
  <r>
    <x v="7"/>
    <n v="302"/>
    <n v="8"/>
  </r>
  <r>
    <x v="7"/>
    <n v="326"/>
    <n v="24"/>
  </r>
  <r>
    <x v="7"/>
    <n v="344"/>
    <n v="18"/>
  </r>
  <r>
    <x v="7"/>
    <n v="444"/>
    <n v="100"/>
  </r>
  <r>
    <x v="7"/>
    <n v="454"/>
    <n v="10"/>
  </r>
  <r>
    <x v="8"/>
    <n v="54"/>
    <n v="54"/>
  </r>
  <r>
    <x v="8"/>
    <n v="54"/>
    <n v="0"/>
  </r>
  <r>
    <x v="8"/>
    <n v="194"/>
    <n v="140"/>
  </r>
  <r>
    <x v="8"/>
    <n v="196"/>
    <n v="2"/>
  </r>
  <r>
    <x v="8"/>
    <n v="254"/>
    <n v="58"/>
  </r>
  <r>
    <x v="8"/>
    <n v="300"/>
    <n v="46"/>
  </r>
  <r>
    <x v="8"/>
    <n v="328"/>
    <n v="28"/>
  </r>
  <r>
    <x v="8"/>
    <n v="342"/>
    <n v="14"/>
  </r>
  <r>
    <x v="8"/>
    <n v="446"/>
    <n v="104"/>
  </r>
  <r>
    <x v="8"/>
    <n v="452"/>
    <n v="6"/>
  </r>
  <r>
    <x v="9"/>
    <n v="66"/>
    <n v="66"/>
  </r>
  <r>
    <x v="9"/>
    <n v="66"/>
    <n v="0"/>
  </r>
  <r>
    <x v="9"/>
    <n v="192"/>
    <n v="126"/>
  </r>
  <r>
    <x v="9"/>
    <n v="256"/>
    <n v="64"/>
  </r>
  <r>
    <x v="9"/>
    <n v="258"/>
    <n v="2"/>
  </r>
  <r>
    <x v="9"/>
    <n v="298"/>
    <n v="40"/>
  </r>
  <r>
    <x v="9"/>
    <n v="330"/>
    <n v="32"/>
  </r>
  <r>
    <x v="9"/>
    <n v="340"/>
    <n v="10"/>
  </r>
  <r>
    <x v="9"/>
    <n v="448"/>
    <n v="108"/>
  </r>
  <r>
    <x v="9"/>
    <n v="450"/>
    <n v="2"/>
  </r>
  <r>
    <x v="10"/>
    <n v="14"/>
    <n v="14"/>
  </r>
  <r>
    <x v="10"/>
    <n v="14"/>
    <n v="0"/>
  </r>
  <r>
    <x v="10"/>
    <n v="16"/>
    <n v="2"/>
  </r>
  <r>
    <x v="10"/>
    <n v="194"/>
    <n v="178"/>
  </r>
  <r>
    <x v="10"/>
    <n v="240"/>
    <n v="46"/>
  </r>
  <r>
    <x v="10"/>
    <n v="234"/>
    <n v="-6"/>
  </r>
  <r>
    <x v="10"/>
    <n v="244"/>
    <n v="10"/>
  </r>
  <r>
    <x v="10"/>
    <n v="246"/>
    <n v="2"/>
  </r>
  <r>
    <x v="10"/>
    <n v="256"/>
    <n v="10"/>
  </r>
  <r>
    <x v="10"/>
    <n v="300"/>
    <n v="44"/>
  </r>
  <r>
    <x v="10"/>
    <n v="318"/>
    <n v="18"/>
  </r>
  <r>
    <x v="10"/>
    <n v="320"/>
    <n v="2"/>
  </r>
  <r>
    <x v="10"/>
    <n v="350"/>
    <n v="30"/>
  </r>
  <r>
    <x v="10"/>
    <n v="352"/>
    <n v="2"/>
  </r>
  <r>
    <x v="10"/>
    <n v="354"/>
    <n v="2"/>
  </r>
  <r>
    <x v="10"/>
    <n v="406"/>
    <n v="52"/>
  </r>
  <r>
    <x v="10"/>
    <n v="438"/>
    <n v="32"/>
  </r>
  <r>
    <x v="10"/>
    <n v="460"/>
    <n v="22"/>
  </r>
  <r>
    <x v="11"/>
    <n v="100"/>
    <n v="100"/>
  </r>
  <r>
    <x v="11"/>
    <n v="100"/>
    <n v="0"/>
  </r>
  <r>
    <x v="11"/>
    <n v="148"/>
    <n v="48"/>
  </r>
  <r>
    <x v="11"/>
    <n v="312"/>
    <n v="164"/>
  </r>
  <r>
    <x v="11"/>
    <n v="330"/>
    <n v="18"/>
  </r>
  <r>
    <x v="11"/>
    <n v="344"/>
    <n v="14"/>
  </r>
  <r>
    <x v="11"/>
    <n v="388"/>
    <n v="44"/>
  </r>
  <r>
    <x v="11"/>
    <n v="394"/>
    <n v="6"/>
  </r>
  <r>
    <x v="11"/>
    <n v="396"/>
    <n v="2"/>
  </r>
  <r>
    <x v="11"/>
    <n v="402"/>
    <n v="6"/>
  </r>
  <r>
    <x v="11"/>
    <n v="420"/>
    <n v="18"/>
  </r>
  <r>
    <x v="11"/>
    <n v="434"/>
    <n v="14"/>
  </r>
  <r>
    <x v="11"/>
    <n v="452"/>
    <n v="18"/>
  </r>
  <r>
    <x v="11"/>
    <n v="466"/>
    <n v="14"/>
  </r>
  <r>
    <x v="11"/>
    <n v="468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0A8C39-4379-4820-83C3-496EA6B788C8}" name="PivotTable1" cacheId="7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/>
  <pivotFields count="3">
    <pivotField axis="axisRow" showAll="0">
      <items count="22">
        <item m="1" x="14"/>
        <item m="1" x="15"/>
        <item m="1" x="12"/>
        <item m="1" x="13"/>
        <item m="1" x="16"/>
        <item m="1" x="17"/>
        <item m="1" x="18"/>
        <item m="1" x="19"/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0"/>
  </rowFields>
  <rowItems count="13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Tempo Entre Visitas (mins)" fld="2" subtotal="average" baseField="0" baseItem="0"/>
  </dataFields>
  <formats count="2">
    <format dxfId="57">
      <pivotArea collapsedLevelsAreSubtotals="1" fieldPosition="0">
        <references count="1">
          <reference field="0" count="0"/>
        </references>
      </pivotArea>
    </format>
    <format dxfId="5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CD113F86-0BA3-43F4-8668-DF8E07C782A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Nó" tableColumnId="1"/>
      <queryTableField id="2" name="Hora Fim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119C2C5-9D70-43FF-B514-D9C705457571}" autoFormatId="16" applyNumberFormats="0" applyBorderFormats="0" applyFontFormats="0" applyPatternFormats="0" applyAlignmentFormats="0" applyWidthHeightFormats="0">
  <queryTableRefresh nextId="13" unboundColumnsRight="7">
    <queryTableFields count="11">
      <queryTableField id="1" name="Nó" tableColumnId="1"/>
      <queryTableField id="2" name="Hora Início" tableColumnId="2"/>
      <queryTableField id="3" name="Hora Fim" tableColumnId="3"/>
      <queryTableField id="4" name="Tipo" tableColumnId="4"/>
      <queryTableField id="5" dataBound="0" tableColumnId="5"/>
      <queryTableField id="6" dataBound="0" tableColumnId="6"/>
      <queryTableField id="12" dataBound="0" tableColumnId="11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4" xr16:uid="{EE3F7938-9C98-4BDA-9DFE-C5B9B445BD50}" autoFormatId="16" applyNumberFormats="0" applyBorderFormats="0" applyFontFormats="0" applyPatternFormats="0" applyAlignmentFormats="0" applyWidthHeightFormats="0">
  <queryTableRefresh nextId="3">
    <queryTableFields count="2">
      <queryTableField id="1" name="Nó" tableColumnId="1"/>
      <queryTableField id="2" name="Sequênci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B40D6718-D57E-4063-BB5B-64D3820CE501}" autoFormatId="16" applyNumberFormats="0" applyBorderFormats="0" applyFontFormats="0" applyPatternFormats="0" applyAlignmentFormats="0" applyWidthHeightFormats="0">
  <queryTableRefresh nextId="12" unboundColumnsRight="7">
    <queryTableFields count="11">
      <queryTableField id="1" name="Nó" tableColumnId="1"/>
      <queryTableField id="2" name="Hora Início" tableColumnId="2"/>
      <queryTableField id="3" name="Hora Fim" tableColumnId="3"/>
      <queryTableField id="4" name="Tipo" tableColumnId="4"/>
      <queryTableField id="5" dataBound="0" tableColumnId="5"/>
      <queryTableField id="6" dataBound="0" tableColumnId="6"/>
      <queryTableField id="11" dataBound="0" tableColumnId="11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1611B80-22D6-40F5-BCBE-9AB10FDFD0F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Hora Inicio" tableColumnId="1"/>
      <queryTableField id="2" name="Hora Fim" tableColumnId="2"/>
      <queryTableField id="3" name="Tipo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A154B-09B8-4E21-AF28-B12F30BB72A5}" name="tempo_visita_por_no" displayName="tempo_visita_por_no" ref="A1:C148" tableType="queryTable" totalsRowShown="0">
  <autoFilter ref="A1:C148" xr:uid="{045A154B-09B8-4E21-AF28-B12F30BB72A5}"/>
  <tableColumns count="3">
    <tableColumn id="1" xr3:uid="{126F76E9-EEDD-4169-9501-601222687E1B}" uniqueName="1" name="Nó" queryTableFieldId="1" dataDxfId="53"/>
    <tableColumn id="2" xr3:uid="{7A976400-03E5-4EFA-A73C-003758E896C7}" uniqueName="2" name="Hora Fim" queryTableFieldId="2"/>
    <tableColumn id="3" xr3:uid="{3A35EAEB-0D02-44D9-99ED-CF927F6E4844}" uniqueName="3" name="Tempo Entre Visitas" queryTableFieldId="3" dataDxfId="52">
      <calculatedColumnFormula>+IF(tempo_visita_por_no[[#This Row],[Nó]]&lt;&gt;A1,tempo_visita_por_no[[#This Row],[Hora Fim]],tempo_visita_por_no[[#This Row],[Hora Fim]]-B1)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14C640-E651-45CF-AE34-951B4857131D}" name="carro_0" displayName="carro_0" ref="A1:K75" tableType="queryTable" totalsRowShown="0">
  <autoFilter ref="A1:K75" xr:uid="{5614C640-E651-45CF-AE34-951B4857131D}"/>
  <tableColumns count="11">
    <tableColumn id="1" xr3:uid="{6BA854E6-C7F1-45B2-BD8A-87316DDF3E13}" uniqueName="1" name="Nó" queryTableFieldId="1" dataDxfId="51"/>
    <tableColumn id="2" xr3:uid="{A2E0580C-38F3-4487-8C1C-67209BB6E5F5}" uniqueName="2" name="Hora Início" queryTableFieldId="2" dataDxfId="50"/>
    <tableColumn id="3" xr3:uid="{412C3258-760A-40B9-B3AF-7B4126DFA599}" uniqueName="3" name="Hora Fim" queryTableFieldId="3" dataDxfId="49"/>
    <tableColumn id="4" xr3:uid="{48AC756B-7F2B-40FB-BEF1-ED6C0D340ABF}" uniqueName="4" name="Tipo" queryTableFieldId="4" dataDxfId="48"/>
    <tableColumn id="5" xr3:uid="{C2F19450-CF21-4721-93E3-6C9D889522B5}" uniqueName="5" name="Tempo" queryTableFieldId="5" dataDxfId="47">
      <calculatedColumnFormula>+TEXT(carro_0[[#This Row],[Column1]],"hh:mm")&amp;" | " &amp;TEXT(carro_0[[#This Row],[Hora Fim]],"hh:mm")</calculatedColumnFormula>
    </tableColumn>
    <tableColumn id="6" xr3:uid="{E60A5CD2-A371-4CE8-BFC4-4DE0DD2D2CF4}" uniqueName="6" name="ID" queryTableFieldId="6" dataDxfId="46">
      <calculatedColumnFormula>INDEX($N$3:$AJ$3,MATCH(carro_0[[#This Row],[Nó]],$N$1:$AJ$1,0))</calculatedColumnFormula>
    </tableColumn>
    <tableColumn id="11" xr3:uid="{9465EFDF-085A-49C9-9BFF-86E634856D93}" uniqueName="11" name="Column1" queryTableFieldId="12" dataDxfId="45">
      <calculatedColumnFormula>+IF(AND(carro_0[[#This Row],[Nó]]=A1,carro_0[[#This Row],[Nó]]=A3),G1,carro_0[[#This Row],[Hora Início]])</calculatedColumnFormula>
    </tableColumn>
    <tableColumn id="7" xr3:uid="{75813FCD-0874-4495-A48E-E22F631DDEAC}" uniqueName="7" name="1-Descer;2-Subir" queryTableFieldId="7" dataDxfId="44"/>
    <tableColumn id="8" xr3:uid="{1F28D657-8F46-496D-ADD8-F09371A6ED20}" uniqueName="8" name="Ramo" queryTableFieldId="8" dataDxfId="43">
      <calculatedColumnFormula array="1">IFERROR(_xlfn.IFS(H2=H1,I1,I1="Ramo",1),I1+1)</calculatedColumnFormula>
    </tableColumn>
    <tableColumn id="9" xr3:uid="{3AA8ECD1-AD7B-438E-9B74-4C6631F23F45}" uniqueName="9" name="Altera" queryTableFieldId="9" dataDxfId="42">
      <calculatedColumnFormula>IF(I2&lt;&gt;I1,1,0)</calculatedColumnFormula>
    </tableColumn>
    <tableColumn id="10" xr3:uid="{02D16BFC-4D50-4184-B142-34F56C7DF222}" uniqueName="10" name="Key" queryTableFieldId="10" dataDxfId="41">
      <calculatedColumnFormula>IF(AND(carro_0[[#This Row],[Nó]]=A3,carro_0[[#This Row],[Nó]]=A4),"",I2&amp;"|"&amp;F2)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633E5-E9FC-48AF-8D89-4EA130CDC152}" name="NOS" displayName="NOS" ref="A1:B13" tableType="queryTable" totalsRowShown="0">
  <autoFilter ref="A1:B13" xr:uid="{3C5633E5-E9FC-48AF-8D89-4EA130CDC152}"/>
  <tableColumns count="2">
    <tableColumn id="1" xr3:uid="{352539E4-7C0B-40A2-AE27-97035324BA0D}" uniqueName="1" name="Nó" queryTableFieldId="1" dataDxfId="40"/>
    <tableColumn id="2" xr3:uid="{5168392D-7C2B-4BC6-9A72-3C86F56C69CD}" uniqueName="2" name="Sequência" queryTableFieldId="2" dataDxfId="3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8F129-AB2E-44ED-9E87-7452489490AA}" name="carro_1" displayName="carro_1" ref="A1:K74" tableType="queryTable" totalsRowShown="0">
  <autoFilter ref="A1:K74" xr:uid="{5614C640-E651-45CF-AE34-951B4857131D}"/>
  <tableColumns count="11">
    <tableColumn id="1" xr3:uid="{976F09C8-4290-4A56-BD38-A59F38467A2A}" uniqueName="1" name="Nó" queryTableFieldId="1" dataDxfId="38"/>
    <tableColumn id="2" xr3:uid="{77BB8334-99AD-4874-BF56-A02354F7E0DB}" uniqueName="2" name="Hora Início" queryTableFieldId="2" dataDxfId="37"/>
    <tableColumn id="3" xr3:uid="{145E9EE3-E2E2-4EC7-A88C-17F717ED72BC}" uniqueName="3" name="Hora Fim" queryTableFieldId="3" dataDxfId="36"/>
    <tableColumn id="4" xr3:uid="{D9126212-B2E0-4CE4-B489-E704035F5FB2}" uniqueName="4" name="Tipo" queryTableFieldId="4" dataDxfId="35"/>
    <tableColumn id="5" xr3:uid="{858C993D-1C2D-4897-A788-B1128D476256}" uniqueName="5" name="Tempo" queryTableFieldId="5" dataDxfId="34">
      <calculatedColumnFormula>+TEXT(carro_1[[#This Row],[Column1]],"hh:mm")&amp;" | " &amp;TEXT(carro_1[[#This Row],[Hora Fim]],"hh:mm")</calculatedColumnFormula>
    </tableColumn>
    <tableColumn id="6" xr3:uid="{E9C1A17E-0F5B-4423-BF71-9CF6B0685939}" uniqueName="6" name="ID" queryTableFieldId="6" dataDxfId="33">
      <calculatedColumnFormula>INDEX($N$3:$AJ$3,MATCH(carro_1[[#This Row],[Nó]],$N$1:$AJ$1,0))</calculatedColumnFormula>
    </tableColumn>
    <tableColumn id="11" xr3:uid="{3C30703A-78E1-4148-8044-D35301F27FAF}" uniqueName="11" name="Column1" queryTableFieldId="11" dataDxfId="32">
      <calculatedColumnFormula>+IF(AND(carro_1[[#This Row],[Nó]]=A1,carro_1[[#This Row],[Nó]]=A3),G1,carro_1[[#This Row],[Hora Início]])</calculatedColumnFormula>
    </tableColumn>
    <tableColumn id="7" xr3:uid="{AA0A61FD-0F0B-4F6C-861F-7A6EBB9131D3}" uniqueName="7" name="1-Descer;2-Subir" queryTableFieldId="7" dataDxfId="31"/>
    <tableColumn id="8" xr3:uid="{F6C23BB3-4194-4242-BECB-356A1C1BD03E}" uniqueName="8" name="Ramo" queryTableFieldId="8" dataDxfId="30">
      <calculatedColumnFormula array="1">IFERROR(_xlfn.IFS(H2=H1,I1,I1="Ramo",1),I1+1)</calculatedColumnFormula>
    </tableColumn>
    <tableColumn id="9" xr3:uid="{11C4802F-793E-48E3-A859-22620B9399C7}" uniqueName="9" name="Altera" queryTableFieldId="9" dataDxfId="29">
      <calculatedColumnFormula>IF(I2&lt;&gt;I1,1,0)</calculatedColumnFormula>
    </tableColumn>
    <tableColumn id="10" xr3:uid="{277A4D31-389F-412B-B54B-6F1DE5324212}" uniqueName="10" name="Key" queryTableFieldId="10" dataDxfId="28">
      <calculatedColumnFormula>IF(AND(carro_1[[#This Row],[Nó]]=A3,carro_1[[#This Row],[Nó]]=A4),"",I2&amp;"|"&amp;F2)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A4249A-3D83-4D6C-BEEE-7A5BACE03AA2}" name="Kms" displayName="Kms" ref="A1:D148" tableType="queryTable" totalsRowShown="0">
  <autoFilter ref="A1:D148" xr:uid="{A4A4249A-3D83-4D6C-BEEE-7A5BACE03AA2}"/>
  <tableColumns count="4">
    <tableColumn id="1" xr3:uid="{C8A9E766-0C5D-4154-92B6-AF624E56C4DF}" uniqueName="1" name="Hora Inicio" queryTableFieldId="1"/>
    <tableColumn id="2" xr3:uid="{E2CEA86D-8AB9-409F-89F4-31DEA2450BFC}" uniqueName="2" name="Hora Fim" queryTableFieldId="2"/>
    <tableColumn id="3" xr3:uid="{30250615-F7DB-4A44-99A4-D3A18EEEB091}" uniqueName="3" name="Tipo" queryTableFieldId="3" dataDxfId="1"/>
    <tableColumn id="4" xr3:uid="{AA0F584B-5D26-40E8-8E90-B7252B2ED1BA}" uniqueName="4" name="Kms percorridos" queryTableFieldId="4" dataDxfId="0">
      <calculatedColumnFormula>+IF(Kms[[#This Row],[Tipo]]="Deslocação",Kms[[#This Row],[Hora Inicio]]-B1,0)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FF52-D708-45B0-AD80-58280019A2FE}">
  <dimension ref="A1:C148"/>
  <sheetViews>
    <sheetView topLeftCell="A2" workbookViewId="0">
      <selection sqref="A1:C79"/>
    </sheetView>
  </sheetViews>
  <sheetFormatPr defaultRowHeight="15" x14ac:dyDescent="0.25"/>
  <cols>
    <col min="1" max="1" width="25.7109375" bestFit="1" customWidth="1"/>
    <col min="2" max="2" width="11.140625" bestFit="1" customWidth="1"/>
    <col min="3" max="3" width="21.140625" bestFit="1" customWidth="1"/>
  </cols>
  <sheetData>
    <row r="1" spans="1:3" x14ac:dyDescent="0.25">
      <c r="A1" t="s">
        <v>15</v>
      </c>
      <c r="B1" t="s">
        <v>16</v>
      </c>
      <c r="C1" t="s">
        <v>29</v>
      </c>
    </row>
    <row r="2" spans="1:3" x14ac:dyDescent="0.25">
      <c r="A2" s="10" t="s">
        <v>38</v>
      </c>
      <c r="B2">
        <v>78</v>
      </c>
      <c r="C2" s="10">
        <f>+IF(tempo_visita_por_no[[#This Row],[Nó]]&lt;&gt;A1,tempo_visita_por_no[[#This Row],[Hora Fim]],tempo_visita_por_no[[#This Row],[Hora Fim]]-B1)</f>
        <v>78</v>
      </c>
    </row>
    <row r="3" spans="1:3" x14ac:dyDescent="0.25">
      <c r="A3" s="10" t="s">
        <v>38</v>
      </c>
      <c r="B3">
        <v>78</v>
      </c>
      <c r="C3" s="10">
        <f>+IF(tempo_visita_por_no[[#This Row],[Nó]]&lt;&gt;A2,tempo_visita_por_no[[#This Row],[Hora Fim]],tempo_visita_por_no[[#This Row],[Hora Fim]]-B2)</f>
        <v>0</v>
      </c>
    </row>
    <row r="4" spans="1:3" x14ac:dyDescent="0.25">
      <c r="A4" s="10" t="s">
        <v>38</v>
      </c>
      <c r="B4">
        <v>190</v>
      </c>
      <c r="C4" s="10">
        <f>+IF(tempo_visita_por_no[[#This Row],[Nó]]&lt;&gt;A3,tempo_visita_por_no[[#This Row],[Hora Fim]],tempo_visita_por_no[[#This Row],[Hora Fim]]-B3)</f>
        <v>112</v>
      </c>
    </row>
    <row r="5" spans="1:3" x14ac:dyDescent="0.25">
      <c r="A5" s="10" t="s">
        <v>38</v>
      </c>
      <c r="B5">
        <v>260</v>
      </c>
      <c r="C5" s="10">
        <f>+IF(tempo_visita_por_no[[#This Row],[Nó]]&lt;&gt;A4,tempo_visita_por_no[[#This Row],[Hora Fim]],tempo_visita_por_no[[#This Row],[Hora Fim]]-B4)</f>
        <v>70</v>
      </c>
    </row>
    <row r="6" spans="1:3" x14ac:dyDescent="0.25">
      <c r="A6" s="10" t="s">
        <v>38</v>
      </c>
      <c r="B6">
        <v>296</v>
      </c>
      <c r="C6" s="10">
        <f>+IF(tempo_visita_por_no[[#This Row],[Nó]]&lt;&gt;A5,tempo_visita_por_no[[#This Row],[Hora Fim]],tempo_visita_por_no[[#This Row],[Hora Fim]]-B5)</f>
        <v>36</v>
      </c>
    </row>
    <row r="7" spans="1:3" x14ac:dyDescent="0.25">
      <c r="A7" s="10" t="s">
        <v>38</v>
      </c>
      <c r="B7">
        <v>332</v>
      </c>
      <c r="C7" s="10">
        <f>+IF(tempo_visita_por_no[[#This Row],[Nó]]&lt;&gt;A6,tempo_visita_por_no[[#This Row],[Hora Fim]],tempo_visita_por_no[[#This Row],[Hora Fim]]-B6)</f>
        <v>36</v>
      </c>
    </row>
    <row r="8" spans="1:3" x14ac:dyDescent="0.25">
      <c r="A8" s="10" t="s">
        <v>38</v>
      </c>
      <c r="B8">
        <v>338</v>
      </c>
      <c r="C8" s="10">
        <f>+IF(tempo_visita_por_no[[#This Row],[Nó]]&lt;&gt;A7,tempo_visita_por_no[[#This Row],[Hora Fim]],tempo_visita_por_no[[#This Row],[Hora Fim]]-B7)</f>
        <v>6</v>
      </c>
    </row>
    <row r="9" spans="1:3" x14ac:dyDescent="0.25">
      <c r="A9" s="10" t="s">
        <v>42</v>
      </c>
      <c r="B9">
        <v>30</v>
      </c>
      <c r="C9" s="10">
        <f>+IF(tempo_visita_por_no[[#This Row],[Nó]]&lt;&gt;A8,tempo_visita_por_no[[#This Row],[Hora Fim]],tempo_visita_por_no[[#This Row],[Hora Fim]]-B8)</f>
        <v>30</v>
      </c>
    </row>
    <row r="10" spans="1:3" x14ac:dyDescent="0.25">
      <c r="A10" s="10" t="s">
        <v>42</v>
      </c>
      <c r="B10">
        <v>30</v>
      </c>
      <c r="C10" s="10">
        <f>+IF(tempo_visita_por_no[[#This Row],[Nó]]&lt;&gt;A9,tempo_visita_por_no[[#This Row],[Hora Fim]],tempo_visita_por_no[[#This Row],[Hora Fim]]-B9)</f>
        <v>0</v>
      </c>
    </row>
    <row r="11" spans="1:3" x14ac:dyDescent="0.25">
      <c r="A11" s="10" t="s">
        <v>42</v>
      </c>
      <c r="B11">
        <v>228</v>
      </c>
      <c r="C11" s="10">
        <f>+IF(tempo_visita_por_no[[#This Row],[Nó]]&lt;&gt;A10,tempo_visita_por_no[[#This Row],[Hora Fim]],tempo_visita_por_no[[#This Row],[Hora Fim]]-B10)</f>
        <v>198</v>
      </c>
    </row>
    <row r="12" spans="1:3" x14ac:dyDescent="0.25">
      <c r="A12" s="10" t="s">
        <v>42</v>
      </c>
      <c r="B12">
        <v>240</v>
      </c>
      <c r="C12" s="10">
        <f>+IF(tempo_visita_por_no[[#This Row],[Nó]]&lt;&gt;A11,tempo_visita_por_no[[#This Row],[Hora Fim]],tempo_visita_por_no[[#This Row],[Hora Fim]]-B11)</f>
        <v>12</v>
      </c>
    </row>
    <row r="13" spans="1:3" x14ac:dyDescent="0.25">
      <c r="A13" s="10" t="s">
        <v>42</v>
      </c>
      <c r="B13">
        <v>230</v>
      </c>
      <c r="C13" s="10">
        <f>+IF(tempo_visita_por_no[[#This Row],[Nó]]&lt;&gt;A12,tempo_visita_por_no[[#This Row],[Hora Fim]],tempo_visita_por_no[[#This Row],[Hora Fim]]-B12)</f>
        <v>-10</v>
      </c>
    </row>
    <row r="14" spans="1:3" x14ac:dyDescent="0.25">
      <c r="A14" s="10" t="s">
        <v>42</v>
      </c>
      <c r="B14">
        <v>250</v>
      </c>
      <c r="C14" s="10">
        <f>+IF(tempo_visita_por_no[[#This Row],[Nó]]&lt;&gt;A13,tempo_visita_por_no[[#This Row],[Hora Fim]],tempo_visita_por_no[[#This Row],[Hora Fim]]-B13)</f>
        <v>20</v>
      </c>
    </row>
    <row r="15" spans="1:3" x14ac:dyDescent="0.25">
      <c r="A15" s="10" t="s">
        <v>42</v>
      </c>
      <c r="B15">
        <v>260</v>
      </c>
      <c r="C15" s="10">
        <f>+IF(tempo_visita_por_no[[#This Row],[Nó]]&lt;&gt;A14,tempo_visita_por_no[[#This Row],[Hora Fim]],tempo_visita_por_no[[#This Row],[Hora Fim]]-B14)</f>
        <v>10</v>
      </c>
    </row>
    <row r="16" spans="1:3" x14ac:dyDescent="0.25">
      <c r="A16" s="10" t="s">
        <v>42</v>
      </c>
      <c r="B16">
        <v>296</v>
      </c>
      <c r="C16" s="10">
        <f>+IF(tempo_visita_por_no[[#This Row],[Nó]]&lt;&gt;A15,tempo_visita_por_no[[#This Row],[Hora Fim]],tempo_visita_por_no[[#This Row],[Hora Fim]]-B15)</f>
        <v>36</v>
      </c>
    </row>
    <row r="17" spans="1:3" x14ac:dyDescent="0.25">
      <c r="A17" s="10" t="s">
        <v>42</v>
      </c>
      <c r="B17">
        <v>304</v>
      </c>
      <c r="C17" s="10">
        <f>+IF(tempo_visita_por_no[[#This Row],[Nó]]&lt;&gt;A16,tempo_visita_por_no[[#This Row],[Hora Fim]],tempo_visita_por_no[[#This Row],[Hora Fim]]-B16)</f>
        <v>8</v>
      </c>
    </row>
    <row r="18" spans="1:3" x14ac:dyDescent="0.25">
      <c r="A18" s="10" t="s">
        <v>42</v>
      </c>
      <c r="B18">
        <v>324</v>
      </c>
      <c r="C18" s="10">
        <f>+IF(tempo_visita_por_no[[#This Row],[Nó]]&lt;&gt;A17,tempo_visita_por_no[[#This Row],[Hora Fim]],tempo_visita_por_no[[#This Row],[Hora Fim]]-B17)</f>
        <v>20</v>
      </c>
    </row>
    <row r="19" spans="1:3" x14ac:dyDescent="0.25">
      <c r="A19" s="10" t="s">
        <v>42</v>
      </c>
      <c r="B19">
        <v>346</v>
      </c>
      <c r="C19" s="10">
        <f>+IF(tempo_visita_por_no[[#This Row],[Nó]]&lt;&gt;A18,tempo_visita_por_no[[#This Row],[Hora Fim]],tempo_visita_por_no[[#This Row],[Hora Fim]]-B18)</f>
        <v>22</v>
      </c>
    </row>
    <row r="20" spans="1:3" x14ac:dyDescent="0.25">
      <c r="A20" s="10" t="s">
        <v>42</v>
      </c>
      <c r="B20">
        <v>442</v>
      </c>
      <c r="C20" s="10">
        <f>+IF(tempo_visita_por_no[[#This Row],[Nó]]&lt;&gt;A19,tempo_visita_por_no[[#This Row],[Hora Fim]],tempo_visita_por_no[[#This Row],[Hora Fim]]-B19)</f>
        <v>96</v>
      </c>
    </row>
    <row r="21" spans="1:3" x14ac:dyDescent="0.25">
      <c r="A21" s="10" t="s">
        <v>42</v>
      </c>
      <c r="B21">
        <v>456</v>
      </c>
      <c r="C21" s="10">
        <f>+IF(tempo_visita_por_no[[#This Row],[Nó]]&lt;&gt;A20,tempo_visita_por_no[[#This Row],[Hora Fim]],tempo_visita_por_no[[#This Row],[Hora Fim]]-B20)</f>
        <v>14</v>
      </c>
    </row>
    <row r="22" spans="1:3" x14ac:dyDescent="0.25">
      <c r="A22" s="10" t="s">
        <v>36</v>
      </c>
      <c r="B22">
        <v>124</v>
      </c>
      <c r="C22" s="10">
        <f>+IF(tempo_visita_por_no[[#This Row],[Nó]]&lt;&gt;A21,tempo_visita_por_no[[#This Row],[Hora Fim]],tempo_visita_por_no[[#This Row],[Hora Fim]]-B21)</f>
        <v>124</v>
      </c>
    </row>
    <row r="23" spans="1:3" x14ac:dyDescent="0.25">
      <c r="A23" s="10" t="s">
        <v>36</v>
      </c>
      <c r="B23">
        <v>124</v>
      </c>
      <c r="C23" s="10">
        <f>+IF(tempo_visita_por_no[[#This Row],[Nó]]&lt;&gt;A22,tempo_visita_por_no[[#This Row],[Hora Fim]],tempo_visita_por_no[[#This Row],[Hora Fim]]-B22)</f>
        <v>0</v>
      </c>
    </row>
    <row r="24" spans="1:3" x14ac:dyDescent="0.25">
      <c r="A24" s="10" t="s">
        <v>36</v>
      </c>
      <c r="B24">
        <v>156</v>
      </c>
      <c r="C24" s="10">
        <f>+IF(tempo_visita_por_no[[#This Row],[Nó]]&lt;&gt;A23,tempo_visita_por_no[[#This Row],[Hora Fim]],tempo_visita_por_no[[#This Row],[Hora Fim]]-B23)</f>
        <v>32</v>
      </c>
    </row>
    <row r="25" spans="1:3" x14ac:dyDescent="0.25">
      <c r="A25" s="10" t="s">
        <v>36</v>
      </c>
      <c r="B25">
        <v>186</v>
      </c>
      <c r="C25" s="10">
        <f>+IF(tempo_visita_por_no[[#This Row],[Nó]]&lt;&gt;A24,tempo_visita_por_no[[#This Row],[Hora Fim]],tempo_visita_por_no[[#This Row],[Hora Fim]]-B24)</f>
        <v>30</v>
      </c>
    </row>
    <row r="26" spans="1:3" x14ac:dyDescent="0.25">
      <c r="A26" s="10" t="s">
        <v>36</v>
      </c>
      <c r="B26">
        <v>188</v>
      </c>
      <c r="C26" s="10">
        <f>+IF(tempo_visita_por_no[[#This Row],[Nó]]&lt;&gt;A25,tempo_visita_por_no[[#This Row],[Hora Fim]],tempo_visita_por_no[[#This Row],[Hora Fim]]-B25)</f>
        <v>2</v>
      </c>
    </row>
    <row r="27" spans="1:3" x14ac:dyDescent="0.25">
      <c r="A27" s="10" t="s">
        <v>36</v>
      </c>
      <c r="B27">
        <v>292</v>
      </c>
      <c r="C27" s="10">
        <f>+IF(tempo_visita_por_no[[#This Row],[Nó]]&lt;&gt;A26,tempo_visita_por_no[[#This Row],[Hora Fim]],tempo_visita_por_no[[#This Row],[Hora Fim]]-B26)</f>
        <v>104</v>
      </c>
    </row>
    <row r="28" spans="1:3" x14ac:dyDescent="0.25">
      <c r="A28" s="10" t="s">
        <v>36</v>
      </c>
      <c r="B28">
        <v>294</v>
      </c>
      <c r="C28" s="10">
        <f>+IF(tempo_visita_por_no[[#This Row],[Nó]]&lt;&gt;A27,tempo_visita_por_no[[#This Row],[Hora Fim]],tempo_visita_por_no[[#This Row],[Hora Fim]]-B27)</f>
        <v>2</v>
      </c>
    </row>
    <row r="29" spans="1:3" x14ac:dyDescent="0.25">
      <c r="A29" s="10" t="s">
        <v>36</v>
      </c>
      <c r="B29">
        <v>334</v>
      </c>
      <c r="C29" s="10">
        <f>+IF(tempo_visita_por_no[[#This Row],[Nó]]&lt;&gt;A28,tempo_visita_por_no[[#This Row],[Hora Fim]],tempo_visita_por_no[[#This Row],[Hora Fim]]-B28)</f>
        <v>40</v>
      </c>
    </row>
    <row r="30" spans="1:3" x14ac:dyDescent="0.25">
      <c r="A30" s="10" t="s">
        <v>36</v>
      </c>
      <c r="B30">
        <v>336</v>
      </c>
      <c r="C30" s="10">
        <f>+IF(tempo_visita_por_no[[#This Row],[Nó]]&lt;&gt;A29,tempo_visita_por_no[[#This Row],[Hora Fim]],tempo_visita_por_no[[#This Row],[Hora Fim]]-B29)</f>
        <v>2</v>
      </c>
    </row>
    <row r="31" spans="1:3" x14ac:dyDescent="0.25">
      <c r="A31" s="10" t="s">
        <v>46</v>
      </c>
      <c r="B31">
        <v>114</v>
      </c>
      <c r="C31" s="10">
        <f>+IF(tempo_visita_por_no[[#This Row],[Nó]]&lt;&gt;A30,tempo_visita_por_no[[#This Row],[Hora Fim]],tempo_visita_por_no[[#This Row],[Hora Fim]]-B30)</f>
        <v>114</v>
      </c>
    </row>
    <row r="32" spans="1:3" x14ac:dyDescent="0.25">
      <c r="A32" s="10" t="s">
        <v>46</v>
      </c>
      <c r="B32">
        <v>114</v>
      </c>
      <c r="C32" s="10">
        <f>+IF(tempo_visita_por_no[[#This Row],[Nó]]&lt;&gt;A31,tempo_visita_por_no[[#This Row],[Hora Fim]],tempo_visita_por_no[[#This Row],[Hora Fim]]-B31)</f>
        <v>0</v>
      </c>
    </row>
    <row r="33" spans="1:3" x14ac:dyDescent="0.25">
      <c r="A33" s="10" t="s">
        <v>46</v>
      </c>
      <c r="B33">
        <v>144</v>
      </c>
      <c r="C33" s="10">
        <f>+IF(tempo_visita_por_no[[#This Row],[Nó]]&lt;&gt;A32,tempo_visita_por_no[[#This Row],[Hora Fim]],tempo_visita_por_no[[#This Row],[Hora Fim]]-B32)</f>
        <v>30</v>
      </c>
    </row>
    <row r="34" spans="1:3" x14ac:dyDescent="0.25">
      <c r="A34" s="10" t="s">
        <v>46</v>
      </c>
      <c r="B34">
        <v>316</v>
      </c>
      <c r="C34" s="10">
        <f>+IF(tempo_visita_por_no[[#This Row],[Nó]]&lt;&gt;A33,tempo_visita_por_no[[#This Row],[Hora Fim]],tempo_visita_por_no[[#This Row],[Hora Fim]]-B33)</f>
        <v>172</v>
      </c>
    </row>
    <row r="35" spans="1:3" x14ac:dyDescent="0.25">
      <c r="A35" s="10" t="s">
        <v>46</v>
      </c>
      <c r="B35">
        <v>326</v>
      </c>
      <c r="C35" s="10">
        <f>+IF(tempo_visita_por_no[[#This Row],[Nó]]&lt;&gt;A34,tempo_visita_por_no[[#This Row],[Hora Fim]],tempo_visita_por_no[[#This Row],[Hora Fim]]-B34)</f>
        <v>10</v>
      </c>
    </row>
    <row r="36" spans="1:3" x14ac:dyDescent="0.25">
      <c r="A36" s="10" t="s">
        <v>46</v>
      </c>
      <c r="B36">
        <v>348</v>
      </c>
      <c r="C36" s="10">
        <f>+IF(tempo_visita_por_no[[#This Row],[Nó]]&lt;&gt;A35,tempo_visita_por_no[[#This Row],[Hora Fim]],tempo_visita_por_no[[#This Row],[Hora Fim]]-B35)</f>
        <v>22</v>
      </c>
    </row>
    <row r="37" spans="1:3" x14ac:dyDescent="0.25">
      <c r="A37" s="10" t="s">
        <v>46</v>
      </c>
      <c r="B37">
        <v>354</v>
      </c>
      <c r="C37" s="10">
        <f>+IF(tempo_visita_por_no[[#This Row],[Nó]]&lt;&gt;A36,tempo_visita_por_no[[#This Row],[Hora Fim]],tempo_visita_por_no[[#This Row],[Hora Fim]]-B36)</f>
        <v>6</v>
      </c>
    </row>
    <row r="38" spans="1:3" x14ac:dyDescent="0.25">
      <c r="A38" s="10" t="s">
        <v>46</v>
      </c>
      <c r="B38">
        <v>406</v>
      </c>
      <c r="C38" s="10">
        <f>+IF(tempo_visita_por_no[[#This Row],[Nó]]&lt;&gt;A37,tempo_visita_por_no[[#This Row],[Hora Fim]],tempo_visita_por_no[[#This Row],[Hora Fim]]-B37)</f>
        <v>52</v>
      </c>
    </row>
    <row r="39" spans="1:3" x14ac:dyDescent="0.25">
      <c r="A39" s="10" t="s">
        <v>46</v>
      </c>
      <c r="B39">
        <v>416</v>
      </c>
      <c r="C39" s="10">
        <f>+IF(tempo_visita_por_no[[#This Row],[Nó]]&lt;&gt;A38,tempo_visita_por_no[[#This Row],[Hora Fim]],tempo_visita_por_no[[#This Row],[Hora Fim]]-B38)</f>
        <v>10</v>
      </c>
    </row>
    <row r="40" spans="1:3" x14ac:dyDescent="0.25">
      <c r="A40" s="10" t="s">
        <v>46</v>
      </c>
      <c r="B40">
        <v>438</v>
      </c>
      <c r="C40" s="10">
        <f>+IF(tempo_visita_por_no[[#This Row],[Nó]]&lt;&gt;A39,tempo_visita_por_no[[#This Row],[Hora Fim]],tempo_visita_por_no[[#This Row],[Hora Fim]]-B39)</f>
        <v>22</v>
      </c>
    </row>
    <row r="41" spans="1:3" x14ac:dyDescent="0.25">
      <c r="A41" s="10" t="s">
        <v>46</v>
      </c>
      <c r="B41">
        <v>448</v>
      </c>
      <c r="C41" s="10">
        <f>+IF(tempo_visita_por_no[[#This Row],[Nó]]&lt;&gt;A40,tempo_visita_por_no[[#This Row],[Hora Fim]],tempo_visita_por_no[[#This Row],[Hora Fim]]-B40)</f>
        <v>10</v>
      </c>
    </row>
    <row r="42" spans="1:3" x14ac:dyDescent="0.25">
      <c r="A42" s="10" t="s">
        <v>47</v>
      </c>
      <c r="B42">
        <v>126</v>
      </c>
      <c r="C42" s="10">
        <f>+IF(tempo_visita_por_no[[#This Row],[Nó]]&lt;&gt;A41,tempo_visita_por_no[[#This Row],[Hora Fim]],tempo_visita_por_no[[#This Row],[Hora Fim]]-B41)</f>
        <v>126</v>
      </c>
    </row>
    <row r="43" spans="1:3" x14ac:dyDescent="0.25">
      <c r="A43" s="10" t="s">
        <v>47</v>
      </c>
      <c r="B43">
        <v>126</v>
      </c>
      <c r="C43" s="10">
        <f>+IF(tempo_visita_por_no[[#This Row],[Nó]]&lt;&gt;A42,tempo_visita_por_no[[#This Row],[Hora Fim]],tempo_visita_por_no[[#This Row],[Hora Fim]]-B42)</f>
        <v>0</v>
      </c>
    </row>
    <row r="44" spans="1:3" x14ac:dyDescent="0.25">
      <c r="A44" s="10" t="s">
        <v>47</v>
      </c>
      <c r="B44">
        <v>142</v>
      </c>
      <c r="C44" s="10">
        <f>+IF(tempo_visita_por_no[[#This Row],[Nó]]&lt;&gt;A43,tempo_visita_por_no[[#This Row],[Hora Fim]],tempo_visita_por_no[[#This Row],[Hora Fim]]-B43)</f>
        <v>16</v>
      </c>
    </row>
    <row r="45" spans="1:3" x14ac:dyDescent="0.25">
      <c r="A45" s="10" t="s">
        <v>47</v>
      </c>
      <c r="B45">
        <v>318</v>
      </c>
      <c r="C45" s="10">
        <f>+IF(tempo_visita_por_no[[#This Row],[Nó]]&lt;&gt;A44,tempo_visita_por_no[[#This Row],[Hora Fim]],tempo_visita_por_no[[#This Row],[Hora Fim]]-B44)</f>
        <v>176</v>
      </c>
    </row>
    <row r="46" spans="1:3" x14ac:dyDescent="0.25">
      <c r="A46" s="10" t="s">
        <v>47</v>
      </c>
      <c r="B46">
        <v>324</v>
      </c>
      <c r="C46" s="10">
        <f>+IF(tempo_visita_por_no[[#This Row],[Nó]]&lt;&gt;A45,tempo_visita_por_no[[#This Row],[Hora Fim]],tempo_visita_por_no[[#This Row],[Hora Fim]]-B45)</f>
        <v>6</v>
      </c>
    </row>
    <row r="47" spans="1:3" x14ac:dyDescent="0.25">
      <c r="A47" s="10" t="s">
        <v>47</v>
      </c>
      <c r="B47">
        <v>350</v>
      </c>
      <c r="C47" s="10">
        <f>+IF(tempo_visita_por_no[[#This Row],[Nó]]&lt;&gt;A46,tempo_visita_por_no[[#This Row],[Hora Fim]],tempo_visita_por_no[[#This Row],[Hora Fim]]-B46)</f>
        <v>26</v>
      </c>
    </row>
    <row r="48" spans="1:3" x14ac:dyDescent="0.25">
      <c r="A48" s="10" t="s">
        <v>47</v>
      </c>
      <c r="B48">
        <v>352</v>
      </c>
      <c r="C48" s="10">
        <f>+IF(tempo_visita_por_no[[#This Row],[Nó]]&lt;&gt;A47,tempo_visita_por_no[[#This Row],[Hora Fim]],tempo_visita_por_no[[#This Row],[Hora Fim]]-B47)</f>
        <v>2</v>
      </c>
    </row>
    <row r="49" spans="1:3" x14ac:dyDescent="0.25">
      <c r="A49" s="10" t="s">
        <v>47</v>
      </c>
      <c r="B49">
        <v>408</v>
      </c>
      <c r="C49" s="10">
        <f>+IF(tempo_visita_por_no[[#This Row],[Nó]]&lt;&gt;A48,tempo_visita_por_no[[#This Row],[Hora Fim]],tempo_visita_por_no[[#This Row],[Hora Fim]]-B48)</f>
        <v>56</v>
      </c>
    </row>
    <row r="50" spans="1:3" x14ac:dyDescent="0.25">
      <c r="A50" s="10" t="s">
        <v>47</v>
      </c>
      <c r="B50">
        <v>414</v>
      </c>
      <c r="C50" s="10">
        <f>+IF(tempo_visita_por_no[[#This Row],[Nó]]&lt;&gt;A49,tempo_visita_por_no[[#This Row],[Hora Fim]],tempo_visita_por_no[[#This Row],[Hora Fim]]-B49)</f>
        <v>6</v>
      </c>
    </row>
    <row r="51" spans="1:3" x14ac:dyDescent="0.25">
      <c r="A51" s="10" t="s">
        <v>47</v>
      </c>
      <c r="B51">
        <v>440</v>
      </c>
      <c r="C51" s="10">
        <f>+IF(tempo_visita_por_no[[#This Row],[Nó]]&lt;&gt;A50,tempo_visita_por_no[[#This Row],[Hora Fim]],tempo_visita_por_no[[#This Row],[Hora Fim]]-B50)</f>
        <v>26</v>
      </c>
    </row>
    <row r="52" spans="1:3" x14ac:dyDescent="0.25">
      <c r="A52" s="10" t="s">
        <v>47</v>
      </c>
      <c r="B52">
        <v>446</v>
      </c>
      <c r="C52" s="10">
        <f>+IF(tempo_visita_por_no[[#This Row],[Nó]]&lt;&gt;A51,tempo_visita_por_no[[#This Row],[Hora Fim]],tempo_visita_por_no[[#This Row],[Hora Fim]]-B51)</f>
        <v>6</v>
      </c>
    </row>
    <row r="53" spans="1:3" x14ac:dyDescent="0.25">
      <c r="A53" s="10" t="s">
        <v>44</v>
      </c>
      <c r="B53">
        <v>0</v>
      </c>
      <c r="C53" s="10">
        <f>+IF(tempo_visita_por_no[[#This Row],[Nó]]&lt;&gt;A52,tempo_visita_por_no[[#This Row],[Hora Fim]],tempo_visita_por_no[[#This Row],[Hora Fim]]-B52)</f>
        <v>0</v>
      </c>
    </row>
    <row r="54" spans="1:3" x14ac:dyDescent="0.25">
      <c r="A54" s="10" t="s">
        <v>44</v>
      </c>
      <c r="B54">
        <v>84</v>
      </c>
      <c r="C54" s="10">
        <f>+IF(tempo_visita_por_no[[#This Row],[Nó]]&lt;&gt;A53,tempo_visita_por_no[[#This Row],[Hora Fim]],tempo_visita_por_no[[#This Row],[Hora Fim]]-B53)</f>
        <v>84</v>
      </c>
    </row>
    <row r="55" spans="1:3" x14ac:dyDescent="0.25">
      <c r="A55" s="10" t="s">
        <v>44</v>
      </c>
      <c r="B55">
        <v>84</v>
      </c>
      <c r="C55" s="10">
        <f>+IF(tempo_visita_por_no[[#This Row],[Nó]]&lt;&gt;A54,tempo_visita_por_no[[#This Row],[Hora Fim]],tempo_visita_por_no[[#This Row],[Hora Fim]]-B54)</f>
        <v>0</v>
      </c>
    </row>
    <row r="56" spans="1:3" x14ac:dyDescent="0.25">
      <c r="A56" s="10" t="s">
        <v>44</v>
      </c>
      <c r="B56">
        <v>84</v>
      </c>
      <c r="C56" s="10">
        <f>+IF(tempo_visita_por_no[[#This Row],[Nó]]&lt;&gt;A55,tempo_visita_por_no[[#This Row],[Hora Fim]],tempo_visita_por_no[[#This Row],[Hora Fim]]-B55)</f>
        <v>0</v>
      </c>
    </row>
    <row r="57" spans="1:3" x14ac:dyDescent="0.25">
      <c r="A57" s="10" t="s">
        <v>44</v>
      </c>
      <c r="B57">
        <v>190</v>
      </c>
      <c r="C57" s="10">
        <f>+IF(tempo_visita_por_no[[#This Row],[Nó]]&lt;&gt;A56,tempo_visita_por_no[[#This Row],[Hora Fim]],tempo_visita_por_no[[#This Row],[Hora Fim]]-B56)</f>
        <v>106</v>
      </c>
    </row>
    <row r="58" spans="1:3" x14ac:dyDescent="0.25">
      <c r="A58" s="10" t="s">
        <v>44</v>
      </c>
      <c r="B58">
        <v>190</v>
      </c>
      <c r="C58" s="10">
        <f>+IF(tempo_visita_por_no[[#This Row],[Nó]]&lt;&gt;A57,tempo_visita_por_no[[#This Row],[Hora Fim]],tempo_visita_por_no[[#This Row],[Hora Fim]]-B57)</f>
        <v>0</v>
      </c>
    </row>
    <row r="59" spans="1:3" x14ac:dyDescent="0.25">
      <c r="A59" s="10" t="s">
        <v>44</v>
      </c>
      <c r="B59">
        <v>238</v>
      </c>
      <c r="C59" s="10">
        <f>+IF(tempo_visita_por_no[[#This Row],[Nó]]&lt;&gt;A58,tempo_visita_por_no[[#This Row],[Hora Fim]],tempo_visita_por_no[[#This Row],[Hora Fim]]-B58)</f>
        <v>48</v>
      </c>
    </row>
    <row r="60" spans="1:3" x14ac:dyDescent="0.25">
      <c r="A60" s="10" t="s">
        <v>44</v>
      </c>
      <c r="B60">
        <v>250</v>
      </c>
      <c r="C60" s="10">
        <f>+IF(tempo_visita_por_no[[#This Row],[Nó]]&lt;&gt;A59,tempo_visita_por_no[[#This Row],[Hora Fim]],tempo_visita_por_no[[#This Row],[Hora Fim]]-B59)</f>
        <v>12</v>
      </c>
    </row>
    <row r="61" spans="1:3" x14ac:dyDescent="0.25">
      <c r="A61" s="10" t="s">
        <v>44</v>
      </c>
      <c r="B61">
        <v>252</v>
      </c>
      <c r="C61" s="10">
        <f>+IF(tempo_visita_por_no[[#This Row],[Nó]]&lt;&gt;A60,tempo_visita_por_no[[#This Row],[Hora Fim]],tempo_visita_por_no[[#This Row],[Hora Fim]]-B60)</f>
        <v>2</v>
      </c>
    </row>
    <row r="62" spans="1:3" x14ac:dyDescent="0.25">
      <c r="A62" s="10" t="s">
        <v>44</v>
      </c>
      <c r="B62">
        <v>304</v>
      </c>
      <c r="C62" s="10">
        <f>+IF(tempo_visita_por_no[[#This Row],[Nó]]&lt;&gt;A61,tempo_visita_por_no[[#This Row],[Hora Fim]],tempo_visita_por_no[[#This Row],[Hora Fim]]-B61)</f>
        <v>52</v>
      </c>
    </row>
    <row r="63" spans="1:3" x14ac:dyDescent="0.25">
      <c r="A63" s="10" t="s">
        <v>44</v>
      </c>
      <c r="B63">
        <v>306</v>
      </c>
      <c r="C63" s="10">
        <f>+IF(tempo_visita_por_no[[#This Row],[Nó]]&lt;&gt;A62,tempo_visita_por_no[[#This Row],[Hora Fim]],tempo_visita_por_no[[#This Row],[Hora Fim]]-B62)</f>
        <v>2</v>
      </c>
    </row>
    <row r="64" spans="1:3" x14ac:dyDescent="0.25">
      <c r="A64" s="10" t="s">
        <v>44</v>
      </c>
      <c r="B64">
        <v>336</v>
      </c>
      <c r="C64" s="10">
        <f>+IF(tempo_visita_por_no[[#This Row],[Nó]]&lt;&gt;A63,tempo_visita_por_no[[#This Row],[Hora Fim]],tempo_visita_por_no[[#This Row],[Hora Fim]]-B63)</f>
        <v>30</v>
      </c>
    </row>
    <row r="65" spans="1:3" x14ac:dyDescent="0.25">
      <c r="A65" s="10" t="s">
        <v>44</v>
      </c>
      <c r="B65">
        <v>338</v>
      </c>
      <c r="C65" s="10">
        <f>+IF(tempo_visita_por_no[[#This Row],[Nó]]&lt;&gt;A64,tempo_visita_por_no[[#This Row],[Hora Fim]],tempo_visita_por_no[[#This Row],[Hora Fim]]-B64)</f>
        <v>2</v>
      </c>
    </row>
    <row r="66" spans="1:3" x14ac:dyDescent="0.25">
      <c r="A66" s="10" t="s">
        <v>44</v>
      </c>
      <c r="B66">
        <v>358</v>
      </c>
      <c r="C66" s="10">
        <f>+IF(tempo_visita_por_no[[#This Row],[Nó]]&lt;&gt;A65,tempo_visita_por_no[[#This Row],[Hora Fim]],tempo_visita_por_no[[#This Row],[Hora Fim]]-B65)</f>
        <v>20</v>
      </c>
    </row>
    <row r="67" spans="1:3" x14ac:dyDescent="0.25">
      <c r="A67" s="10" t="s">
        <v>44</v>
      </c>
      <c r="B67">
        <v>394</v>
      </c>
      <c r="C67" s="10">
        <f>+IF(tempo_visita_por_no[[#This Row],[Nó]]&lt;&gt;A66,tempo_visita_por_no[[#This Row],[Hora Fim]],tempo_visita_por_no[[#This Row],[Hora Fim]]-B66)</f>
        <v>36</v>
      </c>
    </row>
    <row r="68" spans="1:3" x14ac:dyDescent="0.25">
      <c r="A68" s="10" t="s">
        <v>44</v>
      </c>
      <c r="B68">
        <v>396</v>
      </c>
      <c r="C68" s="10">
        <f>+IF(tempo_visita_por_no[[#This Row],[Nó]]&lt;&gt;A67,tempo_visita_por_no[[#This Row],[Hora Fim]],tempo_visita_por_no[[#This Row],[Hora Fim]]-B67)</f>
        <v>2</v>
      </c>
    </row>
    <row r="69" spans="1:3" x14ac:dyDescent="0.25">
      <c r="A69" s="10" t="s">
        <v>44</v>
      </c>
      <c r="B69">
        <v>402</v>
      </c>
      <c r="C69" s="10">
        <f>+IF(tempo_visita_por_no[[#This Row],[Nó]]&lt;&gt;A68,tempo_visita_por_no[[#This Row],[Hora Fim]],tempo_visita_por_no[[#This Row],[Hora Fim]]-B68)</f>
        <v>6</v>
      </c>
    </row>
    <row r="70" spans="1:3" x14ac:dyDescent="0.25">
      <c r="A70" s="10" t="s">
        <v>44</v>
      </c>
      <c r="B70">
        <v>426</v>
      </c>
      <c r="C70" s="10">
        <f>+IF(tempo_visita_por_no[[#This Row],[Nó]]&lt;&gt;A69,tempo_visita_por_no[[#This Row],[Hora Fim]],tempo_visita_por_no[[#This Row],[Hora Fim]]-B69)</f>
        <v>24</v>
      </c>
    </row>
    <row r="71" spans="1:3" x14ac:dyDescent="0.25">
      <c r="A71" s="10" t="s">
        <v>44</v>
      </c>
      <c r="B71">
        <v>428</v>
      </c>
      <c r="C71" s="10">
        <f>+IF(tempo_visita_por_no[[#This Row],[Nó]]&lt;&gt;A70,tempo_visita_por_no[[#This Row],[Hora Fim]],tempo_visita_por_no[[#This Row],[Hora Fim]]-B70)</f>
        <v>2</v>
      </c>
    </row>
    <row r="72" spans="1:3" x14ac:dyDescent="0.25">
      <c r="A72" s="10" t="s">
        <v>44</v>
      </c>
      <c r="B72">
        <v>458</v>
      </c>
      <c r="C72" s="10">
        <f>+IF(tempo_visita_por_no[[#This Row],[Nó]]&lt;&gt;A71,tempo_visita_por_no[[#This Row],[Hora Fim]],tempo_visita_por_no[[#This Row],[Hora Fim]]-B71)</f>
        <v>30</v>
      </c>
    </row>
    <row r="73" spans="1:3" x14ac:dyDescent="0.25">
      <c r="A73" s="10" t="s">
        <v>44</v>
      </c>
      <c r="B73">
        <v>460</v>
      </c>
      <c r="C73" s="10">
        <f>+IF(tempo_visita_por_no[[#This Row],[Nó]]&lt;&gt;A72,tempo_visita_por_no[[#This Row],[Hora Fim]],tempo_visita_por_no[[#This Row],[Hora Fim]]-B72)</f>
        <v>2</v>
      </c>
    </row>
    <row r="74" spans="1:3" x14ac:dyDescent="0.25">
      <c r="A74" s="10" t="s">
        <v>44</v>
      </c>
      <c r="B74">
        <v>464</v>
      </c>
      <c r="C74" s="10">
        <f>+IF(tempo_visita_por_no[[#This Row],[Nó]]&lt;&gt;A73,tempo_visita_por_no[[#This Row],[Hora Fim]],tempo_visita_por_no[[#This Row],[Hora Fim]]-B73)</f>
        <v>4</v>
      </c>
    </row>
    <row r="75" spans="1:3" x14ac:dyDescent="0.25">
      <c r="A75" s="10" t="s">
        <v>44</v>
      </c>
      <c r="B75">
        <v>474</v>
      </c>
      <c r="C75" s="10">
        <f>+IF(tempo_visita_por_no[[#This Row],[Nó]]&lt;&gt;A74,tempo_visita_por_no[[#This Row],[Hora Fim]],tempo_visita_por_no[[#This Row],[Hora Fim]]-B74)</f>
        <v>10</v>
      </c>
    </row>
    <row r="76" spans="1:3" x14ac:dyDescent="0.25">
      <c r="A76" s="10" t="s">
        <v>49</v>
      </c>
      <c r="B76">
        <v>138</v>
      </c>
      <c r="C76" s="10">
        <f>+IF(tempo_visita_por_no[[#This Row],[Nó]]&lt;&gt;A75,tempo_visita_por_no[[#This Row],[Hora Fim]],tempo_visita_por_no[[#This Row],[Hora Fim]]-B75)</f>
        <v>138</v>
      </c>
    </row>
    <row r="77" spans="1:3" x14ac:dyDescent="0.25">
      <c r="A77" s="10" t="s">
        <v>49</v>
      </c>
      <c r="B77">
        <v>138</v>
      </c>
      <c r="C77" s="10">
        <f>+IF(tempo_visita_por_no[[#This Row],[Nó]]&lt;&gt;A76,tempo_visita_por_no[[#This Row],[Hora Fim]],tempo_visita_por_no[[#This Row],[Hora Fim]]-B76)</f>
        <v>0</v>
      </c>
    </row>
    <row r="78" spans="1:3" x14ac:dyDescent="0.25">
      <c r="A78" s="10" t="s">
        <v>49</v>
      </c>
      <c r="B78">
        <v>140</v>
      </c>
      <c r="C78" s="10">
        <f>+IF(tempo_visita_por_no[[#This Row],[Nó]]&lt;&gt;A77,tempo_visita_por_no[[#This Row],[Hora Fim]],tempo_visita_por_no[[#This Row],[Hora Fim]]-B77)</f>
        <v>2</v>
      </c>
    </row>
    <row r="79" spans="1:3" x14ac:dyDescent="0.25">
      <c r="A79" s="10" t="s">
        <v>49</v>
      </c>
      <c r="B79">
        <v>320</v>
      </c>
      <c r="C79" s="10">
        <f>+IF(tempo_visita_por_no[[#This Row],[Nó]]&lt;&gt;A78,tempo_visita_por_no[[#This Row],[Hora Fim]],tempo_visita_por_no[[#This Row],[Hora Fim]]-B78)</f>
        <v>180</v>
      </c>
    </row>
    <row r="80" spans="1:3" x14ac:dyDescent="0.25">
      <c r="A80" s="10" t="s">
        <v>49</v>
      </c>
      <c r="B80">
        <v>322</v>
      </c>
      <c r="C80" s="10">
        <f>+IF(tempo_visita_por_no[[#This Row],[Nó]]&lt;&gt;A79,tempo_visita_por_no[[#This Row],[Hora Fim]],tempo_visita_por_no[[#This Row],[Hora Fim]]-B79)</f>
        <v>2</v>
      </c>
    </row>
    <row r="81" spans="1:3" x14ac:dyDescent="0.25">
      <c r="A81" s="10" t="s">
        <v>49</v>
      </c>
      <c r="B81">
        <v>410</v>
      </c>
      <c r="C81" s="10">
        <f>+IF(tempo_visita_por_no[[#This Row],[Nó]]&lt;&gt;A80,tempo_visita_por_no[[#This Row],[Hora Fim]],tempo_visita_por_no[[#This Row],[Hora Fim]]-B80)</f>
        <v>88</v>
      </c>
    </row>
    <row r="82" spans="1:3" x14ac:dyDescent="0.25">
      <c r="A82" s="10" t="s">
        <v>49</v>
      </c>
      <c r="B82">
        <v>412</v>
      </c>
      <c r="C82" s="10">
        <f>+IF(tempo_visita_por_no[[#This Row],[Nó]]&lt;&gt;A81,tempo_visita_por_no[[#This Row],[Hora Fim]],tempo_visita_por_no[[#This Row],[Hora Fim]]-B81)</f>
        <v>2</v>
      </c>
    </row>
    <row r="83" spans="1:3" x14ac:dyDescent="0.25">
      <c r="A83" s="10" t="s">
        <v>49</v>
      </c>
      <c r="B83">
        <v>442</v>
      </c>
      <c r="C83" s="10">
        <f>+IF(tempo_visita_por_no[[#This Row],[Nó]]&lt;&gt;A82,tempo_visita_por_no[[#This Row],[Hora Fim]],tempo_visita_por_no[[#This Row],[Hora Fim]]-B82)</f>
        <v>30</v>
      </c>
    </row>
    <row r="84" spans="1:3" x14ac:dyDescent="0.25">
      <c r="A84" s="10" t="s">
        <v>49</v>
      </c>
      <c r="B84">
        <v>444</v>
      </c>
      <c r="C84" s="10">
        <f>+IF(tempo_visita_por_no[[#This Row],[Nó]]&lt;&gt;A83,tempo_visita_por_no[[#This Row],[Hora Fim]],tempo_visita_por_no[[#This Row],[Hora Fim]]-B83)</f>
        <v>2</v>
      </c>
    </row>
    <row r="85" spans="1:3" x14ac:dyDescent="0.25">
      <c r="A85" s="10" t="s">
        <v>41</v>
      </c>
      <c r="B85">
        <v>42</v>
      </c>
      <c r="C85" s="10">
        <f>+IF(tempo_visita_por_no[[#This Row],[Nó]]&lt;&gt;A84,tempo_visita_por_no[[#This Row],[Hora Fim]],tempo_visita_por_no[[#This Row],[Hora Fim]]-B84)</f>
        <v>42</v>
      </c>
    </row>
    <row r="86" spans="1:3" x14ac:dyDescent="0.25">
      <c r="A86" s="10" t="s">
        <v>41</v>
      </c>
      <c r="B86">
        <v>42</v>
      </c>
      <c r="C86" s="10">
        <f>+IF(tempo_visita_por_no[[#This Row],[Nó]]&lt;&gt;A85,tempo_visita_por_no[[#This Row],[Hora Fim]],tempo_visita_por_no[[#This Row],[Hora Fim]]-B85)</f>
        <v>0</v>
      </c>
    </row>
    <row r="87" spans="1:3" x14ac:dyDescent="0.25">
      <c r="A87" s="10" t="s">
        <v>41</v>
      </c>
      <c r="B87">
        <v>198</v>
      </c>
      <c r="C87" s="10">
        <f>+IF(tempo_visita_por_no[[#This Row],[Nó]]&lt;&gt;A86,tempo_visita_por_no[[#This Row],[Hora Fim]],tempo_visita_por_no[[#This Row],[Hora Fim]]-B86)</f>
        <v>156</v>
      </c>
    </row>
    <row r="88" spans="1:3" x14ac:dyDescent="0.25">
      <c r="A88" s="10" t="s">
        <v>41</v>
      </c>
      <c r="B88">
        <v>252</v>
      </c>
      <c r="C88" s="10">
        <f>+IF(tempo_visita_por_no[[#This Row],[Nó]]&lt;&gt;A87,tempo_visita_por_no[[#This Row],[Hora Fim]],tempo_visita_por_no[[#This Row],[Hora Fim]]-B87)</f>
        <v>54</v>
      </c>
    </row>
    <row r="89" spans="1:3" x14ac:dyDescent="0.25">
      <c r="A89" s="10" t="s">
        <v>41</v>
      </c>
      <c r="B89">
        <v>292</v>
      </c>
      <c r="C89" s="10">
        <f>+IF(tempo_visita_por_no[[#This Row],[Nó]]&lt;&gt;A88,tempo_visita_por_no[[#This Row],[Hora Fim]],tempo_visita_por_no[[#This Row],[Hora Fim]]-B88)</f>
        <v>40</v>
      </c>
    </row>
    <row r="90" spans="1:3" x14ac:dyDescent="0.25">
      <c r="A90" s="10" t="s">
        <v>41</v>
      </c>
      <c r="B90">
        <v>294</v>
      </c>
      <c r="C90" s="10">
        <f>+IF(tempo_visita_por_no[[#This Row],[Nó]]&lt;&gt;A89,tempo_visita_por_no[[#This Row],[Hora Fim]],tempo_visita_por_no[[#This Row],[Hora Fim]]-B89)</f>
        <v>2</v>
      </c>
    </row>
    <row r="91" spans="1:3" x14ac:dyDescent="0.25">
      <c r="A91" s="10" t="s">
        <v>41</v>
      </c>
      <c r="B91">
        <v>302</v>
      </c>
      <c r="C91" s="10">
        <f>+IF(tempo_visita_por_no[[#This Row],[Nó]]&lt;&gt;A90,tempo_visita_por_no[[#This Row],[Hora Fim]],tempo_visita_por_no[[#This Row],[Hora Fim]]-B90)</f>
        <v>8</v>
      </c>
    </row>
    <row r="92" spans="1:3" x14ac:dyDescent="0.25">
      <c r="A92" s="10" t="s">
        <v>41</v>
      </c>
      <c r="B92">
        <v>326</v>
      </c>
      <c r="C92" s="10">
        <f>+IF(tempo_visita_por_no[[#This Row],[Nó]]&lt;&gt;A91,tempo_visita_por_no[[#This Row],[Hora Fim]],tempo_visita_por_no[[#This Row],[Hora Fim]]-B91)</f>
        <v>24</v>
      </c>
    </row>
    <row r="93" spans="1:3" x14ac:dyDescent="0.25">
      <c r="A93" s="10" t="s">
        <v>41</v>
      </c>
      <c r="B93">
        <v>344</v>
      </c>
      <c r="C93" s="10">
        <f>+IF(tempo_visita_por_no[[#This Row],[Nó]]&lt;&gt;A92,tempo_visita_por_no[[#This Row],[Hora Fim]],tempo_visita_por_no[[#This Row],[Hora Fim]]-B92)</f>
        <v>18</v>
      </c>
    </row>
    <row r="94" spans="1:3" x14ac:dyDescent="0.25">
      <c r="A94" s="10" t="s">
        <v>41</v>
      </c>
      <c r="B94">
        <v>444</v>
      </c>
      <c r="C94" s="10">
        <f>+IF(tempo_visita_por_no[[#This Row],[Nó]]&lt;&gt;A93,tempo_visita_por_no[[#This Row],[Hora Fim]],tempo_visita_por_no[[#This Row],[Hora Fim]]-B93)</f>
        <v>100</v>
      </c>
    </row>
    <row r="95" spans="1:3" x14ac:dyDescent="0.25">
      <c r="A95" s="10" t="s">
        <v>41</v>
      </c>
      <c r="B95">
        <v>454</v>
      </c>
      <c r="C95" s="10">
        <f>+IF(tempo_visita_por_no[[#This Row],[Nó]]&lt;&gt;A94,tempo_visita_por_no[[#This Row],[Hora Fim]],tempo_visita_por_no[[#This Row],[Hora Fim]]-B94)</f>
        <v>10</v>
      </c>
    </row>
    <row r="96" spans="1:3" x14ac:dyDescent="0.25">
      <c r="A96" s="10" t="s">
        <v>40</v>
      </c>
      <c r="B96">
        <v>54</v>
      </c>
      <c r="C96" s="10">
        <f>+IF(tempo_visita_por_no[[#This Row],[Nó]]&lt;&gt;A95,tempo_visita_por_no[[#This Row],[Hora Fim]],tempo_visita_por_no[[#This Row],[Hora Fim]]-B95)</f>
        <v>54</v>
      </c>
    </row>
    <row r="97" spans="1:3" x14ac:dyDescent="0.25">
      <c r="A97" s="10" t="s">
        <v>40</v>
      </c>
      <c r="B97">
        <v>54</v>
      </c>
      <c r="C97" s="10">
        <f>+IF(tempo_visita_por_no[[#This Row],[Nó]]&lt;&gt;A96,tempo_visita_por_no[[#This Row],[Hora Fim]],tempo_visita_por_no[[#This Row],[Hora Fim]]-B96)</f>
        <v>0</v>
      </c>
    </row>
    <row r="98" spans="1:3" x14ac:dyDescent="0.25">
      <c r="A98" s="10" t="s">
        <v>40</v>
      </c>
      <c r="B98">
        <v>194</v>
      </c>
      <c r="C98" s="10">
        <f>+IF(tempo_visita_por_no[[#This Row],[Nó]]&lt;&gt;A97,tempo_visita_por_no[[#This Row],[Hora Fim]],tempo_visita_por_no[[#This Row],[Hora Fim]]-B97)</f>
        <v>140</v>
      </c>
    </row>
    <row r="99" spans="1:3" x14ac:dyDescent="0.25">
      <c r="A99" s="10" t="s">
        <v>40</v>
      </c>
      <c r="B99">
        <v>196</v>
      </c>
      <c r="C99" s="10">
        <f>+IF(tempo_visita_por_no[[#This Row],[Nó]]&lt;&gt;A98,tempo_visita_por_no[[#This Row],[Hora Fim]],tempo_visita_por_no[[#This Row],[Hora Fim]]-B98)</f>
        <v>2</v>
      </c>
    </row>
    <row r="100" spans="1:3" x14ac:dyDescent="0.25">
      <c r="A100" s="10" t="s">
        <v>40</v>
      </c>
      <c r="B100">
        <v>254</v>
      </c>
      <c r="C100" s="10">
        <f>+IF(tempo_visita_por_no[[#This Row],[Nó]]&lt;&gt;A99,tempo_visita_por_no[[#This Row],[Hora Fim]],tempo_visita_por_no[[#This Row],[Hora Fim]]-B99)</f>
        <v>58</v>
      </c>
    </row>
    <row r="101" spans="1:3" x14ac:dyDescent="0.25">
      <c r="A101" s="10" t="s">
        <v>40</v>
      </c>
      <c r="B101">
        <v>300</v>
      </c>
      <c r="C101" s="10">
        <f>+IF(tempo_visita_por_no[[#This Row],[Nó]]&lt;&gt;A100,tempo_visita_por_no[[#This Row],[Hora Fim]],tempo_visita_por_no[[#This Row],[Hora Fim]]-B100)</f>
        <v>46</v>
      </c>
    </row>
    <row r="102" spans="1:3" x14ac:dyDescent="0.25">
      <c r="A102" s="10" t="s">
        <v>40</v>
      </c>
      <c r="B102">
        <v>328</v>
      </c>
      <c r="C102" s="10">
        <f>+IF(tempo_visita_por_no[[#This Row],[Nó]]&lt;&gt;A101,tempo_visita_por_no[[#This Row],[Hora Fim]],tempo_visita_por_no[[#This Row],[Hora Fim]]-B101)</f>
        <v>28</v>
      </c>
    </row>
    <row r="103" spans="1:3" x14ac:dyDescent="0.25">
      <c r="A103" s="10" t="s">
        <v>40</v>
      </c>
      <c r="B103">
        <v>342</v>
      </c>
      <c r="C103" s="10">
        <f>+IF(tempo_visita_por_no[[#This Row],[Nó]]&lt;&gt;A102,tempo_visita_por_no[[#This Row],[Hora Fim]],tempo_visita_por_no[[#This Row],[Hora Fim]]-B102)</f>
        <v>14</v>
      </c>
    </row>
    <row r="104" spans="1:3" x14ac:dyDescent="0.25">
      <c r="A104" s="10" t="s">
        <v>40</v>
      </c>
      <c r="B104">
        <v>446</v>
      </c>
      <c r="C104" s="10">
        <f>+IF(tempo_visita_por_no[[#This Row],[Nó]]&lt;&gt;A103,tempo_visita_por_no[[#This Row],[Hora Fim]],tempo_visita_por_no[[#This Row],[Hora Fim]]-B103)</f>
        <v>104</v>
      </c>
    </row>
    <row r="105" spans="1:3" x14ac:dyDescent="0.25">
      <c r="A105" s="10" t="s">
        <v>40</v>
      </c>
      <c r="B105">
        <v>452</v>
      </c>
      <c r="C105" s="10">
        <f>+IF(tempo_visita_por_no[[#This Row],[Nó]]&lt;&gt;A104,tempo_visita_por_no[[#This Row],[Hora Fim]],tempo_visita_por_no[[#This Row],[Hora Fim]]-B104)</f>
        <v>6</v>
      </c>
    </row>
    <row r="106" spans="1:3" x14ac:dyDescent="0.25">
      <c r="A106" s="10" t="s">
        <v>39</v>
      </c>
      <c r="B106">
        <v>66</v>
      </c>
      <c r="C106" s="10">
        <f>+IF(tempo_visita_por_no[[#This Row],[Nó]]&lt;&gt;A105,tempo_visita_por_no[[#This Row],[Hora Fim]],tempo_visita_por_no[[#This Row],[Hora Fim]]-B105)</f>
        <v>66</v>
      </c>
    </row>
    <row r="107" spans="1:3" x14ac:dyDescent="0.25">
      <c r="A107" s="10" t="s">
        <v>39</v>
      </c>
      <c r="B107">
        <v>66</v>
      </c>
      <c r="C107" s="10">
        <f>+IF(tempo_visita_por_no[[#This Row],[Nó]]&lt;&gt;A106,tempo_visita_por_no[[#This Row],[Hora Fim]],tempo_visita_por_no[[#This Row],[Hora Fim]]-B106)</f>
        <v>0</v>
      </c>
    </row>
    <row r="108" spans="1:3" x14ac:dyDescent="0.25">
      <c r="A108" s="10" t="s">
        <v>39</v>
      </c>
      <c r="B108">
        <v>192</v>
      </c>
      <c r="C108" s="10">
        <f>+IF(tempo_visita_por_no[[#This Row],[Nó]]&lt;&gt;A107,tempo_visita_por_no[[#This Row],[Hora Fim]],tempo_visita_por_no[[#This Row],[Hora Fim]]-B107)</f>
        <v>126</v>
      </c>
    </row>
    <row r="109" spans="1:3" x14ac:dyDescent="0.25">
      <c r="A109" s="10" t="s">
        <v>39</v>
      </c>
      <c r="B109">
        <v>256</v>
      </c>
      <c r="C109" s="10">
        <f>+IF(tempo_visita_por_no[[#This Row],[Nó]]&lt;&gt;A108,tempo_visita_por_no[[#This Row],[Hora Fim]],tempo_visita_por_no[[#This Row],[Hora Fim]]-B108)</f>
        <v>64</v>
      </c>
    </row>
    <row r="110" spans="1:3" x14ac:dyDescent="0.25">
      <c r="A110" s="10" t="s">
        <v>39</v>
      </c>
      <c r="B110">
        <v>258</v>
      </c>
      <c r="C110" s="10">
        <f>+IF(tempo_visita_por_no[[#This Row],[Nó]]&lt;&gt;A109,tempo_visita_por_no[[#This Row],[Hora Fim]],tempo_visita_por_no[[#This Row],[Hora Fim]]-B109)</f>
        <v>2</v>
      </c>
    </row>
    <row r="111" spans="1:3" x14ac:dyDescent="0.25">
      <c r="A111" s="10" t="s">
        <v>39</v>
      </c>
      <c r="B111">
        <v>298</v>
      </c>
      <c r="C111" s="10">
        <f>+IF(tempo_visita_por_no[[#This Row],[Nó]]&lt;&gt;A110,tempo_visita_por_no[[#This Row],[Hora Fim]],tempo_visita_por_no[[#This Row],[Hora Fim]]-B110)</f>
        <v>40</v>
      </c>
    </row>
    <row r="112" spans="1:3" x14ac:dyDescent="0.25">
      <c r="A112" s="10" t="s">
        <v>39</v>
      </c>
      <c r="B112">
        <v>330</v>
      </c>
      <c r="C112" s="10">
        <f>+IF(tempo_visita_por_no[[#This Row],[Nó]]&lt;&gt;A111,tempo_visita_por_no[[#This Row],[Hora Fim]],tempo_visita_por_no[[#This Row],[Hora Fim]]-B111)</f>
        <v>32</v>
      </c>
    </row>
    <row r="113" spans="1:3" x14ac:dyDescent="0.25">
      <c r="A113" s="10" t="s">
        <v>39</v>
      </c>
      <c r="B113">
        <v>340</v>
      </c>
      <c r="C113" s="10">
        <f>+IF(tempo_visita_por_no[[#This Row],[Nó]]&lt;&gt;A112,tempo_visita_por_no[[#This Row],[Hora Fim]],tempo_visita_por_no[[#This Row],[Hora Fim]]-B112)</f>
        <v>10</v>
      </c>
    </row>
    <row r="114" spans="1:3" x14ac:dyDescent="0.25">
      <c r="A114" s="10" t="s">
        <v>39</v>
      </c>
      <c r="B114">
        <v>448</v>
      </c>
      <c r="C114" s="10">
        <f>+IF(tempo_visita_por_no[[#This Row],[Nó]]&lt;&gt;A113,tempo_visita_por_no[[#This Row],[Hora Fim]],tempo_visita_por_no[[#This Row],[Hora Fim]]-B113)</f>
        <v>108</v>
      </c>
    </row>
    <row r="115" spans="1:3" x14ac:dyDescent="0.25">
      <c r="A115" s="10" t="s">
        <v>39</v>
      </c>
      <c r="B115">
        <v>450</v>
      </c>
      <c r="C115" s="10">
        <f>+IF(tempo_visita_por_no[[#This Row],[Nó]]&lt;&gt;A114,tempo_visita_por_no[[#This Row],[Hora Fim]],tempo_visita_por_no[[#This Row],[Hora Fim]]-B114)</f>
        <v>2</v>
      </c>
    </row>
    <row r="116" spans="1:3" x14ac:dyDescent="0.25">
      <c r="A116" s="10" t="s">
        <v>43</v>
      </c>
      <c r="B116">
        <v>14</v>
      </c>
      <c r="C116" s="10">
        <f>+IF(tempo_visita_por_no[[#This Row],[Nó]]&lt;&gt;A115,tempo_visita_por_no[[#This Row],[Hora Fim]],tempo_visita_por_no[[#This Row],[Hora Fim]]-B115)</f>
        <v>14</v>
      </c>
    </row>
    <row r="117" spans="1:3" x14ac:dyDescent="0.25">
      <c r="A117" s="10" t="s">
        <v>43</v>
      </c>
      <c r="B117">
        <v>14</v>
      </c>
      <c r="C117" s="10">
        <f>+IF(tempo_visita_por_no[[#This Row],[Nó]]&lt;&gt;A116,tempo_visita_por_no[[#This Row],[Hora Fim]],tempo_visita_por_no[[#This Row],[Hora Fim]]-B116)</f>
        <v>0</v>
      </c>
    </row>
    <row r="118" spans="1:3" x14ac:dyDescent="0.25">
      <c r="A118" s="10" t="s">
        <v>43</v>
      </c>
      <c r="B118">
        <v>16</v>
      </c>
      <c r="C118" s="10">
        <f>+IF(tempo_visita_por_no[[#This Row],[Nó]]&lt;&gt;A117,tempo_visita_por_no[[#This Row],[Hora Fim]],tempo_visita_por_no[[#This Row],[Hora Fim]]-B117)</f>
        <v>2</v>
      </c>
    </row>
    <row r="119" spans="1:3" x14ac:dyDescent="0.25">
      <c r="A119" s="10" t="s">
        <v>43</v>
      </c>
      <c r="B119">
        <v>194</v>
      </c>
      <c r="C119" s="10">
        <f>+IF(tempo_visita_por_no[[#This Row],[Nó]]&lt;&gt;A118,tempo_visita_por_no[[#This Row],[Hora Fim]],tempo_visita_por_no[[#This Row],[Hora Fim]]-B118)</f>
        <v>178</v>
      </c>
    </row>
    <row r="120" spans="1:3" x14ac:dyDescent="0.25">
      <c r="A120" s="10" t="s">
        <v>43</v>
      </c>
      <c r="B120">
        <v>240</v>
      </c>
      <c r="C120" s="10">
        <f>+IF(tempo_visita_por_no[[#This Row],[Nó]]&lt;&gt;A119,tempo_visita_por_no[[#This Row],[Hora Fim]],tempo_visita_por_no[[#This Row],[Hora Fim]]-B119)</f>
        <v>46</v>
      </c>
    </row>
    <row r="121" spans="1:3" x14ac:dyDescent="0.25">
      <c r="A121" s="10" t="s">
        <v>43</v>
      </c>
      <c r="B121">
        <v>234</v>
      </c>
      <c r="C121" s="10">
        <f>+IF(tempo_visita_por_no[[#This Row],[Nó]]&lt;&gt;A120,tempo_visita_por_no[[#This Row],[Hora Fim]],tempo_visita_por_no[[#This Row],[Hora Fim]]-B120)</f>
        <v>-6</v>
      </c>
    </row>
    <row r="122" spans="1:3" x14ac:dyDescent="0.25">
      <c r="A122" s="10" t="s">
        <v>43</v>
      </c>
      <c r="B122">
        <v>244</v>
      </c>
      <c r="C122" s="10">
        <f>+IF(tempo_visita_por_no[[#This Row],[Nó]]&lt;&gt;A121,tempo_visita_por_no[[#This Row],[Hora Fim]],tempo_visita_por_no[[#This Row],[Hora Fim]]-B121)</f>
        <v>10</v>
      </c>
    </row>
    <row r="123" spans="1:3" x14ac:dyDescent="0.25">
      <c r="A123" s="10" t="s">
        <v>43</v>
      </c>
      <c r="B123">
        <v>246</v>
      </c>
      <c r="C123" s="10">
        <f>+IF(tempo_visita_por_no[[#This Row],[Nó]]&lt;&gt;A122,tempo_visita_por_no[[#This Row],[Hora Fim]],tempo_visita_por_no[[#This Row],[Hora Fim]]-B122)</f>
        <v>2</v>
      </c>
    </row>
    <row r="124" spans="1:3" x14ac:dyDescent="0.25">
      <c r="A124" s="10" t="s">
        <v>43</v>
      </c>
      <c r="B124">
        <v>256</v>
      </c>
      <c r="C124" s="10">
        <f>+IF(tempo_visita_por_no[[#This Row],[Nó]]&lt;&gt;A123,tempo_visita_por_no[[#This Row],[Hora Fim]],tempo_visita_por_no[[#This Row],[Hora Fim]]-B123)</f>
        <v>10</v>
      </c>
    </row>
    <row r="125" spans="1:3" x14ac:dyDescent="0.25">
      <c r="A125" s="10" t="s">
        <v>43</v>
      </c>
      <c r="B125">
        <v>300</v>
      </c>
      <c r="C125" s="10">
        <f>+IF(tempo_visita_por_no[[#This Row],[Nó]]&lt;&gt;A124,tempo_visita_por_no[[#This Row],[Hora Fim]],tempo_visita_por_no[[#This Row],[Hora Fim]]-B124)</f>
        <v>44</v>
      </c>
    </row>
    <row r="126" spans="1:3" x14ac:dyDescent="0.25">
      <c r="A126" s="10" t="s">
        <v>43</v>
      </c>
      <c r="B126">
        <v>318</v>
      </c>
      <c r="C126" s="10">
        <f>+IF(tempo_visita_por_no[[#This Row],[Nó]]&lt;&gt;A125,tempo_visita_por_no[[#This Row],[Hora Fim]],tempo_visita_por_no[[#This Row],[Hora Fim]]-B125)</f>
        <v>18</v>
      </c>
    </row>
    <row r="127" spans="1:3" x14ac:dyDescent="0.25">
      <c r="A127" s="10" t="s">
        <v>43</v>
      </c>
      <c r="B127">
        <v>320</v>
      </c>
      <c r="C127" s="10">
        <f>+IF(tempo_visita_por_no[[#This Row],[Nó]]&lt;&gt;A126,tempo_visita_por_no[[#This Row],[Hora Fim]],tempo_visita_por_no[[#This Row],[Hora Fim]]-B126)</f>
        <v>2</v>
      </c>
    </row>
    <row r="128" spans="1:3" x14ac:dyDescent="0.25">
      <c r="A128" s="10" t="s">
        <v>43</v>
      </c>
      <c r="B128">
        <v>350</v>
      </c>
      <c r="C128" s="10">
        <f>+IF(tempo_visita_por_no[[#This Row],[Nó]]&lt;&gt;A127,tempo_visita_por_no[[#This Row],[Hora Fim]],tempo_visita_por_no[[#This Row],[Hora Fim]]-B127)</f>
        <v>30</v>
      </c>
    </row>
    <row r="129" spans="1:3" x14ac:dyDescent="0.25">
      <c r="A129" s="10" t="s">
        <v>43</v>
      </c>
      <c r="B129">
        <v>352</v>
      </c>
      <c r="C129" s="10">
        <f>+IF(tempo_visita_por_no[[#This Row],[Nó]]&lt;&gt;A128,tempo_visita_por_no[[#This Row],[Hora Fim]],tempo_visita_por_no[[#This Row],[Hora Fim]]-B128)</f>
        <v>2</v>
      </c>
    </row>
    <row r="130" spans="1:3" x14ac:dyDescent="0.25">
      <c r="A130" s="10" t="s">
        <v>43</v>
      </c>
      <c r="B130">
        <v>354</v>
      </c>
      <c r="C130" s="10">
        <f>+IF(tempo_visita_por_no[[#This Row],[Nó]]&lt;&gt;A129,tempo_visita_por_no[[#This Row],[Hora Fim]],tempo_visita_por_no[[#This Row],[Hora Fim]]-B129)</f>
        <v>2</v>
      </c>
    </row>
    <row r="131" spans="1:3" x14ac:dyDescent="0.25">
      <c r="A131" s="10" t="s">
        <v>43</v>
      </c>
      <c r="B131">
        <v>406</v>
      </c>
      <c r="C131" s="10">
        <f>+IF(tempo_visita_por_no[[#This Row],[Nó]]&lt;&gt;A130,tempo_visita_por_no[[#This Row],[Hora Fim]],tempo_visita_por_no[[#This Row],[Hora Fim]]-B130)</f>
        <v>52</v>
      </c>
    </row>
    <row r="132" spans="1:3" x14ac:dyDescent="0.25">
      <c r="A132" s="10" t="s">
        <v>43</v>
      </c>
      <c r="B132">
        <v>438</v>
      </c>
      <c r="C132" s="10">
        <f>+IF(tempo_visita_por_no[[#This Row],[Nó]]&lt;&gt;A131,tempo_visita_por_no[[#This Row],[Hora Fim]],tempo_visita_por_no[[#This Row],[Hora Fim]]-B131)</f>
        <v>32</v>
      </c>
    </row>
    <row r="133" spans="1:3" x14ac:dyDescent="0.25">
      <c r="A133" s="10" t="s">
        <v>43</v>
      </c>
      <c r="B133">
        <v>460</v>
      </c>
      <c r="C133" s="10">
        <f>+IF(tempo_visita_por_no[[#This Row],[Nó]]&lt;&gt;A132,tempo_visita_por_no[[#This Row],[Hora Fim]],tempo_visita_por_no[[#This Row],[Hora Fim]]-B132)</f>
        <v>22</v>
      </c>
    </row>
    <row r="134" spans="1:3" x14ac:dyDescent="0.25">
      <c r="A134" s="10" t="s">
        <v>45</v>
      </c>
      <c r="B134">
        <v>100</v>
      </c>
      <c r="C134" s="10">
        <f>+IF(tempo_visita_por_no[[#This Row],[Nó]]&lt;&gt;A133,tempo_visita_por_no[[#This Row],[Hora Fim]],tempo_visita_por_no[[#This Row],[Hora Fim]]-B133)</f>
        <v>100</v>
      </c>
    </row>
    <row r="135" spans="1:3" x14ac:dyDescent="0.25">
      <c r="A135" s="10" t="s">
        <v>45</v>
      </c>
      <c r="B135">
        <v>100</v>
      </c>
      <c r="C135" s="10">
        <f>+IF(tempo_visita_por_no[[#This Row],[Nó]]&lt;&gt;A134,tempo_visita_por_no[[#This Row],[Hora Fim]],tempo_visita_por_no[[#This Row],[Hora Fim]]-B134)</f>
        <v>0</v>
      </c>
    </row>
    <row r="136" spans="1:3" x14ac:dyDescent="0.25">
      <c r="A136" s="10" t="s">
        <v>45</v>
      </c>
      <c r="B136">
        <v>148</v>
      </c>
      <c r="C136" s="10">
        <f>+IF(tempo_visita_por_no[[#This Row],[Nó]]&lt;&gt;A135,tempo_visita_por_no[[#This Row],[Hora Fim]],tempo_visita_por_no[[#This Row],[Hora Fim]]-B135)</f>
        <v>48</v>
      </c>
    </row>
    <row r="137" spans="1:3" x14ac:dyDescent="0.25">
      <c r="A137" s="10" t="s">
        <v>45</v>
      </c>
      <c r="B137">
        <v>312</v>
      </c>
      <c r="C137" s="10">
        <f>+IF(tempo_visita_por_no[[#This Row],[Nó]]&lt;&gt;A136,tempo_visita_por_no[[#This Row],[Hora Fim]],tempo_visita_por_no[[#This Row],[Hora Fim]]-B136)</f>
        <v>164</v>
      </c>
    </row>
    <row r="138" spans="1:3" x14ac:dyDescent="0.25">
      <c r="A138" s="10" t="s">
        <v>45</v>
      </c>
      <c r="B138">
        <v>330</v>
      </c>
      <c r="C138" s="10">
        <f>+IF(tempo_visita_por_no[[#This Row],[Nó]]&lt;&gt;A137,tempo_visita_por_no[[#This Row],[Hora Fim]],tempo_visita_por_no[[#This Row],[Hora Fim]]-B137)</f>
        <v>18</v>
      </c>
    </row>
    <row r="139" spans="1:3" x14ac:dyDescent="0.25">
      <c r="A139" s="10" t="s">
        <v>45</v>
      </c>
      <c r="B139">
        <v>344</v>
      </c>
      <c r="C139" s="10">
        <f>+IF(tempo_visita_por_no[[#This Row],[Nó]]&lt;&gt;A138,tempo_visita_por_no[[#This Row],[Hora Fim]],tempo_visita_por_no[[#This Row],[Hora Fim]]-B138)</f>
        <v>14</v>
      </c>
    </row>
    <row r="140" spans="1:3" x14ac:dyDescent="0.25">
      <c r="A140" s="10" t="s">
        <v>45</v>
      </c>
      <c r="B140">
        <v>388</v>
      </c>
      <c r="C140" s="10">
        <f>+IF(tempo_visita_por_no[[#This Row],[Nó]]&lt;&gt;A139,tempo_visita_por_no[[#This Row],[Hora Fim]],tempo_visita_por_no[[#This Row],[Hora Fim]]-B139)</f>
        <v>44</v>
      </c>
    </row>
    <row r="141" spans="1:3" x14ac:dyDescent="0.25">
      <c r="A141" s="10" t="s">
        <v>45</v>
      </c>
      <c r="B141">
        <v>394</v>
      </c>
      <c r="C141" s="10">
        <f>+IF(tempo_visita_por_no[[#This Row],[Nó]]&lt;&gt;A140,tempo_visita_por_no[[#This Row],[Hora Fim]],tempo_visita_por_no[[#This Row],[Hora Fim]]-B140)</f>
        <v>6</v>
      </c>
    </row>
    <row r="142" spans="1:3" x14ac:dyDescent="0.25">
      <c r="A142" s="10" t="s">
        <v>45</v>
      </c>
      <c r="B142">
        <v>396</v>
      </c>
      <c r="C142" s="10">
        <f>+IF(tempo_visita_por_no[[#This Row],[Nó]]&lt;&gt;A141,tempo_visita_por_no[[#This Row],[Hora Fim]],tempo_visita_por_no[[#This Row],[Hora Fim]]-B141)</f>
        <v>2</v>
      </c>
    </row>
    <row r="143" spans="1:3" x14ac:dyDescent="0.25">
      <c r="A143" s="10" t="s">
        <v>45</v>
      </c>
      <c r="B143">
        <v>402</v>
      </c>
      <c r="C143" s="10">
        <f>+IF(tempo_visita_por_no[[#This Row],[Nó]]&lt;&gt;A142,tempo_visita_por_no[[#This Row],[Hora Fim]],tempo_visita_por_no[[#This Row],[Hora Fim]]-B142)</f>
        <v>6</v>
      </c>
    </row>
    <row r="144" spans="1:3" x14ac:dyDescent="0.25">
      <c r="A144" s="10" t="s">
        <v>45</v>
      </c>
      <c r="B144">
        <v>420</v>
      </c>
      <c r="C144" s="10">
        <f>+IF(tempo_visita_por_no[[#This Row],[Nó]]&lt;&gt;A143,tempo_visita_por_no[[#This Row],[Hora Fim]],tempo_visita_por_no[[#This Row],[Hora Fim]]-B143)</f>
        <v>18</v>
      </c>
    </row>
    <row r="145" spans="1:3" x14ac:dyDescent="0.25">
      <c r="A145" s="10" t="s">
        <v>45</v>
      </c>
      <c r="B145">
        <v>434</v>
      </c>
      <c r="C145" s="10">
        <f>+IF(tempo_visita_por_no[[#This Row],[Nó]]&lt;&gt;A144,tempo_visita_por_no[[#This Row],[Hora Fim]],tempo_visita_por_no[[#This Row],[Hora Fim]]-B144)</f>
        <v>14</v>
      </c>
    </row>
    <row r="146" spans="1:3" x14ac:dyDescent="0.25">
      <c r="A146" s="10" t="s">
        <v>45</v>
      </c>
      <c r="B146">
        <v>452</v>
      </c>
      <c r="C146" s="10">
        <f>+IF(tempo_visita_por_no[[#This Row],[Nó]]&lt;&gt;A145,tempo_visita_por_no[[#This Row],[Hora Fim]],tempo_visita_por_no[[#This Row],[Hora Fim]]-B145)</f>
        <v>18</v>
      </c>
    </row>
    <row r="147" spans="1:3" x14ac:dyDescent="0.25">
      <c r="A147" s="10" t="s">
        <v>45</v>
      </c>
      <c r="B147">
        <v>466</v>
      </c>
      <c r="C147" s="10">
        <f>+IF(tempo_visita_por_no[[#This Row],[Nó]]&lt;&gt;A146,tempo_visita_por_no[[#This Row],[Hora Fim]],tempo_visita_por_no[[#This Row],[Hora Fim]]-B146)</f>
        <v>14</v>
      </c>
    </row>
    <row r="148" spans="1:3" x14ac:dyDescent="0.25">
      <c r="A148" s="10" t="s">
        <v>45</v>
      </c>
      <c r="B148">
        <v>468</v>
      </c>
      <c r="C148" s="10">
        <f>+IF(tempo_visita_por_no[[#This Row],[Nó]]&lt;&gt;A147,tempo_visita_por_no[[#This Row],[Hora Fim]],tempo_visita_por_no[[#This Row],[Hora Fim]]-B147)</f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052A-BC69-4C9F-9FBF-E490F4773C04}">
  <dimension ref="A1:AL75"/>
  <sheetViews>
    <sheetView topLeftCell="H1" zoomScale="93" zoomScaleNormal="100" workbookViewId="0">
      <selection activeCell="U10" sqref="U10"/>
    </sheetView>
  </sheetViews>
  <sheetFormatPr defaultRowHeight="15" x14ac:dyDescent="0.25"/>
  <cols>
    <col min="1" max="1" width="25.7109375" bestFit="1" customWidth="1"/>
    <col min="2" max="2" width="12.85546875" bestFit="1" customWidth="1"/>
    <col min="3" max="3" width="11.28515625" bestFit="1" customWidth="1"/>
    <col min="4" max="4" width="10.85546875" bestFit="1" customWidth="1"/>
    <col min="5" max="5" width="12.7109375" customWidth="1"/>
    <col min="6" max="6" width="5.5703125" customWidth="1"/>
    <col min="7" max="7" width="11.140625" style="5" customWidth="1"/>
    <col min="8" max="8" width="18" customWidth="1"/>
    <col min="9" max="9" width="8.5703125" customWidth="1"/>
    <col min="10" max="10" width="8.85546875" customWidth="1"/>
    <col min="11" max="11" width="6.5703125" customWidth="1"/>
    <col min="12" max="12" width="6.85546875" customWidth="1"/>
    <col min="14" max="14" width="12.7109375" bestFit="1" customWidth="1"/>
    <col min="15" max="15" width="4.85546875" bestFit="1" customWidth="1"/>
    <col min="16" max="16" width="12.7109375" bestFit="1" customWidth="1"/>
    <col min="17" max="17" width="4.85546875" style="3" bestFit="1" customWidth="1"/>
    <col min="18" max="18" width="12.7109375" style="3" bestFit="1" customWidth="1"/>
    <col min="19" max="19" width="4.85546875" style="3" bestFit="1" customWidth="1"/>
    <col min="20" max="20" width="12.7109375" style="3" bestFit="1" customWidth="1"/>
    <col min="21" max="21" width="4.85546875" style="3" bestFit="1" customWidth="1"/>
    <col min="22" max="22" width="12.7109375" style="3" bestFit="1" customWidth="1"/>
    <col min="23" max="23" width="4.85546875" style="3" bestFit="1" customWidth="1"/>
    <col min="24" max="24" width="12.7109375" style="3" bestFit="1" customWidth="1"/>
    <col min="25" max="25" width="4.85546875" style="3" bestFit="1" customWidth="1"/>
    <col min="26" max="26" width="12.7109375" style="3" bestFit="1" customWidth="1"/>
    <col min="27" max="27" width="4.85546875" style="3" bestFit="1" customWidth="1"/>
    <col min="28" max="28" width="12.7109375" style="3" bestFit="1" customWidth="1"/>
    <col min="29" max="29" width="4.85546875" style="3" bestFit="1" customWidth="1"/>
    <col min="30" max="30" width="12.7109375" style="3" bestFit="1" customWidth="1"/>
    <col min="31" max="35" width="4.85546875" style="3" customWidth="1"/>
    <col min="36" max="36" width="4.85546875" style="3" bestFit="1" customWidth="1"/>
    <col min="38" max="38" width="25.85546875" bestFit="1" customWidth="1"/>
    <col min="39" max="39" width="10.7109375" bestFit="1" customWidth="1"/>
  </cols>
  <sheetData>
    <row r="1" spans="1:38" ht="135" x14ac:dyDescent="0.25">
      <c r="A1" t="s">
        <v>15</v>
      </c>
      <c r="B1" t="s">
        <v>17</v>
      </c>
      <c r="C1" t="s">
        <v>16</v>
      </c>
      <c r="D1" t="s">
        <v>6</v>
      </c>
      <c r="E1" t="s">
        <v>5</v>
      </c>
      <c r="F1" t="s">
        <v>0</v>
      </c>
      <c r="G1" s="5" t="s">
        <v>26</v>
      </c>
      <c r="H1" t="s">
        <v>1</v>
      </c>
      <c r="I1" t="s">
        <v>2</v>
      </c>
      <c r="J1" t="s">
        <v>3</v>
      </c>
      <c r="K1" t="s">
        <v>4</v>
      </c>
      <c r="M1" s="13" t="str" cm="1">
        <f t="array" aca="1" ref="M1" ca="1">LEFT(CELL("filename",A1),FIND("[",CELL("filename",A1),1)-1)</f>
        <v>C:\Users\Liliana Ramalho\PycharmProjects\Rotas Brisa\</v>
      </c>
      <c r="N1" s="11" t="str" cm="1">
        <f t="array" ref="N1">+IFERROR(IF(N3&lt;&gt;"",INDEX(NOS[Nó],N3+1),""),"")</f>
        <v>Nó Viaduto Duarte Pacheco</v>
      </c>
      <c r="O1" s="11" t="str" cm="1">
        <f t="array" ref="O1">+IFERROR(IF(O3&lt;&gt;"",INDEX(NOS[Sequência],O3+1),""),"")</f>
        <v/>
      </c>
      <c r="P1" s="11" t="str" cm="1">
        <f t="array" ref="P1">+IFERROR(IF(P3&lt;&gt;"",INDEX(NOS[Nó],P3+1),""),"")</f>
        <v>Nó Cruz das Oliveiras</v>
      </c>
      <c r="Q1" s="11" t="str" cm="1">
        <f t="array" ref="Q1">+IFERROR(IF(Q3&lt;&gt;"",INDEX(NOS[Sequência],Q3+1),""),"")</f>
        <v/>
      </c>
      <c r="R1" s="11" t="str" cm="1">
        <f t="array" ref="R1">+IFERROR(IF(R3&lt;&gt;"",INDEX(NOS[Nó],R3+1),""),"")</f>
        <v>Nó de Monsanto</v>
      </c>
      <c r="S1" s="11" t="str" cm="1">
        <f t="array" ref="S1">+IFERROR(IF(S3&lt;&gt;"",INDEX(NOS[Sequência],S3+1),""),"")</f>
        <v/>
      </c>
      <c r="T1" s="11" t="str" cm="1">
        <f t="array" ref="T1">+IFERROR(IF(T3&lt;&gt;"",INDEX(NOS[Nó],T3+1),""),"")</f>
        <v>Nó de Miraflores (A5/IC17)</v>
      </c>
      <c r="U1" s="11" t="str" cm="1">
        <f t="array" ref="U1">+IFERROR(IF(U3&lt;&gt;"",INDEX(NOS[Sequência],U3+1),""),"")</f>
        <v/>
      </c>
      <c r="V1" s="11" t="str" cm="1">
        <f t="array" ref="V1">+IFERROR(IF(V3&lt;&gt;"",INDEX(NOS[Nó],V3+1),""),"")</f>
        <v>Nó de Linda-a-Velha</v>
      </c>
      <c r="W1" s="11" t="str" cm="1">
        <f t="array" ref="W1">+IFERROR(IF(W3&lt;&gt;"",INDEX(NOS[Sequência],W3+1),""),"")</f>
        <v/>
      </c>
      <c r="X1" s="11" t="str" cm="1">
        <f t="array" ref="X1">+IFERROR(IF(X3&lt;&gt;"",INDEX(NOS[Nó],X3+1),""),"")</f>
        <v>Nó Estádio Nacional</v>
      </c>
      <c r="Y1" s="11" t="str" cm="1">
        <f t="array" ref="Y1">+IFERROR(IF(Y3&lt;&gt;"",INDEX(NOS[Sequência],Y3+1),""),"")</f>
        <v/>
      </c>
      <c r="Z1" s="11" t="str" cm="1">
        <f t="array" ref="Z1">+IFERROR(IF(Z3&lt;&gt;"",INDEX(NOS[Nó],Z3+1),""),"")</f>
        <v>Nó de Oeiras</v>
      </c>
      <c r="AA1" s="11" t="str" cm="1">
        <f t="array" ref="AA1">+IFERROR(IF(AA3&lt;&gt;"",INDEX(NOS[Sequência],AA3+1),""),"")</f>
        <v/>
      </c>
      <c r="AB1" s="11" t="str" cm="1">
        <f t="array" ref="AB1">+IFERROR(IF(AB3&lt;&gt;"",INDEX(NOS[Nó],AB3+1),""),"")</f>
        <v>Nó de Carcavelos</v>
      </c>
      <c r="AC1" s="11" t="str" cm="1">
        <f t="array" ref="AC1">+IFERROR(IF(AC3&lt;&gt;"",INDEX(NOS[Sequência],AC3+1),""),"")</f>
        <v/>
      </c>
      <c r="AD1" s="11" t="str" cm="1">
        <f t="array" ref="AD1">+IFERROR(IF(AD3&lt;&gt;"",INDEX(NOS[Nó],AD3+1),""),"")</f>
        <v>Nó do Estoril</v>
      </c>
      <c r="AE1" s="11" t="str" cm="1">
        <f t="array" ref="AE1">+IFERROR(IF(AE3&lt;&gt;"",INDEX(NOS[Sequência],AE3+1),""),"")</f>
        <v/>
      </c>
      <c r="AF1" s="11" t="str" cm="1">
        <f t="array" ref="AF1">+IFERROR(IF(AF3&lt;&gt;"",INDEX(NOS[Nó],AF3+1),""),"")</f>
        <v>Nó de Alcabideche</v>
      </c>
      <c r="AG1" s="11" t="str" cm="1">
        <f t="array" ref="AG1">+IFERROR(IF(AG3&lt;&gt;"",INDEX(NOS[Sequência],AG3+1),""),"")</f>
        <v/>
      </c>
      <c r="AH1" s="11" t="str" cm="1">
        <f t="array" ref="AH1">+IFERROR(IF(AH3&lt;&gt;"",INDEX(NOS[Nó],AH3+1),""),"")</f>
        <v>Nó de Alvide</v>
      </c>
      <c r="AI1" s="11" t="str" cm="1">
        <f t="array" ref="AI1">+IFERROR(IF(AI3&lt;&gt;"",INDEX(NOS[Sequência],AI3+1),""),"")</f>
        <v/>
      </c>
      <c r="AJ1" s="11" t="str" cm="1">
        <f t="array" ref="AJ1">+IFERROR(IF(AJ3&lt;&gt;"",INDEX(NOS[Nó],AJ3+1),""),"")</f>
        <v>Nó de Cascais</v>
      </c>
    </row>
    <row r="2" spans="1:38" x14ac:dyDescent="0.25">
      <c r="A2" s="10" t="s">
        <v>44</v>
      </c>
      <c r="B2" s="5">
        <v>0.29166666666666669</v>
      </c>
      <c r="C2" s="5">
        <v>0.29166666666666669</v>
      </c>
      <c r="D2" s="10" t="s">
        <v>8</v>
      </c>
      <c r="E2" s="10" t="str">
        <f>+TEXT(carro_0[[#This Row],[Column1]],"hh:mm")&amp;" | " &amp;TEXT(carro_0[[#This Row],[Hora Fim]],"hh:mm")</f>
        <v>07:00 | 07:00</v>
      </c>
      <c r="F2" s="10">
        <f>INDEX($N$3:$AJ$3,MATCH(carro_0[[#This Row],[Nó]],$N$1:$AJ$1,0))</f>
        <v>7</v>
      </c>
      <c r="G2" s="5">
        <f>+IF(AND(carro_0[[#This Row],[Nó]]=A1,carro_0[[#This Row],[Nó]]=A3),G1,carro_0[[#This Row],[Hora Início]])</f>
        <v>0.29166666666666669</v>
      </c>
      <c r="H2" s="10">
        <f>IF(F2=F1,IF(F2&lt;&gt;F3,IF(F3&gt;=F1,1,2),H1),IF(F2&gt;=F1,1,2))</f>
        <v>2</v>
      </c>
      <c r="I2" s="10" cm="1">
        <f t="array" ref="I2">IFERROR(_xlfn.IFS(H2=H1,I1,I1="Ramo",1),I1+1)</f>
        <v>1</v>
      </c>
      <c r="J2" s="10">
        <f t="shared" ref="J2:J33" si="0">IF(I2&lt;&gt;I1,1,0)</f>
        <v>1</v>
      </c>
      <c r="K2" s="10" t="str">
        <f>IF(AND(carro_0[[#This Row],[Nó]]=A3,carro_0[[#This Row],[Nó]]=A4),"",I2&amp;"|"&amp;F2)</f>
        <v>1|7</v>
      </c>
      <c r="L2" s="10"/>
      <c r="N2" s="13"/>
      <c r="O2" s="13">
        <v>0</v>
      </c>
      <c r="P2" s="13">
        <v>1</v>
      </c>
      <c r="Q2" s="13">
        <v>0</v>
      </c>
      <c r="R2" s="13">
        <v>1</v>
      </c>
      <c r="S2" s="13">
        <v>0</v>
      </c>
      <c r="T2" s="13">
        <v>1</v>
      </c>
      <c r="U2" s="13">
        <v>0</v>
      </c>
      <c r="V2" s="13">
        <v>1</v>
      </c>
      <c r="W2" s="13">
        <v>0</v>
      </c>
      <c r="X2" s="13">
        <v>1</v>
      </c>
      <c r="Y2" s="13">
        <v>0</v>
      </c>
      <c r="Z2" s="13">
        <v>1</v>
      </c>
      <c r="AA2" s="13">
        <v>0</v>
      </c>
      <c r="AB2" s="13">
        <v>1</v>
      </c>
      <c r="AC2" s="13">
        <v>0</v>
      </c>
      <c r="AD2" s="13">
        <v>1</v>
      </c>
      <c r="AE2" s="13">
        <v>0</v>
      </c>
      <c r="AF2" s="13">
        <v>1</v>
      </c>
      <c r="AG2" s="13">
        <v>0</v>
      </c>
      <c r="AH2" s="13">
        <v>1</v>
      </c>
      <c r="AI2" s="13">
        <v>0</v>
      </c>
      <c r="AJ2" s="13">
        <v>1</v>
      </c>
    </row>
    <row r="3" spans="1:38" x14ac:dyDescent="0.25">
      <c r="A3" s="10" t="s">
        <v>43</v>
      </c>
      <c r="B3" s="5">
        <v>0.29444444444444445</v>
      </c>
      <c r="C3" s="5">
        <v>0.30138888888888887</v>
      </c>
      <c r="D3" s="10" t="s">
        <v>7</v>
      </c>
      <c r="E3" s="10" t="str">
        <f>+TEXT(carro_0[[#This Row],[Column1]],"hh:mm")&amp;" | " &amp;TEXT(carro_0[[#This Row],[Hora Fim]],"hh:mm")</f>
        <v>07:04 | 07:14</v>
      </c>
      <c r="F3" s="10">
        <f>INDEX($N$3:$AJ$3,MATCH(carro_0[[#This Row],[Nó]],$N$1:$AJ$1,0))</f>
        <v>6</v>
      </c>
      <c r="G3" s="5">
        <f>+IF(AND(carro_0[[#This Row],[Nó]]=A2,carro_0[[#This Row],[Nó]]=A4),G2,carro_0[[#This Row],[Hora Início]])</f>
        <v>0.29444444444444445</v>
      </c>
      <c r="H3" s="10">
        <f>IF(F3=F2,IF(F3&lt;&gt;F4,IF(F4&gt;=F2,1,2),H2),IF(F3&gt;=F2,1,2))</f>
        <v>2</v>
      </c>
      <c r="I3" s="10" cm="1">
        <f t="array" ref="I3">IFERROR(_xlfn.IFS(H3=H2,I2,I2="Ramo",1),I2+1)</f>
        <v>1</v>
      </c>
      <c r="J3" s="10">
        <f t="shared" si="0"/>
        <v>0</v>
      </c>
      <c r="K3" s="10" t="str">
        <f>IF(AND(carro_0[[#This Row],[Nó]]=A4,carro_0[[#This Row],[Nó]]=A5),"",I3&amp;"|"&amp;F3)</f>
        <v/>
      </c>
      <c r="L3" s="10"/>
      <c r="M3" s="1" t="s">
        <v>2</v>
      </c>
      <c r="N3" s="12">
        <v>0</v>
      </c>
      <c r="O3" s="12"/>
      <c r="P3" s="12">
        <v>1</v>
      </c>
      <c r="Q3" s="12"/>
      <c r="R3" s="12">
        <v>2</v>
      </c>
      <c r="S3" s="12"/>
      <c r="T3" s="12">
        <v>3</v>
      </c>
      <c r="U3" s="12"/>
      <c r="V3" s="12">
        <v>4</v>
      </c>
      <c r="W3" s="12"/>
      <c r="X3" s="12">
        <v>5</v>
      </c>
      <c r="Y3" s="12"/>
      <c r="Z3" s="12">
        <v>6</v>
      </c>
      <c r="AA3" s="12"/>
      <c r="AB3" s="12">
        <v>7</v>
      </c>
      <c r="AC3" s="12"/>
      <c r="AD3" s="12">
        <v>8</v>
      </c>
      <c r="AE3" s="12"/>
      <c r="AF3" s="12">
        <v>9</v>
      </c>
      <c r="AG3" s="12"/>
      <c r="AH3" s="12">
        <v>10</v>
      </c>
      <c r="AI3" s="12"/>
      <c r="AJ3" s="12">
        <v>11</v>
      </c>
    </row>
    <row r="4" spans="1:38" x14ac:dyDescent="0.25">
      <c r="A4" s="10" t="s">
        <v>43</v>
      </c>
      <c r="B4" s="5">
        <v>0.30138888888888887</v>
      </c>
      <c r="C4" s="5">
        <v>0.30138888888888887</v>
      </c>
      <c r="D4" s="10" t="s">
        <v>8</v>
      </c>
      <c r="E4" s="10" t="str">
        <f>+TEXT(carro_0[[#This Row],[Column1]],"hh:mm")&amp;" | " &amp;TEXT(carro_0[[#This Row],[Hora Fim]],"hh:mm")</f>
        <v>07:04 | 07:14</v>
      </c>
      <c r="F4" s="10">
        <f>INDEX($N$3:$AJ$3,MATCH(carro_0[[#This Row],[Nó]],$N$1:$AJ$1,0))</f>
        <v>6</v>
      </c>
      <c r="G4" s="5">
        <f>+IF(AND(carro_0[[#This Row],[Nó]]=A3,carro_0[[#This Row],[Nó]]=A5),G3,carro_0[[#This Row],[Hora Início]])</f>
        <v>0.29444444444444445</v>
      </c>
      <c r="H4" s="10">
        <f t="shared" ref="H4:H14" si="1">IF(F4=F3,IF(F4&lt;&gt;F5,IF(F5&gt;=F3,1,2),H3),IF(F4&gt;=F3,1,2))</f>
        <v>2</v>
      </c>
      <c r="I4" s="10" cm="1">
        <f t="array" ref="I4">IFERROR(_xlfn.IFS(H4=H3,I3,I3="Ramo",1),I3+1)</f>
        <v>1</v>
      </c>
      <c r="J4" s="10">
        <f t="shared" si="0"/>
        <v>0</v>
      </c>
      <c r="K4" s="10" t="str">
        <f>IF(AND(carro_0[[#This Row],[Nó]]=A5,carro_0[[#This Row],[Nó]]=A6),"",I4&amp;"|"&amp;F4)</f>
        <v>1|6</v>
      </c>
      <c r="L4" s="10"/>
      <c r="M4" s="2">
        <v>1</v>
      </c>
      <c r="N4" s="4" t="str">
        <f>IF(O$2=0,IFERROR(INDEX($E:$E,MATCH($M4&amp;"|"&amp;N$3,$K:$K,0)),""),IFERROR(INDEX($J:$J,MATCH($M4&amp;"|"&amp;N$3,$K:$K,0)),""))</f>
        <v>08:54 | 10:06</v>
      </c>
      <c r="O4" s="4" t="str">
        <f>IF(P$2=0,IFERROR(INDEX($E:$E,MATCH($M4&amp;"|"&amp;O$3,$K:$K,0)),""),IFERROR(INDEX($J:$J,MATCH($M4&amp;"|"&amp;O$3,$K:$K,0)),""))</f>
        <v/>
      </c>
      <c r="P4" s="4" t="str">
        <f>IF(Q$2=0,IFERROR(INDEX($E:$E,MATCH($M4&amp;"|"&amp;P$3,$K:$K,0)),""),IFERROR(INDEX($J:$J,MATCH($M4&amp;"|"&amp;P$3,$K:$K,0)),""))</f>
        <v>08:08 | 08:18</v>
      </c>
      <c r="Q4" s="4" t="str">
        <f>IF(R$2=0,IFERROR(INDEX($E:$E,MATCH($M4&amp;"|"&amp;Q$3,$K:$K,0)),""),IFERROR(INDEX($J:$J,MATCH($M4&amp;"|"&amp;Q$3,$K:$K,0)),""))</f>
        <v/>
      </c>
      <c r="R4" s="4" t="str">
        <f>IF(S$2=0,IFERROR(INDEX($E:$E,MATCH($M4&amp;"|"&amp;R$3,$K:$K,0)),""),IFERROR(INDEX($J:$J,MATCH($M4&amp;"|"&amp;R$3,$K:$K,0)),""))</f>
        <v>07:56 | 08:06</v>
      </c>
      <c r="S4" s="4" t="str">
        <f>IF(T$2=0,IFERROR(INDEX($E:$E,MATCH($M4&amp;"|"&amp;S$3,$K:$K,0)),""),IFERROR(INDEX($J:$J,MATCH($M4&amp;"|"&amp;S$3,$K:$K,0)),""))</f>
        <v/>
      </c>
      <c r="T4" s="4" t="str">
        <f>IF(U$2=0,IFERROR(INDEX($E:$E,MATCH($M4&amp;"|"&amp;T$3,$K:$K,0)),""),IFERROR(INDEX($J:$J,MATCH($M4&amp;"|"&amp;T$3,$K:$K,0)),""))</f>
        <v>07:44 | 07:54</v>
      </c>
      <c r="U4" s="4" t="str">
        <f>IF(V$2=0,IFERROR(INDEX($E:$E,MATCH($M4&amp;"|"&amp;U$3,$K:$K,0)),""),IFERROR(INDEX($J:$J,MATCH($M4&amp;"|"&amp;U$3,$K:$K,0)),""))</f>
        <v/>
      </c>
      <c r="V4" s="4" t="str">
        <f>IF(W$2=0,IFERROR(INDEX($E:$E,MATCH($M4&amp;"|"&amp;V$3,$K:$K,0)),""),IFERROR(INDEX($J:$J,MATCH($M4&amp;"|"&amp;V$3,$K:$K,0)),""))</f>
        <v>07:32 | 07:42</v>
      </c>
      <c r="W4" s="4" t="str">
        <f>IF(X$2=0,IFERROR(INDEX($E:$E,MATCH($M4&amp;"|"&amp;W$3,$K:$K,0)),""),IFERROR(INDEX($J:$J,MATCH($M4&amp;"|"&amp;W$3,$K:$K,0)),""))</f>
        <v/>
      </c>
      <c r="X4" s="4" t="str">
        <f>IF(Y$2=0,IFERROR(INDEX($E:$E,MATCH($M4&amp;"|"&amp;X$3,$K:$K,0)),""),IFERROR(INDEX($J:$J,MATCH($M4&amp;"|"&amp;X$3,$K:$K,0)),""))</f>
        <v>07:20 | 07:30</v>
      </c>
      <c r="Y4" s="4" t="str">
        <f>IF(Z$2=0,IFERROR(INDEX($E:$E,MATCH($M4&amp;"|"&amp;Y$3,$K:$K,0)),""),IFERROR(INDEX($J:$J,MATCH($M4&amp;"|"&amp;Y$3,$K:$K,0)),""))</f>
        <v/>
      </c>
      <c r="Z4" s="4" t="str">
        <f>IF(AA$2=0,IFERROR(INDEX($E:$E,MATCH($M4&amp;"|"&amp;Z$3,$K:$K,0)),""),IFERROR(INDEX($J:$J,MATCH($M4&amp;"|"&amp;Z$3,$K:$K,0)),""))</f>
        <v>07:04 | 07:14</v>
      </c>
      <c r="AA4" s="4" t="str">
        <f>IF(AB$2=0,IFERROR(INDEX($E:$E,MATCH($M4&amp;"|"&amp;AA$3,$K:$K,0)),""),IFERROR(INDEX($J:$J,MATCH($M4&amp;"|"&amp;AA$3,$K:$K,0)),""))</f>
        <v/>
      </c>
      <c r="AB4" s="4" t="str">
        <f>IF(AC$2=0,IFERROR(INDEX($E:$E,MATCH($M4&amp;"|"&amp;AB$3,$K:$K,0)),""),IFERROR(INDEX($J:$J,MATCH($M4&amp;"|"&amp;AB$3,$K:$K,0)),""))</f>
        <v>07:00 | 07:00</v>
      </c>
      <c r="AC4" s="4" t="str">
        <f>IF(AD$2=0,IFERROR(INDEX($E:$E,MATCH($M4&amp;"|"&amp;AC$3,$K:$K,0)),""),IFERROR(INDEX($J:$J,MATCH($M4&amp;"|"&amp;AC$3,$K:$K,0)),""))</f>
        <v/>
      </c>
      <c r="AD4" s="4" t="str">
        <f>IF(AE$2=0,IFERROR(INDEX($E:$E,MATCH($M4&amp;"|"&amp;AD$3,$K:$K,0)),""),IFERROR(INDEX($J:$J,MATCH($M4&amp;"|"&amp;AD$3,$K:$K,0)),""))</f>
        <v/>
      </c>
      <c r="AE4" s="4" t="str">
        <f>IF(AF$2=0,IFERROR(INDEX($E:$E,MATCH($M4&amp;"|"&amp;AE$3,$K:$K,0)),""),IFERROR(INDEX($J:$J,MATCH($M4&amp;"|"&amp;AE$3,$K:$K,0)),""))</f>
        <v/>
      </c>
      <c r="AF4" s="4" t="str">
        <f>IF(AG$2=0,IFERROR(INDEX($E:$E,MATCH($M4&amp;"|"&amp;AF$3,$K:$K,0)),""),IFERROR(INDEX($J:$J,MATCH($M4&amp;"|"&amp;AF$3,$K:$K,0)),""))</f>
        <v/>
      </c>
      <c r="AG4" s="4" t="str">
        <f>IF(AH$2=0,IFERROR(INDEX($E:$E,MATCH($M4&amp;"|"&amp;AG$3,$K:$K,0)),""),IFERROR(INDEX($J:$J,MATCH($M4&amp;"|"&amp;AG$3,$K:$K,0)),""))</f>
        <v/>
      </c>
      <c r="AH4" s="4" t="str">
        <f>IF(AI$2=0,IFERROR(INDEX($E:$E,MATCH($M4&amp;"|"&amp;AH$3,$K:$K,0)),""),IFERROR(INDEX($J:$J,MATCH($M4&amp;"|"&amp;AH$3,$K:$K,0)),""))</f>
        <v/>
      </c>
      <c r="AI4" s="4" t="str">
        <f>IF(AJ$2=0,IFERROR(INDEX($E:$E,MATCH($M4&amp;"|"&amp;AI$3,$K:$K,0)),""),IFERROR(INDEX($J:$J,MATCH($M4&amp;"|"&amp;AI$3,$K:$K,0)),""))</f>
        <v/>
      </c>
      <c r="AJ4" s="4" t="str">
        <f>IF(AK$2=0,IFERROR(INDEX($E:$E,MATCH($M4&amp;"|"&amp;AJ$3,$K:$K,0)),""),IFERROR(INDEX($J:$J,MATCH($M4&amp;"|"&amp;AJ$3,$K:$K,0)),""))</f>
        <v/>
      </c>
      <c r="AL4" s="6" t="s">
        <v>7</v>
      </c>
    </row>
    <row r="5" spans="1:38" x14ac:dyDescent="0.25">
      <c r="A5" s="10" t="s">
        <v>43</v>
      </c>
      <c r="B5" s="5">
        <v>0.30277777777777776</v>
      </c>
      <c r="C5" s="5">
        <v>0.30277777777777776</v>
      </c>
      <c r="D5" s="10" t="s">
        <v>9</v>
      </c>
      <c r="E5" s="10" t="str">
        <f>+TEXT(carro_0[[#This Row],[Column1]],"hh:mm")&amp;" | " &amp;TEXT(carro_0[[#This Row],[Hora Fim]],"hh:mm")</f>
        <v>07:16 | 07:16</v>
      </c>
      <c r="F5" s="10">
        <f>INDEX($N$3:$AJ$3,MATCH(carro_0[[#This Row],[Nó]],$N$1:$AJ$1,0))</f>
        <v>6</v>
      </c>
      <c r="G5" s="5">
        <f>+IF(AND(carro_0[[#This Row],[Nó]]=A4,carro_0[[#This Row],[Nó]]=A6),G4,carro_0[[#This Row],[Hora Início]])</f>
        <v>0.30277777777777776</v>
      </c>
      <c r="H5" s="10">
        <f t="shared" si="1"/>
        <v>2</v>
      </c>
      <c r="I5" s="10" cm="1">
        <f t="array" ref="I5">IFERROR(_xlfn.IFS(H5=H4,I4,I4="Ramo",1),I4+1)</f>
        <v>1</v>
      </c>
      <c r="J5" s="10">
        <f t="shared" si="0"/>
        <v>0</v>
      </c>
      <c r="K5" s="10" t="str">
        <f>IF(AND(carro_0[[#This Row],[Nó]]=A6,carro_0[[#This Row],[Nó]]=A7),"",I5&amp;"|"&amp;F5)</f>
        <v>1|6</v>
      </c>
      <c r="L5" s="10"/>
      <c r="M5" s="2">
        <v>2</v>
      </c>
      <c r="N5" s="4" t="str">
        <f>IF(O$2=0,IFERROR(INDEX($E:$E,MATCH($M5&amp;"|"&amp;N$3,$K:$K,0)),""),IFERROR(INDEX($J:$J,MATCH($M5&amp;"|"&amp;N$3,$K:$K,0)),""))</f>
        <v>10:08 | 10:08</v>
      </c>
      <c r="O5" s="4" t="str">
        <f>IF(P$2=0,IFERROR(INDEX($E:$E,MATCH($M5&amp;"|"&amp;O$3,$K:$K,0)),""),IFERROR(INDEX($J:$J,MATCH($M5&amp;"|"&amp;O$3,$K:$K,0)),""))</f>
        <v/>
      </c>
      <c r="P5" s="4" t="str">
        <f>IF(Q$2=0,IFERROR(INDEX($E:$E,MATCH($M5&amp;"|"&amp;P$3,$K:$K,0)),""),IFERROR(INDEX($J:$J,MATCH($M5&amp;"|"&amp;P$3,$K:$K,0)),""))</f>
        <v>10:10 | 10:10</v>
      </c>
      <c r="Q5" s="4" t="str">
        <f>IF(R$2=0,IFERROR(INDEX($E:$E,MATCH($M5&amp;"|"&amp;Q$3,$K:$K,0)),""),IFERROR(INDEX($J:$J,MATCH($M5&amp;"|"&amp;Q$3,$K:$K,0)),""))</f>
        <v/>
      </c>
      <c r="R5" s="4" t="str">
        <f>IF(S$2=0,IFERROR(INDEX($E:$E,MATCH($M5&amp;"|"&amp;R$3,$K:$K,0)),""),IFERROR(INDEX($J:$J,MATCH($M5&amp;"|"&amp;R$3,$K:$K,0)),""))</f>
        <v>10:12 | 10:12</v>
      </c>
      <c r="S5" s="4" t="str">
        <f>IF(T$2=0,IFERROR(INDEX($E:$E,MATCH($M5&amp;"|"&amp;S$3,$K:$K,0)),""),IFERROR(INDEX($J:$J,MATCH($M5&amp;"|"&amp;S$3,$K:$K,0)),""))</f>
        <v/>
      </c>
      <c r="T5" s="4" t="str">
        <f>IF(U$2=0,IFERROR(INDEX($E:$E,MATCH($M5&amp;"|"&amp;T$3,$K:$K,0)),""),IFERROR(INDEX($J:$J,MATCH($M5&amp;"|"&amp;T$3,$K:$K,0)),""))</f>
        <v>10:14 | 10:14</v>
      </c>
      <c r="U5" s="4" t="str">
        <f>IF(V$2=0,IFERROR(INDEX($E:$E,MATCH($M5&amp;"|"&amp;U$3,$K:$K,0)),""),IFERROR(INDEX($J:$J,MATCH($M5&amp;"|"&amp;U$3,$K:$K,0)),""))</f>
        <v/>
      </c>
      <c r="V5" s="4" t="str">
        <f>IF(W$2=0,IFERROR(INDEX($E:$E,MATCH($M5&amp;"|"&amp;V$3,$K:$K,0)),""),IFERROR(INDEX($J:$J,MATCH($M5&amp;"|"&amp;V$3,$K:$K,0)),""))</f>
        <v>10:18 | 10:18</v>
      </c>
      <c r="W5" s="4" t="str">
        <f>IF(X$2=0,IFERROR(INDEX($E:$E,MATCH($M5&amp;"|"&amp;W$3,$K:$K,0)),""),IFERROR(INDEX($J:$J,MATCH($M5&amp;"|"&amp;W$3,$K:$K,0)),""))</f>
        <v/>
      </c>
      <c r="X5" s="4" t="str">
        <f>IF(Y$2=0,IFERROR(INDEX($E:$E,MATCH($M6&amp;"|"&amp;X$3,$K:$K,0)),""),IFERROR(INDEX($J:$J,MATCH($M6&amp;"|"&amp;X$3,$K:$K,0)),""))</f>
        <v>10:30 | 11:00</v>
      </c>
      <c r="Y5" s="4" t="str">
        <f>IF(Z$2=0,IFERROR(INDEX($E:$E,MATCH($M5&amp;"|"&amp;Y$3,$K:$K,0)),""),IFERROR(INDEX($J:$J,MATCH($M5&amp;"|"&amp;Y$3,$K:$K,0)),""))</f>
        <v/>
      </c>
      <c r="Z5" s="4" t="str">
        <f>IF(AA$2=0,IFERROR(INDEX($E:$E,MATCH($M5&amp;"|"&amp;Z$3,$K:$K,0)),""),IFERROR(INDEX($J:$J,MATCH($M5&amp;"|"&amp;Z$3,$K:$K,0)),""))</f>
        <v>10:50 | 11:00</v>
      </c>
      <c r="AA5" s="4" t="str">
        <f>IF(AB$2=0,IFERROR(INDEX($E:$E,MATCH($M5&amp;"|"&amp;AA$3,$K:$K,0)),""),IFERROR(INDEX($J:$J,MATCH($M5&amp;"|"&amp;AA$3,$K:$K,0)),""))</f>
        <v/>
      </c>
      <c r="AB5" s="4" t="str">
        <f>IF(AC$2=0,IFERROR(INDEX($E:$E,MATCH($M5&amp;"|"&amp;AB$3,$K:$K,0)),""),IFERROR(INDEX($J:$J,MATCH($M5&amp;"|"&amp;AB$3,$K:$K,0)),""))</f>
        <v/>
      </c>
      <c r="AC5" s="4" t="str">
        <f>IF(AD$2=0,IFERROR(INDEX($E:$E,MATCH($M5&amp;"|"&amp;AC$3,$K:$K,0)),""),IFERROR(INDEX($J:$J,MATCH($M5&amp;"|"&amp;AC$3,$K:$K,0)),""))</f>
        <v/>
      </c>
      <c r="AD5" s="4" t="str">
        <f>IF(AE$2=0,IFERROR(INDEX($E:$E,MATCH($M5&amp;"|"&amp;AD$3,$K:$K,0)),""),IFERROR(INDEX($J:$J,MATCH($M5&amp;"|"&amp;AD$3,$K:$K,0)),""))</f>
        <v/>
      </c>
      <c r="AE5" s="4" t="str">
        <f>IF(AF$2=0,IFERROR(INDEX($E:$E,MATCH($M5&amp;"|"&amp;AE$3,$K:$K,0)),""),IFERROR(INDEX($J:$J,MATCH($M5&amp;"|"&amp;AE$3,$K:$K,0)),""))</f>
        <v/>
      </c>
      <c r="AF5" s="4" t="str">
        <f>IF(AG$2=0,IFERROR(INDEX($E:$E,MATCH($M5&amp;"|"&amp;AF$3,$K:$K,0)),""),IFERROR(INDEX($J:$J,MATCH($M5&amp;"|"&amp;AF$3,$K:$K,0)),""))</f>
        <v/>
      </c>
      <c r="AG5" s="4" t="str">
        <f>IF(AH$2=0,IFERROR(INDEX($E:$E,MATCH($M5&amp;"|"&amp;AG$3,$K:$K,0)),""),IFERROR(INDEX($J:$J,MATCH($M5&amp;"|"&amp;AG$3,$K:$K,0)),""))</f>
        <v/>
      </c>
      <c r="AH5" s="4" t="str">
        <f>IF(AI$2=0,IFERROR(INDEX($E:$E,MATCH($M5&amp;"|"&amp;AH$3,$K:$K,0)),""),IFERROR(INDEX($J:$J,MATCH($M5&amp;"|"&amp;AH$3,$K:$K,0)),""))</f>
        <v/>
      </c>
      <c r="AI5" s="4" t="str">
        <f>IF(AJ$2=0,IFERROR(INDEX($E:$E,MATCH($M5&amp;"|"&amp;AI$3,$K:$K,0)),""),IFERROR(INDEX($J:$J,MATCH($M5&amp;"|"&amp;AI$3,$K:$K,0)),""))</f>
        <v/>
      </c>
      <c r="AJ5" s="4" t="str">
        <f>IF(AK$2=0,IFERROR(INDEX($E:$E,MATCH($M5&amp;"|"&amp;AJ$3,$K:$K,0)),""),IFERROR(INDEX($J:$J,MATCH($M5&amp;"|"&amp;AJ$3,$K:$K,0)),""))</f>
        <v/>
      </c>
      <c r="AL5" s="7" t="s">
        <v>11</v>
      </c>
    </row>
    <row r="6" spans="1:38" x14ac:dyDescent="0.25">
      <c r="A6" s="10" t="s">
        <v>42</v>
      </c>
      <c r="B6" s="5">
        <v>0.30555555555555558</v>
      </c>
      <c r="C6" s="5">
        <v>0.3125</v>
      </c>
      <c r="D6" s="10" t="s">
        <v>7</v>
      </c>
      <c r="E6" s="10" t="str">
        <f>+TEXT(carro_0[[#This Row],[Column1]],"hh:mm")&amp;" | " &amp;TEXT(carro_0[[#This Row],[Hora Fim]],"hh:mm")</f>
        <v>07:20 | 07:30</v>
      </c>
      <c r="F6" s="10">
        <f>INDEX($N$3:$AJ$3,MATCH(carro_0[[#This Row],[Nó]],$N$1:$AJ$1,0))</f>
        <v>5</v>
      </c>
      <c r="G6" s="5">
        <f>+IF(AND(carro_0[[#This Row],[Nó]]=A5,carro_0[[#This Row],[Nó]]=A7),G5,carro_0[[#This Row],[Hora Início]])</f>
        <v>0.30555555555555558</v>
      </c>
      <c r="H6" s="10">
        <f t="shared" si="1"/>
        <v>2</v>
      </c>
      <c r="I6" s="10" cm="1">
        <f t="array" ref="I6">IFERROR(_xlfn.IFS(H6=H5,I5,I5="Ramo",1),I5+1)</f>
        <v>1</v>
      </c>
      <c r="J6" s="10">
        <f t="shared" si="0"/>
        <v>0</v>
      </c>
      <c r="K6" s="10" t="str">
        <f>IF(AND(carro_0[[#This Row],[Nó]]=A7,carro_0[[#This Row],[Nó]]=A8),"",I6&amp;"|"&amp;F6)</f>
        <v>1|5</v>
      </c>
      <c r="L6" s="10"/>
      <c r="M6" s="2">
        <v>3</v>
      </c>
      <c r="N6" s="4" t="str">
        <f>IF(O$2=0,IFERROR(INDEX($E:$E,MATCH($M7&amp;"|"&amp;N$3,$K:$K,0)),""),IFERROR(INDEX($J:$J,MATCH($M7&amp;"|"&amp;N$3,$K:$K,0)),""))</f>
        <v/>
      </c>
      <c r="O6" s="4" t="str">
        <f>IF(P$2=0,IFERROR(INDEX($E:$E,MATCH($M7&amp;"|"&amp;O$3,$K:$K,0)),""),IFERROR(INDEX($J:$J,MATCH($M7&amp;"|"&amp;O$3,$K:$K,0)),""))</f>
        <v/>
      </c>
      <c r="P6" s="4" t="str">
        <f>IF(Q$2=0,IFERROR(INDEX($E:$E,MATCH($M7&amp;"|"&amp;P$3,$K:$K,0)),""),IFERROR(INDEX($J:$J,MATCH($M7&amp;"|"&amp;P$3,$K:$K,0)),""))</f>
        <v/>
      </c>
      <c r="Q6" s="4" t="str">
        <f>IF(R$2=0,IFERROR(INDEX($E:$E,MATCH($M7&amp;"|"&amp;Q$3,$K:$K,0)),""),IFERROR(INDEX($J:$J,MATCH($M7&amp;"|"&amp;Q$3,$K:$K,0)),""))</f>
        <v/>
      </c>
      <c r="R6" s="4" t="str">
        <f>IF(S$2=0,IFERROR(INDEX($E:$E,MATCH($M7&amp;"|"&amp;R$3,$K:$K,0)),""),IFERROR(INDEX($J:$J,MATCH($M7&amp;"|"&amp;R$3,$K:$K,0)),""))</f>
        <v/>
      </c>
      <c r="S6" s="4" t="str">
        <f>IF(T$2=0,IFERROR(INDEX($E:$E,MATCH($M7&amp;"|"&amp;S$3,$K:$K,0)),""),IFERROR(INDEX($J:$J,MATCH($M7&amp;"|"&amp;S$3,$K:$K,0)),""))</f>
        <v/>
      </c>
      <c r="T6" s="4" t="str">
        <f>IF(U$2=0,IFERROR(INDEX($E:$E,MATCH($M7&amp;"|"&amp;T$3,$K:$K,0)),""),IFERROR(INDEX($J:$J,MATCH($M7&amp;"|"&amp;T$3,$K:$K,0)),""))</f>
        <v/>
      </c>
      <c r="U6" s="4" t="str">
        <f>IF(V$2=0,IFERROR(INDEX($E:$E,MATCH($M7&amp;"|"&amp;U$3,$K:$K,0)),""),IFERROR(INDEX($J:$J,MATCH($M7&amp;"|"&amp;U$3,$K:$K,0)),""))</f>
        <v/>
      </c>
      <c r="V6" s="4" t="str">
        <f>IF(W$2=0,IFERROR(INDEX($E:$E,MATCH($M7&amp;"|"&amp;V$3,$K:$K,0)),""),IFERROR(INDEX($J:$J,MATCH($M7&amp;"|"&amp;V$3,$K:$K,0)),""))</f>
        <v/>
      </c>
      <c r="W6" s="4" t="str">
        <f>IF(X$2=0,IFERROR(INDEX($E:$E,MATCH($M7&amp;"|"&amp;W$3,$K:$K,0)),""),IFERROR(INDEX($J:$J,MATCH($M7&amp;"|"&amp;W$3,$K:$K,0)),""))</f>
        <v/>
      </c>
      <c r="X6" s="4" t="str">
        <f>IF(Y$2=0,IFERROR(INDEX($E:$E,MATCH($M7&amp;"|"&amp;X$3,$K:$K,0)),""),IFERROR(INDEX($J:$J,MATCH($M7&amp;"|"&amp;X$3,$K:$K,0)),""))</f>
        <v/>
      </c>
      <c r="Y6" s="4" t="str">
        <f>IF(Z$2=0,IFERROR(INDEX($E:$E,MATCH($M7&amp;"|"&amp;Y$3,$K:$K,0)),""),IFERROR(INDEX($J:$J,MATCH($M7&amp;"|"&amp;Y$3,$K:$K,0)),""))</f>
        <v/>
      </c>
      <c r="Z6" s="4" t="str">
        <f>IF(AA$2=0,IFERROR(INDEX($E:$E,MATCH($M7&amp;"|"&amp;Z$3,$K:$K,0)),""),IFERROR(INDEX($J:$J,MATCH($M7&amp;"|"&amp;Z$3,$K:$K,0)),""))</f>
        <v>11:04 | 11:04</v>
      </c>
      <c r="AA6" s="4" t="str">
        <f>IF(AB$2=0,IFERROR(INDEX($E:$E,MATCH($M7&amp;"|"&amp;AA$3,$K:$K,0)),""),IFERROR(INDEX($J:$J,MATCH($M7&amp;"|"&amp;AA$3,$K:$K,0)),""))</f>
        <v/>
      </c>
      <c r="AB6" s="4" t="str">
        <f>IF(AC$2=0,IFERROR(INDEX($E:$E,MATCH($M7&amp;"|"&amp;AB$3,$K:$K,0)),""),IFERROR(INDEX($J:$J,MATCH($M7&amp;"|"&amp;AB$3,$K:$K,0)),""))</f>
        <v/>
      </c>
      <c r="AC6" s="4" t="str">
        <f>IF(AD$2=0,IFERROR(INDEX($E:$E,MATCH($M7&amp;"|"&amp;AC$3,$K:$K,0)),""),IFERROR(INDEX($J:$J,MATCH($M7&amp;"|"&amp;AC$3,$K:$K,0)),""))</f>
        <v/>
      </c>
      <c r="AD6" s="4" t="str">
        <f>IF(AE$2=0,IFERROR(INDEX($E:$E,MATCH($M7&amp;"|"&amp;AD$3,$K:$K,0)),""),IFERROR(INDEX($J:$J,MATCH($M7&amp;"|"&amp;AD$3,$K:$K,0)),""))</f>
        <v/>
      </c>
      <c r="AE6" s="4" t="str">
        <f>IF(AF$2=0,IFERROR(INDEX($E:$E,MATCH($M7&amp;"|"&amp;AE$3,$K:$K,0)),""),IFERROR(INDEX($J:$J,MATCH($M7&amp;"|"&amp;AE$3,$K:$K,0)),""))</f>
        <v/>
      </c>
      <c r="AF6" s="4" t="str">
        <f>IF(AG$2=0,IFERROR(INDEX($E:$E,MATCH($M6&amp;"|"&amp;AF$3,$K:$K,0)),""),IFERROR(INDEX($J:$J,MATCH($M6&amp;"|"&amp;AF$3,$K:$K,0)),""))</f>
        <v/>
      </c>
      <c r="AG6" s="4" t="str">
        <f>IF(AH$2=0,IFERROR(INDEX($E:$E,MATCH($M6&amp;"|"&amp;AG$3,$K:$K,0)),""),IFERROR(INDEX($J:$J,MATCH($M6&amp;"|"&amp;AG$3,$K:$K,0)),""))</f>
        <v/>
      </c>
      <c r="AH6" s="4" t="str">
        <f>IF(AI$2=0,IFERROR(INDEX($E:$E,MATCH($M6&amp;"|"&amp;AH$3,$K:$K,0)),""),IFERROR(INDEX($J:$J,MATCH($M6&amp;"|"&amp;AH$3,$K:$K,0)),""))</f>
        <v/>
      </c>
      <c r="AI6" s="4" t="str">
        <f>IF(AJ$2=0,IFERROR(INDEX($E:$E,MATCH($M6&amp;"|"&amp;AI$3,$K:$K,0)),""),IFERROR(INDEX($J:$J,MATCH($M6&amp;"|"&amp;AI$3,$K:$K,0)),""))</f>
        <v/>
      </c>
      <c r="AJ6" s="4" t="str">
        <f>IF(AK$2=0,IFERROR(INDEX($E:$E,MATCH($M6&amp;"|"&amp;AJ$3,$K:$K,0)),""),IFERROR(INDEX($J:$J,MATCH($M6&amp;"|"&amp;AJ$3,$K:$K,0)),""))</f>
        <v/>
      </c>
      <c r="AL6" s="7" t="s">
        <v>12</v>
      </c>
    </row>
    <row r="7" spans="1:38" x14ac:dyDescent="0.25">
      <c r="A7" s="10" t="s">
        <v>42</v>
      </c>
      <c r="B7" s="5">
        <v>0.3125</v>
      </c>
      <c r="C7" s="5">
        <v>0.3125</v>
      </c>
      <c r="D7" s="10" t="s">
        <v>9</v>
      </c>
      <c r="E7" s="10" t="str">
        <f>+TEXT(carro_0[[#This Row],[Column1]],"hh:mm")&amp;" | " &amp;TEXT(carro_0[[#This Row],[Hora Fim]],"hh:mm")</f>
        <v>07:30 | 07:30</v>
      </c>
      <c r="F7" s="10">
        <f>INDEX($N$3:$AJ$3,MATCH(carro_0[[#This Row],[Nó]],$N$1:$AJ$1,0))</f>
        <v>5</v>
      </c>
      <c r="G7" s="5">
        <f>+IF(AND(carro_0[[#This Row],[Nó]]=A6,carro_0[[#This Row],[Nó]]=A8),G6,carro_0[[#This Row],[Hora Início]])</f>
        <v>0.3125</v>
      </c>
      <c r="H7" s="10">
        <f t="shared" si="1"/>
        <v>2</v>
      </c>
      <c r="I7" s="10" cm="1">
        <f t="array" ref="I7">IFERROR(_xlfn.IFS(H7=H6,I6,I6="Ramo",1),I6+1)</f>
        <v>1</v>
      </c>
      <c r="J7" s="10">
        <f t="shared" si="0"/>
        <v>0</v>
      </c>
      <c r="K7" s="10" t="str">
        <f>IF(AND(carro_0[[#This Row],[Nó]]=A8,carro_0[[#This Row],[Nó]]=A9),"",I7&amp;"|"&amp;F7)</f>
        <v>1|5</v>
      </c>
      <c r="L7" s="10"/>
      <c r="M7" s="2">
        <f>M6+1</f>
        <v>4</v>
      </c>
      <c r="N7" s="4" t="str">
        <f>IF(O$2=0,IFERROR(INDEX($E:$E,MATCH($M8&amp;"|"&amp;N$3,$K:$K,0)),""),IFERROR(INDEX($J:$J,MATCH($M8&amp;"|"&amp;N$3,$K:$K,0)),""))</f>
        <v>11:22 | 11:52</v>
      </c>
      <c r="O7" s="4" t="str">
        <f>IF(P$2=0,IFERROR(INDEX($E:$E,MATCH($M8&amp;"|"&amp;O$3,$K:$K,0)),""),IFERROR(INDEX($J:$J,MATCH($M8&amp;"|"&amp;O$3,$K:$K,0)),""))</f>
        <v/>
      </c>
      <c r="P7" s="4" t="str">
        <f>IF(Q$2=0,IFERROR(INDEX($E:$E,MATCH($M8&amp;"|"&amp;P$3,$K:$K,0)),""),IFERROR(INDEX($J:$J,MATCH($M8&amp;"|"&amp;P$3,$K:$K,0)),""))</f>
        <v>11:20 | 11:20</v>
      </c>
      <c r="Q7" s="4" t="str">
        <f>IF(R$2=0,IFERROR(INDEX($E:$E,MATCH($M8&amp;"|"&amp;Q$3,$K:$K,0)),""),IFERROR(INDEX($J:$J,MATCH($M8&amp;"|"&amp;Q$3,$K:$K,0)),""))</f>
        <v/>
      </c>
      <c r="R7" s="4" t="str">
        <f>IF(S$2=0,IFERROR(INDEX($E:$E,MATCH($M8&amp;"|"&amp;R$3,$K:$K,0)),""),IFERROR(INDEX($J:$J,MATCH($M8&amp;"|"&amp;R$3,$K:$K,0)),""))</f>
        <v>11:16 | 11:16</v>
      </c>
      <c r="S7" s="4" t="str">
        <f>IF(T$2=0,IFERROR(INDEX($E:$E,MATCH($M8&amp;"|"&amp;S$3,$K:$K,0)),""),IFERROR(INDEX($J:$J,MATCH($M8&amp;"|"&amp;S$3,$K:$K,0)),""))</f>
        <v/>
      </c>
      <c r="T7" s="4" t="str">
        <f>IF(U$2=0,IFERROR(INDEX($E:$E,MATCH($M8&amp;"|"&amp;T$3,$K:$K,0)),""),IFERROR(INDEX($J:$J,MATCH($M8&amp;"|"&amp;T$3,$K:$K,0)),""))</f>
        <v>11:14 | 11:14</v>
      </c>
      <c r="U7" s="4" t="str">
        <f>IF(V$2=0,IFERROR(INDEX($E:$E,MATCH($M8&amp;"|"&amp;U$3,$K:$K,0)),""),IFERROR(INDEX($J:$J,MATCH($M8&amp;"|"&amp;U$3,$K:$K,0)),""))</f>
        <v/>
      </c>
      <c r="V7" s="4" t="str">
        <f>IF(W$2=0,IFERROR(INDEX($E:$E,MATCH($M8&amp;"|"&amp;V$3,$K:$K,0)),""),IFERROR(INDEX($J:$J,MATCH($M8&amp;"|"&amp;V$3,$K:$K,0)),""))</f>
        <v>11:12 | 11:12</v>
      </c>
      <c r="W7" s="4" t="str">
        <f>IF(X$2=0,IFERROR(INDEX($E:$E,MATCH($M8&amp;"|"&amp;W$3,$K:$K,0)),""),IFERROR(INDEX($J:$J,MATCH($M8&amp;"|"&amp;W$3,$K:$K,0)),""))</f>
        <v/>
      </c>
      <c r="X7" s="4" t="str">
        <f>IF(Y$2=0,IFERROR(INDEX($E:$E,MATCH($M8&amp;"|"&amp;X$3,$K:$K,0)),""),IFERROR(INDEX($J:$J,MATCH($M8&amp;"|"&amp;X$3,$K:$K,0)),""))</f>
        <v>11:10 | 11:10</v>
      </c>
      <c r="Y7" s="4" t="str">
        <f>IF(Z$2=0,IFERROR(INDEX($E:$E,MATCH($M8&amp;"|"&amp;Y$3,$K:$K,0)),""),IFERROR(INDEX($J:$J,MATCH($M8&amp;"|"&amp;Y$3,$K:$K,0)),""))</f>
        <v/>
      </c>
      <c r="Z7" s="4" t="str">
        <f>IF(AA$2=0,IFERROR(INDEX($E:$E,MATCH($M8&amp;"|"&amp;Z$3,$K:$K,0)),""),IFERROR(INDEX($J:$J,MATCH($M8&amp;"|"&amp;Z$3,$K:$K,0)),""))</f>
        <v>11:06 | 11:06</v>
      </c>
      <c r="AA7" s="4" t="str">
        <f>IF(AB$2=0,IFERROR(INDEX($E:$E,MATCH($M8&amp;"|"&amp;AA$3,$K:$K,0)),""),IFERROR(INDEX($J:$J,MATCH($M8&amp;"|"&amp;AA$3,$K:$K,0)),""))</f>
        <v/>
      </c>
      <c r="AB7" s="4" t="str">
        <f>IF(AC$2=0,IFERROR(INDEX($E:$E,MATCH($M8&amp;"|"&amp;AB$3,$K:$K,0)),""),IFERROR(INDEX($J:$J,MATCH($M8&amp;"|"&amp;AB$3,$K:$K,0)),""))</f>
        <v/>
      </c>
      <c r="AC7" s="4" t="str">
        <f>IF(AD$2=0,IFERROR(INDEX($E:$E,MATCH($M8&amp;"|"&amp;AC$3,$K:$K,0)),""),IFERROR(INDEX($J:$J,MATCH($M8&amp;"|"&amp;AC$3,$K:$K,0)),""))</f>
        <v/>
      </c>
      <c r="AD7" s="4" t="str">
        <f>IF(AE$2=0,IFERROR(INDEX($E:$E,MATCH($M8&amp;"|"&amp;AD$3,$K:$K,0)),""),IFERROR(INDEX($J:$J,MATCH($M8&amp;"|"&amp;AD$3,$K:$K,0)),""))</f>
        <v/>
      </c>
      <c r="AE7" s="4" t="str">
        <f>IF(AF$2=0,IFERROR(INDEX($E:$E,MATCH($M8&amp;"|"&amp;AE$3,$K:$K,0)),""),IFERROR(INDEX($J:$J,MATCH($M8&amp;"|"&amp;AE$3,$K:$K,0)),""))</f>
        <v/>
      </c>
      <c r="AF7" s="4" t="str">
        <f>IF(AG$2=0,IFERROR(INDEX($E:$E,MATCH($M7&amp;"|"&amp;AF$3,$K:$K,0)),""),IFERROR(INDEX($J:$J,MATCH($M7&amp;"|"&amp;AF$3,$K:$K,0)),""))</f>
        <v/>
      </c>
      <c r="AG7" s="4" t="str">
        <f>IF(AH$2=0,IFERROR(INDEX($E:$E,MATCH($M7&amp;"|"&amp;AG$3,$K:$K,0)),""),IFERROR(INDEX($J:$J,MATCH($M7&amp;"|"&amp;AG$3,$K:$K,0)),""))</f>
        <v/>
      </c>
      <c r="AH7" s="4" t="str">
        <f>IF(AI$2=0,IFERROR(INDEX($E:$E,MATCH($M7&amp;"|"&amp;AH$3,$K:$K,0)),""),IFERROR(INDEX($J:$J,MATCH($M7&amp;"|"&amp;AH$3,$K:$K,0)),""))</f>
        <v/>
      </c>
      <c r="AI7" s="4" t="str">
        <f>IF(AJ$2=0,IFERROR(INDEX($E:$E,MATCH($M7&amp;"|"&amp;AI$3,$K:$K,0)),""),IFERROR(INDEX($J:$J,MATCH($M7&amp;"|"&amp;AI$3,$K:$K,0)),""))</f>
        <v/>
      </c>
      <c r="AJ7" s="4" t="str">
        <f>IF(AK$2=0,IFERROR(INDEX($E:$E,MATCH($M7&amp;"|"&amp;AJ$3,$K:$K,0)),""),IFERROR(INDEX($J:$J,MATCH($M7&amp;"|"&amp;AJ$3,$K:$K,0)),""))</f>
        <v/>
      </c>
      <c r="AL7" s="8" t="s">
        <v>10</v>
      </c>
    </row>
    <row r="8" spans="1:38" x14ac:dyDescent="0.25">
      <c r="A8" s="10" t="s">
        <v>41</v>
      </c>
      <c r="B8" s="5">
        <v>0.31388888888888888</v>
      </c>
      <c r="C8" s="5">
        <v>0.32083333333333336</v>
      </c>
      <c r="D8" s="10" t="s">
        <v>7</v>
      </c>
      <c r="E8" s="10" t="str">
        <f>+TEXT(carro_0[[#This Row],[Column1]],"hh:mm")&amp;" | " &amp;TEXT(carro_0[[#This Row],[Hora Fim]],"hh:mm")</f>
        <v>07:32 | 07:42</v>
      </c>
      <c r="F8" s="10">
        <f>INDEX($N$3:$AJ$3,MATCH(carro_0[[#This Row],[Nó]],$N$1:$AJ$1,0))</f>
        <v>4</v>
      </c>
      <c r="G8" s="5">
        <f>+IF(AND(carro_0[[#This Row],[Nó]]=A7,carro_0[[#This Row],[Nó]]=A9),G7,carro_0[[#This Row],[Hora Início]])</f>
        <v>0.31388888888888888</v>
      </c>
      <c r="H8" s="10">
        <f t="shared" si="1"/>
        <v>2</v>
      </c>
      <c r="I8" s="10" cm="1">
        <f t="array" ref="I8">IFERROR(_xlfn.IFS(H8=H7,I7,I7="Ramo",1),I7+1)</f>
        <v>1</v>
      </c>
      <c r="J8" s="10">
        <f t="shared" si="0"/>
        <v>0</v>
      </c>
      <c r="K8" s="10" t="str">
        <f>IF(AND(carro_0[[#This Row],[Nó]]=A9,carro_0[[#This Row],[Nó]]=A10),"",I8&amp;"|"&amp;F8)</f>
        <v>1|4</v>
      </c>
      <c r="L8" s="10"/>
      <c r="M8" s="2">
        <f t="shared" ref="M8:M32" si="2">M7+1</f>
        <v>5</v>
      </c>
      <c r="N8" s="4" t="str">
        <f>IF(O$2=0,IFERROR(INDEX($E:$E,MATCH($M9&amp;"|"&amp;N$3,$K:$K,0)),""),IFERROR(INDEX($J:$J,MATCH($M9&amp;"|"&amp;N$3,$K:$K,0)),""))</f>
        <v>11:54 | 11:54</v>
      </c>
      <c r="O8" s="4" t="str">
        <f>IF(P$2=0,IFERROR(INDEX($E:$E,MATCH($M9&amp;"|"&amp;O$3,$K:$K,0)),""),IFERROR(INDEX($J:$J,MATCH($M9&amp;"|"&amp;O$3,$K:$K,0)),""))</f>
        <v/>
      </c>
      <c r="P8" s="4" t="str">
        <f>IF(Q$2=0,IFERROR(INDEX($E:$E,MATCH($M9&amp;"|"&amp;P$3,$K:$K,0)),""),IFERROR(INDEX($J:$J,MATCH($M9&amp;"|"&amp;P$3,$K:$K,0)),""))</f>
        <v>11:56 | 11:56</v>
      </c>
      <c r="Q8" s="4" t="str">
        <f>IF(R$2=0,IFERROR(INDEX($E:$E,MATCH($M9&amp;"|"&amp;Q$3,$K:$K,0)),""),IFERROR(INDEX($J:$J,MATCH($M9&amp;"|"&amp;Q$3,$K:$K,0)),""))</f>
        <v/>
      </c>
      <c r="R8" s="4" t="str">
        <f>IF(S$2=0,IFERROR(INDEX($E:$E,MATCH($M9&amp;"|"&amp;R$3,$K:$K,0)),""),IFERROR(INDEX($J:$J,MATCH($M9&amp;"|"&amp;R$3,$K:$K,0)),""))</f>
        <v>11:58 | 11:58</v>
      </c>
      <c r="S8" s="4" t="str">
        <f>IF(T$2=0,IFERROR(INDEX($E:$E,MATCH($M9&amp;"|"&amp;S$3,$K:$K,0)),""),IFERROR(INDEX($J:$J,MATCH($M9&amp;"|"&amp;S$3,$K:$K,0)),""))</f>
        <v/>
      </c>
      <c r="T8" s="4" t="str">
        <f>IF(U$2=0,IFERROR(INDEX($E:$E,MATCH($M9&amp;"|"&amp;T$3,$K:$K,0)),""),IFERROR(INDEX($J:$J,MATCH($M9&amp;"|"&amp;T$3,$K:$K,0)),""))</f>
        <v>12:00 | 12:00</v>
      </c>
      <c r="U8" s="4" t="str">
        <f>IF(V$2=0,IFERROR(INDEX($E:$E,MATCH($M9&amp;"|"&amp;U$3,$K:$K,0)),""),IFERROR(INDEX($J:$J,MATCH($M9&amp;"|"&amp;U$3,$K:$K,0)),""))</f>
        <v/>
      </c>
      <c r="V8" s="4" t="str">
        <f>IF(W$2=0,IFERROR(INDEX($E:$E,MATCH($M9&amp;"|"&amp;V$3,$K:$K,0)),""),IFERROR(INDEX($J:$J,MATCH($M9&amp;"|"&amp;V$3,$K:$K,0)),""))</f>
        <v>12:02 | 12:02</v>
      </c>
      <c r="W8" s="4" t="str">
        <f>IF(X$2=0,IFERROR(INDEX($E:$E,MATCH($M9&amp;"|"&amp;W$3,$K:$K,0)),""),IFERROR(INDEX($J:$J,MATCH($M9&amp;"|"&amp;W$3,$K:$K,0)),""))</f>
        <v/>
      </c>
      <c r="X8" s="4" t="str">
        <f>IF(Y$2=0,IFERROR(INDEX($E:$E,MATCH($M9&amp;"|"&amp;X$3,$K:$K,0)),""),IFERROR(INDEX($J:$J,MATCH($M9&amp;"|"&amp;X$3,$K:$K,0)),""))</f>
        <v>12:04 | 12:04</v>
      </c>
      <c r="Y8" s="4" t="str">
        <f>IF(Z$2=0,IFERROR(INDEX($E:$E,MATCH($M9&amp;"|"&amp;Y$3,$K:$K,0)),""),IFERROR(INDEX($J:$J,MATCH($M9&amp;"|"&amp;Y$3,$K:$K,0)),""))</f>
        <v/>
      </c>
      <c r="Z8" s="4" t="str">
        <f>IF(AA$2=0,IFERROR(INDEX($E:$E,MATCH($M9&amp;"|"&amp;Z$3,$K:$K,0)),""),IFERROR(INDEX($J:$J,MATCH($M9&amp;"|"&amp;Z$3,$K:$K,0)),""))</f>
        <v>12:08 | 12:18</v>
      </c>
      <c r="AA8" s="4" t="str">
        <f>IF(AB$2=0,IFERROR(INDEX($E:$E,MATCH($M9&amp;"|"&amp;AA$3,$K:$K,0)),""),IFERROR(INDEX($J:$J,MATCH($M9&amp;"|"&amp;AA$3,$K:$K,0)),""))</f>
        <v/>
      </c>
      <c r="AB8" s="4" t="str">
        <f>IF(AC$2=0,IFERROR(INDEX($E:$E,MATCH($M9&amp;"|"&amp;AB$3,$K:$K,0)),""),IFERROR(INDEX($J:$J,MATCH($M9&amp;"|"&amp;AB$3,$K:$K,0)),""))</f>
        <v/>
      </c>
      <c r="AC8" s="4" t="str">
        <f>IF(AD$2=0,IFERROR(INDEX($E:$E,MATCH($M9&amp;"|"&amp;AC$3,$K:$K,0)),""),IFERROR(INDEX($J:$J,MATCH($M9&amp;"|"&amp;AC$3,$K:$K,0)),""))</f>
        <v/>
      </c>
      <c r="AD8" s="4" t="str">
        <f>IF(AE$2=0,IFERROR(INDEX($E:$E,MATCH($M9&amp;"|"&amp;AD$3,$K:$K,0)),""),IFERROR(INDEX($J:$J,MATCH($M9&amp;"|"&amp;AD$3,$K:$K,0)),""))</f>
        <v/>
      </c>
      <c r="AE8" s="4" t="str">
        <f>IF(AF$2=0,IFERROR(INDEX($E:$E,MATCH($M9&amp;"|"&amp;AE$3,$K:$K,0)),""),IFERROR(INDEX($J:$J,MATCH($M9&amp;"|"&amp;AE$3,$K:$K,0)),""))</f>
        <v/>
      </c>
      <c r="AF8" s="4" t="str">
        <f>IF(AG$2=0,IFERROR(INDEX($E:$E,MATCH($M8&amp;"|"&amp;AF$3,$K:$K,0)),""),IFERROR(INDEX($J:$J,MATCH($M8&amp;"|"&amp;AF$3,$K:$K,0)),""))</f>
        <v/>
      </c>
      <c r="AG8" s="4" t="str">
        <f>IF(AH$2=0,IFERROR(INDEX($E:$E,MATCH($M8&amp;"|"&amp;AG$3,$K:$K,0)),""),IFERROR(INDEX($J:$J,MATCH($M8&amp;"|"&amp;AG$3,$K:$K,0)),""))</f>
        <v/>
      </c>
      <c r="AH8" s="4" t="str">
        <f>IF(AI$2=0,IFERROR(INDEX($E:$E,MATCH($M8&amp;"|"&amp;AH$3,$K:$K,0)),""),IFERROR(INDEX($J:$J,MATCH($M8&amp;"|"&amp;AH$3,$K:$K,0)),""))</f>
        <v/>
      </c>
      <c r="AI8" s="4" t="str">
        <f>IF(AJ$2=0,IFERROR(INDEX($E:$E,MATCH($M8&amp;"|"&amp;AI$3,$K:$K,0)),""),IFERROR(INDEX($J:$J,MATCH($M8&amp;"|"&amp;AI$3,$K:$K,0)),""))</f>
        <v/>
      </c>
      <c r="AJ8" s="4" t="str">
        <f>IF(AK$2=0,IFERROR(INDEX($E:$E,MATCH($M8&amp;"|"&amp;AJ$3,$K:$K,0)),""),IFERROR(INDEX($J:$J,MATCH($M8&amp;"|"&amp;AJ$3,$K:$K,0)),""))</f>
        <v/>
      </c>
      <c r="AL8" s="9" t="s">
        <v>14</v>
      </c>
    </row>
    <row r="9" spans="1:38" x14ac:dyDescent="0.25">
      <c r="A9" s="10" t="s">
        <v>41</v>
      </c>
      <c r="B9" s="5">
        <v>0.32083333333333336</v>
      </c>
      <c r="C9" s="5">
        <v>0.32083333333333336</v>
      </c>
      <c r="D9" s="10" t="s">
        <v>9</v>
      </c>
      <c r="E9" s="10" t="str">
        <f>+TEXT(carro_0[[#This Row],[Column1]],"hh:mm")&amp;" | " &amp;TEXT(carro_0[[#This Row],[Hora Fim]],"hh:mm")</f>
        <v>07:42 | 07:42</v>
      </c>
      <c r="F9" s="10">
        <f>INDEX($N$3:$AJ$3,MATCH(carro_0[[#This Row],[Nó]],$N$1:$AJ$1,0))</f>
        <v>4</v>
      </c>
      <c r="G9" s="5">
        <f>+IF(AND(carro_0[[#This Row],[Nó]]=A8,carro_0[[#This Row],[Nó]]=A10),G8,carro_0[[#This Row],[Hora Início]])</f>
        <v>0.32083333333333336</v>
      </c>
      <c r="H9" s="10">
        <f t="shared" si="1"/>
        <v>2</v>
      </c>
      <c r="I9" s="10" cm="1">
        <f t="array" ref="I9">IFERROR(_xlfn.IFS(H9=H8,I8,I8="Ramo",1),I8+1)</f>
        <v>1</v>
      </c>
      <c r="J9" s="10">
        <f t="shared" si="0"/>
        <v>0</v>
      </c>
      <c r="K9" s="10" t="str">
        <f>IF(AND(carro_0[[#This Row],[Nó]]=A10,carro_0[[#This Row],[Nó]]=A11),"",I9&amp;"|"&amp;F9)</f>
        <v>1|4</v>
      </c>
      <c r="L9" s="10"/>
      <c r="M9" s="2">
        <f t="shared" si="2"/>
        <v>6</v>
      </c>
      <c r="N9" s="4" t="str">
        <f>IF(O$2=0,IFERROR(INDEX($E:$E,MATCH($M10&amp;"|"&amp;N$3,$K:$K,0)),""),IFERROR(INDEX($J:$J,MATCH($M10&amp;"|"&amp;N$3,$K:$K,0)),""))</f>
        <v>12:34 | 12:34</v>
      </c>
      <c r="O9" s="4" t="str">
        <f>IF(P$2=0,IFERROR(INDEX($E:$E,MATCH($M10&amp;"|"&amp;O$3,$K:$K,0)),""),IFERROR(INDEX($J:$J,MATCH($M10&amp;"|"&amp;O$3,$K:$K,0)),""))</f>
        <v/>
      </c>
      <c r="P9" s="4" t="str">
        <f>IF(Q$2=0,IFERROR(INDEX($E:$E,MATCH($M10&amp;"|"&amp;P$3,$K:$K,0)),""),IFERROR(INDEX($J:$J,MATCH($M10&amp;"|"&amp;P$3,$K:$K,0)),""))</f>
        <v>12:32 | 12:32</v>
      </c>
      <c r="Q9" s="4" t="str">
        <f>IF(R$2=0,IFERROR(INDEX($E:$E,MATCH($M10&amp;"|"&amp;Q$3,$K:$K,0)),""),IFERROR(INDEX($J:$J,MATCH($M10&amp;"|"&amp;Q$3,$K:$K,0)),""))</f>
        <v/>
      </c>
      <c r="R9" s="4" t="str">
        <f>IF(S$2=0,IFERROR(INDEX($E:$E,MATCH($M10&amp;"|"&amp;R$3,$K:$K,0)),""),IFERROR(INDEX($J:$J,MATCH($M10&amp;"|"&amp;R$3,$K:$K,0)),""))</f>
        <v>12:30 | 12:30</v>
      </c>
      <c r="S9" s="4" t="str">
        <f>IF(T$2=0,IFERROR(INDEX($E:$E,MATCH($M10&amp;"|"&amp;S$3,$K:$K,0)),""),IFERROR(INDEX($J:$J,MATCH($M10&amp;"|"&amp;S$3,$K:$K,0)),""))</f>
        <v/>
      </c>
      <c r="T9" s="4" t="str">
        <f>IF(U$2=0,IFERROR(INDEX($E:$E,MATCH($M10&amp;"|"&amp;T$3,$K:$K,0)),""),IFERROR(INDEX($J:$J,MATCH($M10&amp;"|"&amp;T$3,$K:$K,0)),""))</f>
        <v>12:28 | 12:28</v>
      </c>
      <c r="U9" s="4" t="str">
        <f>IF(V$2=0,IFERROR(INDEX($E:$E,MATCH($M10&amp;"|"&amp;U$3,$K:$K,0)),""),IFERROR(INDEX($J:$J,MATCH($M10&amp;"|"&amp;U$3,$K:$K,0)),""))</f>
        <v/>
      </c>
      <c r="V9" s="4" t="str">
        <f>IF(W$2=0,IFERROR(INDEX($E:$E,MATCH($M10&amp;"|"&amp;V$3,$K:$K,0)),""),IFERROR(INDEX($J:$J,MATCH($M10&amp;"|"&amp;V$3,$K:$K,0)),""))</f>
        <v>12:26 | 12:26</v>
      </c>
      <c r="W9" s="4" t="str">
        <f>IF(X$2=0,IFERROR(INDEX($E:$E,MATCH($M10&amp;"|"&amp;W$3,$K:$K,0)),""),IFERROR(INDEX($J:$J,MATCH($M10&amp;"|"&amp;W$3,$K:$K,0)),""))</f>
        <v/>
      </c>
      <c r="X9" s="4" t="str">
        <f>IF(Y$2=0,IFERROR(INDEX($E:$E,MATCH($M10&amp;"|"&amp;X$3,$K:$K,0)),""),IFERROR(INDEX($J:$J,MATCH($M10&amp;"|"&amp;X$3,$K:$K,0)),""))</f>
        <v>12:24 | 12:24</v>
      </c>
      <c r="Y9" s="4" t="str">
        <f>IF(Z$2=0,IFERROR(INDEX($E:$E,MATCH($M10&amp;"|"&amp;Y$3,$K:$K,0)),""),IFERROR(INDEX($J:$J,MATCH($M10&amp;"|"&amp;Y$3,$K:$K,0)),""))</f>
        <v/>
      </c>
      <c r="Z9" s="4" t="str">
        <f>IF(AA$2=0,IFERROR(INDEX($E:$E,MATCH($M10&amp;"|"&amp;Z$3,$K:$K,0)),""),IFERROR(INDEX($J:$J,MATCH($M10&amp;"|"&amp;Z$3,$K:$K,0)),""))</f>
        <v>12:20 | 12:20</v>
      </c>
      <c r="AA9" s="4" t="str">
        <f>IF(AB$2=0,IFERROR(INDEX($E:$E,MATCH($M10&amp;"|"&amp;AA$3,$K:$K,0)),""),IFERROR(INDEX($J:$J,MATCH($M10&amp;"|"&amp;AA$3,$K:$K,0)),""))</f>
        <v/>
      </c>
      <c r="AB9" s="4" t="str">
        <f>IF(AC$2=0,IFERROR(INDEX($E:$E,MATCH($M10&amp;"|"&amp;AB$3,$K:$K,0)),""),IFERROR(INDEX($J:$J,MATCH($M10&amp;"|"&amp;AB$3,$K:$K,0)),""))</f>
        <v/>
      </c>
      <c r="AC9" s="4" t="str">
        <f>IF(AD$2=0,IFERROR(INDEX($E:$E,MATCH($M10&amp;"|"&amp;AC$3,$K:$K,0)),""),IFERROR(INDEX($J:$J,MATCH($M10&amp;"|"&amp;AC$3,$K:$K,0)),""))</f>
        <v/>
      </c>
      <c r="AD9" s="4" t="str">
        <f>IF(AE$2=0,IFERROR(INDEX($E:$E,MATCH($M10&amp;"|"&amp;AD$3,$K:$K,0)),""),IFERROR(INDEX($J:$J,MATCH($M10&amp;"|"&amp;AD$3,$K:$K,0)),""))</f>
        <v/>
      </c>
      <c r="AE9" s="4" t="str">
        <f>IF(AF$2=0,IFERROR(INDEX($E:$E,MATCH($M10&amp;"|"&amp;AE$3,$K:$K,0)),""),IFERROR(INDEX($J:$J,MATCH($M10&amp;"|"&amp;AE$3,$K:$K,0)),""))</f>
        <v/>
      </c>
      <c r="AF9" s="4" t="str">
        <f>IF(AG$2=0,IFERROR(INDEX($E:$E,MATCH($M9&amp;"|"&amp;AF$3,$K:$K,0)),""),IFERROR(INDEX($J:$J,MATCH($M9&amp;"|"&amp;AF$3,$K:$K,0)),""))</f>
        <v/>
      </c>
      <c r="AG9" s="4" t="str">
        <f>IF(AH$2=0,IFERROR(INDEX($E:$E,MATCH($M9&amp;"|"&amp;AG$3,$K:$K,0)),""),IFERROR(INDEX($J:$J,MATCH($M9&amp;"|"&amp;AG$3,$K:$K,0)),""))</f>
        <v/>
      </c>
      <c r="AH9" s="4" t="str">
        <f>IF(AI$2=0,IFERROR(INDEX($E:$E,MATCH($M9&amp;"|"&amp;AH$3,$K:$K,0)),""),IFERROR(INDEX($J:$J,MATCH($M9&amp;"|"&amp;AH$3,$K:$K,0)),""))</f>
        <v/>
      </c>
      <c r="AI9" s="4" t="str">
        <f>IF(AJ$2=0,IFERROR(INDEX($E:$E,MATCH($M9&amp;"|"&amp;AI$3,$K:$K,0)),""),IFERROR(INDEX($J:$J,MATCH($M9&amp;"|"&amp;AI$3,$K:$K,0)),""))</f>
        <v/>
      </c>
      <c r="AJ9" s="4" t="str">
        <f>IF(AK$2=0,IFERROR(INDEX($E:$E,MATCH($M9&amp;"|"&amp;AJ$3,$K:$K,0)),""),IFERROR(INDEX($J:$J,MATCH($M9&amp;"|"&amp;AJ$3,$K:$K,0)),""))</f>
        <v/>
      </c>
    </row>
    <row r="10" spans="1:38" x14ac:dyDescent="0.25">
      <c r="A10" s="10" t="s">
        <v>40</v>
      </c>
      <c r="B10" s="5">
        <v>0.32222222222222224</v>
      </c>
      <c r="C10" s="5">
        <v>0.32916666666666666</v>
      </c>
      <c r="D10" s="10" t="s">
        <v>7</v>
      </c>
      <c r="E10" s="10" t="str">
        <f>+TEXT(carro_0[[#This Row],[Column1]],"hh:mm")&amp;" | " &amp;TEXT(carro_0[[#This Row],[Hora Fim]],"hh:mm")</f>
        <v>07:44 | 07:54</v>
      </c>
      <c r="F10" s="10">
        <f>INDEX($N$3:$AJ$3,MATCH(carro_0[[#This Row],[Nó]],$N$1:$AJ$1,0))</f>
        <v>3</v>
      </c>
      <c r="G10" s="5">
        <f>+IF(AND(carro_0[[#This Row],[Nó]]=A9,carro_0[[#This Row],[Nó]]=A11),G9,carro_0[[#This Row],[Hora Início]])</f>
        <v>0.32222222222222224</v>
      </c>
      <c r="H10" s="10">
        <f t="shared" si="1"/>
        <v>2</v>
      </c>
      <c r="I10" s="10" cm="1">
        <f t="array" ref="I10">IFERROR(_xlfn.IFS(H10=H9,I9,I9="Ramo",1),I9+1)</f>
        <v>1</v>
      </c>
      <c r="J10" s="10">
        <f t="shared" si="0"/>
        <v>0</v>
      </c>
      <c r="K10" s="10" t="str">
        <f>IF(AND(carro_0[[#This Row],[Nó]]=A11,carro_0[[#This Row],[Nó]]=A12),"",I10&amp;"|"&amp;F10)</f>
        <v>1|3</v>
      </c>
      <c r="L10" s="10"/>
      <c r="M10" s="2">
        <f t="shared" si="2"/>
        <v>7</v>
      </c>
      <c r="N10" s="4" t="str">
        <f>IF(O$2=0,IFERROR(INDEX($E:$E,MATCH($M11&amp;"|"&amp;N$3,$K:$K,0)),""),IFERROR(INDEX($J:$J,MATCH($M11&amp;"|"&amp;N$3,$K:$K,0)),""))</f>
        <v>12:36 | 12:36</v>
      </c>
      <c r="O10" s="4" t="str">
        <f>IF(P$2=0,IFERROR(INDEX($E:$E,MATCH($M11&amp;"|"&amp;O$3,$K:$K,0)),""),IFERROR(INDEX($J:$J,MATCH($M11&amp;"|"&amp;O$3,$K:$K,0)),""))</f>
        <v/>
      </c>
      <c r="P10" s="4" t="str">
        <f>IF(Q$2=0,IFERROR(INDEX($E:$E,MATCH($M11&amp;"|"&amp;P$3,$K:$K,0)),""),IFERROR(INDEX($J:$J,MATCH($M11&amp;"|"&amp;P$3,$K:$K,0)),""))</f>
        <v>12:38 | 12:38</v>
      </c>
      <c r="Q10" s="4" t="str">
        <f>IF(R$2=0,IFERROR(INDEX($E:$E,MATCH($M11&amp;"|"&amp;Q$3,$K:$K,0)),""),IFERROR(INDEX($J:$J,MATCH($M11&amp;"|"&amp;Q$3,$K:$K,0)),""))</f>
        <v/>
      </c>
      <c r="R10" s="4" t="str">
        <f>IF(S$2=0,IFERROR(INDEX($E:$E,MATCH($M11&amp;"|"&amp;R$3,$K:$K,0)),""),IFERROR(INDEX($J:$J,MATCH($M11&amp;"|"&amp;R$3,$K:$K,0)),""))</f>
        <v>12:40 | 12:40</v>
      </c>
      <c r="S10" s="4" t="str">
        <f>IF(T$2=0,IFERROR(INDEX($E:$E,MATCH($M11&amp;"|"&amp;S$3,$K:$K,0)),""),IFERROR(INDEX($J:$J,MATCH($M11&amp;"|"&amp;S$3,$K:$K,0)),""))</f>
        <v/>
      </c>
      <c r="T10" s="4" t="str">
        <f>IF(U$2=0,IFERROR(INDEX($E:$E,MATCH($M11&amp;"|"&amp;T$3,$K:$K,0)),""),IFERROR(INDEX($J:$J,MATCH($M11&amp;"|"&amp;T$3,$K:$K,0)),""))</f>
        <v>12:42 | 12:42</v>
      </c>
      <c r="U10" s="4" t="str">
        <f>IF(V$2=0,IFERROR(INDEX($E:$E,MATCH($M11&amp;"|"&amp;U$3,$K:$K,0)),""),IFERROR(INDEX($J:$J,MATCH($M11&amp;"|"&amp;U$3,$K:$K,0)),""))</f>
        <v/>
      </c>
      <c r="V10" s="4" t="str">
        <f>IF(W$2=0,IFERROR(INDEX($E:$E,MATCH($M11&amp;"|"&amp;V$3,$K:$K,0)),""),IFERROR(INDEX($J:$J,MATCH($M11&amp;"|"&amp;V$3,$K:$K,0)),""))</f>
        <v>12:44 | 12:44</v>
      </c>
      <c r="W10" s="4" t="str">
        <f>IF(X$2=0,IFERROR(INDEX($E:$E,MATCH($M11&amp;"|"&amp;W$3,$K:$K,0)),""),IFERROR(INDEX($J:$J,MATCH($M11&amp;"|"&amp;W$3,$K:$K,0)),""))</f>
        <v/>
      </c>
      <c r="X10" s="4" t="str">
        <f>IF(Y$2=0,IFERROR(INDEX($E:$E,MATCH($M11&amp;"|"&amp;X$3,$K:$K,0)),""),IFERROR(INDEX($J:$J,MATCH($M11&amp;"|"&amp;X$3,$K:$K,0)),""))</f>
        <v>12:46 | 12:46</v>
      </c>
      <c r="Y10" s="4" t="str">
        <f>IF(Z$2=0,IFERROR(INDEX($E:$E,MATCH($M11&amp;"|"&amp;Y$3,$K:$K,0)),""),IFERROR(INDEX($J:$J,MATCH($M11&amp;"|"&amp;Y$3,$K:$K,0)),""))</f>
        <v/>
      </c>
      <c r="Z10" s="4" t="str">
        <f>IF(AA$2=0,IFERROR(INDEX($E:$E,MATCH($M11&amp;"|"&amp;Z$3,$K:$K,0)),""),IFERROR(INDEX($J:$J,MATCH($M11&amp;"|"&amp;Z$3,$K:$K,0)),""))</f>
        <v>12:50 | 12:52</v>
      </c>
      <c r="AA10" s="4" t="str">
        <f>IF(AB$2=0,IFERROR(INDEX($E:$E,MATCH($M11&amp;"|"&amp;AA$3,$K:$K,0)),""),IFERROR(INDEX($J:$J,MATCH($M11&amp;"|"&amp;AA$3,$K:$K,0)),""))</f>
        <v/>
      </c>
      <c r="AB10" s="4" t="str">
        <f>IF(AC$2=0,IFERROR(INDEX($E:$E,MATCH($M11&amp;"|"&amp;AB$3,$K:$K,0)),""),IFERROR(INDEX($J:$J,MATCH($M11&amp;"|"&amp;AB$3,$K:$K,0)),""))</f>
        <v>12:58 | 12:58</v>
      </c>
      <c r="AC10" s="4" t="str">
        <f>IF(AD$2=0,IFERROR(INDEX($E:$E,MATCH($M11&amp;"|"&amp;AC$3,$K:$K,0)),""),IFERROR(INDEX($J:$J,MATCH($M11&amp;"|"&amp;AC$3,$K:$K,0)),""))</f>
        <v/>
      </c>
      <c r="AD10" s="4" t="str">
        <f>IF(AE$2=0,IFERROR(INDEX($E:$E,MATCH($M11&amp;"|"&amp;AD$3,$K:$K,0)),""),IFERROR(INDEX($J:$J,MATCH($M11&amp;"|"&amp;AD$3,$K:$K,0)),""))</f>
        <v>13:04 | 13:34</v>
      </c>
      <c r="AE10" s="4" t="str">
        <f>IF(AF$2=0,IFERROR(INDEX($E:$E,MATCH($M11&amp;"|"&amp;AE$3,$K:$K,0)),""),IFERROR(INDEX($J:$J,MATCH($M11&amp;"|"&amp;AE$3,$K:$K,0)),""))</f>
        <v/>
      </c>
      <c r="AF10" s="4" t="str">
        <f>IF(AG$2=0,IFERROR(INDEX($E:$E,MATCH($M10&amp;"|"&amp;AF$3,$K:$K,0)),""),IFERROR(INDEX($J:$J,MATCH($M10&amp;"|"&amp;AF$3,$K:$K,0)),""))</f>
        <v/>
      </c>
      <c r="AG10" s="4" t="str">
        <f>IF(AH$2=0,IFERROR(INDEX($E:$E,MATCH($M10&amp;"|"&amp;AG$3,$K:$K,0)),""),IFERROR(INDEX($J:$J,MATCH($M10&amp;"|"&amp;AG$3,$K:$K,0)),""))</f>
        <v/>
      </c>
      <c r="AH10" s="4" t="str">
        <f>IF(AI$2=0,IFERROR(INDEX($E:$E,MATCH($M10&amp;"|"&amp;AH$3,$K:$K,0)),""),IFERROR(INDEX($J:$J,MATCH($M10&amp;"|"&amp;AH$3,$K:$K,0)),""))</f>
        <v/>
      </c>
      <c r="AI10" s="4" t="str">
        <f>IF(AJ$2=0,IFERROR(INDEX($E:$E,MATCH($M10&amp;"|"&amp;AI$3,$K:$K,0)),""),IFERROR(INDEX($J:$J,MATCH($M10&amp;"|"&amp;AI$3,$K:$K,0)),""))</f>
        <v/>
      </c>
      <c r="AJ10" s="4" t="str">
        <f>IF(AK$2=0,IFERROR(INDEX($E:$E,MATCH($M10&amp;"|"&amp;AJ$3,$K:$K,0)),""),IFERROR(INDEX($J:$J,MATCH($M10&amp;"|"&amp;AJ$3,$K:$K,0)),""))</f>
        <v/>
      </c>
    </row>
    <row r="11" spans="1:38" x14ac:dyDescent="0.25">
      <c r="A11" s="10" t="s">
        <v>40</v>
      </c>
      <c r="B11" s="5">
        <v>0.32916666666666666</v>
      </c>
      <c r="C11" s="5">
        <v>0.32916666666666666</v>
      </c>
      <c r="D11" s="10" t="s">
        <v>9</v>
      </c>
      <c r="E11" s="10" t="str">
        <f>+TEXT(carro_0[[#This Row],[Column1]],"hh:mm")&amp;" | " &amp;TEXT(carro_0[[#This Row],[Hora Fim]],"hh:mm")</f>
        <v>07:54 | 07:54</v>
      </c>
      <c r="F11" s="10">
        <f>INDEX($N$3:$AJ$3,MATCH(carro_0[[#This Row],[Nó]],$N$1:$AJ$1,0))</f>
        <v>3</v>
      </c>
      <c r="G11" s="5">
        <f>+IF(AND(carro_0[[#This Row],[Nó]]=A10,carro_0[[#This Row],[Nó]]=A12),G10,carro_0[[#This Row],[Hora Início]])</f>
        <v>0.32916666666666666</v>
      </c>
      <c r="H11" s="10">
        <f t="shared" si="1"/>
        <v>2</v>
      </c>
      <c r="I11" s="10" cm="1">
        <f t="array" ref="I11">IFERROR(_xlfn.IFS(H11=H10,I10,I10="Ramo",1),I10+1)</f>
        <v>1</v>
      </c>
      <c r="J11" s="10">
        <f t="shared" si="0"/>
        <v>0</v>
      </c>
      <c r="K11" s="10" t="str">
        <f>IF(AND(carro_0[[#This Row],[Nó]]=A12,carro_0[[#This Row],[Nó]]=A13),"",I11&amp;"|"&amp;F11)</f>
        <v>1|3</v>
      </c>
      <c r="L11" s="10"/>
      <c r="M11" s="2">
        <f t="shared" si="2"/>
        <v>8</v>
      </c>
      <c r="N11" s="4" t="str">
        <f>IF(O$2=0,IFERROR(INDEX($E:$E,MATCH($M12&amp;"|"&amp;N$3,$K:$K,0)),""),IFERROR(INDEX($J:$J,MATCH($M12&amp;"|"&amp;N$3,$K:$K,0)),""))</f>
        <v/>
      </c>
      <c r="O11" s="4" t="str">
        <f>IF(P$2=0,IFERROR(INDEX($E:$E,MATCH($M12&amp;"|"&amp;O$3,$K:$K,0)),""),IFERROR(INDEX($J:$J,MATCH($M12&amp;"|"&amp;O$3,$K:$K,0)),""))</f>
        <v/>
      </c>
      <c r="P11" s="4" t="str">
        <f>IF(Q$2=0,IFERROR(INDEX($E:$E,MATCH($M12&amp;"|"&amp;P$3,$K:$K,0)),""),IFERROR(INDEX($J:$J,MATCH($M12&amp;"|"&amp;P$3,$K:$K,0)),""))</f>
        <v/>
      </c>
      <c r="Q11" s="4" t="str">
        <f>IF(R$2=0,IFERROR(INDEX($E:$E,MATCH($M12&amp;"|"&amp;Q$3,$K:$K,0)),""),IFERROR(INDEX($J:$J,MATCH($M12&amp;"|"&amp;Q$3,$K:$K,0)),""))</f>
        <v/>
      </c>
      <c r="R11" s="4" t="str">
        <f>IF(S$2=0,IFERROR(INDEX($E:$E,MATCH($M12&amp;"|"&amp;R$3,$K:$K,0)),""),IFERROR(INDEX($J:$J,MATCH($M12&amp;"|"&amp;R$3,$K:$K,0)),""))</f>
        <v>14:28 | 14:28</v>
      </c>
      <c r="S11" s="4" t="str">
        <f>IF(T$2=0,IFERROR(INDEX($E:$E,MATCH($M12&amp;"|"&amp;S$3,$K:$K,0)),""),IFERROR(INDEX($J:$J,MATCH($M12&amp;"|"&amp;S$3,$K:$K,0)),""))</f>
        <v/>
      </c>
      <c r="T11" s="4" t="str">
        <f>IF(U$2=0,IFERROR(INDEX($E:$E,MATCH($M12&amp;"|"&amp;T$3,$K:$K,0)),""),IFERROR(INDEX($J:$J,MATCH($M12&amp;"|"&amp;T$3,$K:$K,0)),""))</f>
        <v>14:26 | 14:26</v>
      </c>
      <c r="U11" s="4" t="str">
        <f>IF(V$2=0,IFERROR(INDEX($E:$E,MATCH($M12&amp;"|"&amp;U$3,$K:$K,0)),""),IFERROR(INDEX($J:$J,MATCH($M12&amp;"|"&amp;U$3,$K:$K,0)),""))</f>
        <v/>
      </c>
      <c r="V11" s="4" t="str">
        <f>IF(W$2=0,IFERROR(INDEX($E:$E,MATCH($M12&amp;"|"&amp;V$3,$K:$K,0)),""),IFERROR(INDEX($J:$J,MATCH($M12&amp;"|"&amp;V$3,$K:$K,0)),""))</f>
        <v>14:24 | 14:24</v>
      </c>
      <c r="W11" s="4" t="str">
        <f>IF(X$2=0,IFERROR(INDEX($E:$E,MATCH($M12&amp;"|"&amp;W$3,$K:$K,0)),""),IFERROR(INDEX($J:$J,MATCH($M12&amp;"|"&amp;W$3,$K:$K,0)),""))</f>
        <v/>
      </c>
      <c r="X11" s="4" t="str">
        <f>IF(Y$2=0,IFERROR(INDEX($E:$E,MATCH($M12&amp;"|"&amp;X$3,$K:$K,0)),""),IFERROR(INDEX($J:$J,MATCH($M12&amp;"|"&amp;X$3,$K:$K,0)),""))</f>
        <v>14:22 | 14:22</v>
      </c>
      <c r="Y11" s="4" t="str">
        <f>IF(Z$2=0,IFERROR(INDEX($E:$E,MATCH($M12&amp;"|"&amp;Y$3,$K:$K,0)),""),IFERROR(INDEX($J:$J,MATCH($M12&amp;"|"&amp;Y$3,$K:$K,0)),""))</f>
        <v/>
      </c>
      <c r="Z11" s="4" t="str">
        <f>IF(AA$2=0,IFERROR(INDEX($E:$E,MATCH($M12&amp;"|"&amp;Z$3,$K:$K,0)),""),IFERROR(INDEX($J:$J,MATCH($M12&amp;"|"&amp;Z$3,$K:$K,0)),""))</f>
        <v>13:46 | 13:46</v>
      </c>
      <c r="AA11" s="4" t="str">
        <f>IF(AB$2=0,IFERROR(INDEX($E:$E,MATCH($M12&amp;"|"&amp;AA$3,$K:$K,0)),""),IFERROR(INDEX($J:$J,MATCH($M12&amp;"|"&amp;AA$3,$K:$K,0)),""))</f>
        <v/>
      </c>
      <c r="AB11" s="4" t="str">
        <f>IF(AC$2=0,IFERROR(INDEX($E:$E,MATCH($M12&amp;"|"&amp;AB$3,$K:$K,0)),""),IFERROR(INDEX($J:$J,MATCH($M12&amp;"|"&amp;AB$3,$K:$K,0)),""))</f>
        <v>13:42 | 13:42</v>
      </c>
      <c r="AC11" s="4" t="str">
        <f>IF(AD$2=0,IFERROR(INDEX($E:$E,MATCH($M12&amp;"|"&amp;AC$3,$K:$K,0)),""),IFERROR(INDEX($J:$J,MATCH($M12&amp;"|"&amp;AC$3,$K:$K,0)),""))</f>
        <v/>
      </c>
      <c r="AD11" s="4" t="str">
        <f>IF(AE$2=0,IFERROR(INDEX($E:$E,MATCH($M12&amp;"|"&amp;AD$3,$K:$K,0)),""),IFERROR(INDEX($J:$J,MATCH($M12&amp;"|"&amp;AD$3,$K:$K,0)),""))</f>
        <v>13:36 | 13:36</v>
      </c>
      <c r="AE11" s="4" t="str">
        <f>IF(AF$2=0,IFERROR(INDEX($E:$E,MATCH($M12&amp;"|"&amp;AE$3,$K:$K,0)),""),IFERROR(INDEX($J:$J,MATCH($M12&amp;"|"&amp;AE$3,$K:$K,0)),""))</f>
        <v/>
      </c>
      <c r="AF11" s="4" t="str">
        <f>IF(AG$2=0,IFERROR(INDEX($E:$E,MATCH($M11&amp;"|"&amp;AF$3,$K:$K,0)),""),IFERROR(INDEX($J:$J,MATCH($M11&amp;"|"&amp;AF$3,$K:$K,0)),""))</f>
        <v/>
      </c>
      <c r="AG11" s="4" t="str">
        <f>IF(AH$2=0,IFERROR(INDEX($E:$E,MATCH($M11&amp;"|"&amp;AG$3,$K:$K,0)),""),IFERROR(INDEX($J:$J,MATCH($M11&amp;"|"&amp;AG$3,$K:$K,0)),""))</f>
        <v/>
      </c>
      <c r="AH11" s="4" t="str">
        <f>IF(AI$2=0,IFERROR(INDEX($E:$E,MATCH($M11&amp;"|"&amp;AH$3,$K:$K,0)),""),IFERROR(INDEX($J:$J,MATCH($M11&amp;"|"&amp;AH$3,$K:$K,0)),""))</f>
        <v/>
      </c>
      <c r="AI11" s="4" t="str">
        <f>IF(AJ$2=0,IFERROR(INDEX($E:$E,MATCH($M11&amp;"|"&amp;AI$3,$K:$K,0)),""),IFERROR(INDEX($J:$J,MATCH($M11&amp;"|"&amp;AI$3,$K:$K,0)),""))</f>
        <v/>
      </c>
      <c r="AJ11" s="4" t="str">
        <f>IF(AK$2=0,IFERROR(INDEX($E:$E,MATCH($M11&amp;"|"&amp;AJ$3,$K:$K,0)),""),IFERROR(INDEX($J:$J,MATCH($M11&amp;"|"&amp;AJ$3,$K:$K,0)),""))</f>
        <v/>
      </c>
    </row>
    <row r="12" spans="1:38" x14ac:dyDescent="0.25">
      <c r="A12" s="10" t="s">
        <v>39</v>
      </c>
      <c r="B12" s="5">
        <v>0.33055555555555555</v>
      </c>
      <c r="C12" s="5">
        <v>0.33750000000000002</v>
      </c>
      <c r="D12" s="10" t="s">
        <v>7</v>
      </c>
      <c r="E12" s="10" t="str">
        <f>+TEXT(carro_0[[#This Row],[Column1]],"hh:mm")&amp;" | " &amp;TEXT(carro_0[[#This Row],[Hora Fim]],"hh:mm")</f>
        <v>07:56 | 08:06</v>
      </c>
      <c r="F12" s="10">
        <f>INDEX($N$3:$AJ$3,MATCH(carro_0[[#This Row],[Nó]],$N$1:$AJ$1,0))</f>
        <v>2</v>
      </c>
      <c r="G12" s="5">
        <f>+IF(AND(carro_0[[#This Row],[Nó]]=A11,carro_0[[#This Row],[Nó]]=A13),G11,carro_0[[#This Row],[Hora Início]])</f>
        <v>0.33055555555555555</v>
      </c>
      <c r="H12" s="10">
        <f t="shared" si="1"/>
        <v>2</v>
      </c>
      <c r="I12" s="10" cm="1">
        <f t="array" ref="I12">IFERROR(_xlfn.IFS(H12=H11,I11,I11="Ramo",1),I11+1)</f>
        <v>1</v>
      </c>
      <c r="J12" s="10">
        <f t="shared" si="0"/>
        <v>0</v>
      </c>
      <c r="K12" s="10" t="str">
        <f>IF(AND(carro_0[[#This Row],[Nó]]=A13,carro_0[[#This Row],[Nó]]=A14),"",I12&amp;"|"&amp;F12)</f>
        <v>1|2</v>
      </c>
      <c r="L12" s="10"/>
      <c r="M12" s="2">
        <f t="shared" si="2"/>
        <v>9</v>
      </c>
      <c r="N12" s="4" t="str">
        <f>IF(O$2=0,IFERROR(INDEX($E:$E,MATCH($M13&amp;"|"&amp;N$3,$K:$K,0)),""),IFERROR(INDEX($J:$J,MATCH($M13&amp;"|"&amp;N$3,$K:$K,0)),""))</f>
        <v/>
      </c>
      <c r="O12" s="4" t="str">
        <f>IF(P$2=0,IFERROR(INDEX($E:$E,MATCH($M13&amp;"|"&amp;O$3,$K:$K,0)),""),IFERROR(INDEX($J:$J,MATCH($M13&amp;"|"&amp;O$3,$K:$K,0)),""))</f>
        <v/>
      </c>
      <c r="P12" s="4" t="str">
        <f>IF(Q$2=0,IFERROR(INDEX($E:$E,MATCH($M13&amp;"|"&amp;P$3,$K:$K,0)),""),IFERROR(INDEX($J:$J,MATCH($M13&amp;"|"&amp;P$3,$K:$K,0)),""))</f>
        <v/>
      </c>
      <c r="Q12" s="4" t="str">
        <f>IF(R$2=0,IFERROR(INDEX($E:$E,MATCH($M13&amp;"|"&amp;Q$3,$K:$K,0)),""),IFERROR(INDEX($J:$J,MATCH($M13&amp;"|"&amp;Q$3,$K:$K,0)),""))</f>
        <v/>
      </c>
      <c r="R12" s="4" t="str">
        <f>IF(S$2=0,IFERROR(INDEX($E:$E,MATCH($M13&amp;"|"&amp;R$3,$K:$K,0)),""),IFERROR(INDEX($J:$J,MATCH($M13&amp;"|"&amp;R$3,$K:$K,0)),""))</f>
        <v>14:30 | 14:30</v>
      </c>
      <c r="S12" s="4" t="str">
        <f>IF(T$2=0,IFERROR(INDEX($E:$E,MATCH($M13&amp;"|"&amp;S$3,$K:$K,0)),""),IFERROR(INDEX($J:$J,MATCH($M13&amp;"|"&amp;S$3,$K:$K,0)),""))</f>
        <v/>
      </c>
      <c r="T12" s="4" t="str">
        <f>IF(U$2=0,IFERROR(INDEX($E:$E,MATCH($M13&amp;"|"&amp;T$3,$K:$K,0)),""),IFERROR(INDEX($J:$J,MATCH($M13&amp;"|"&amp;T$3,$K:$K,0)),""))</f>
        <v>14:32 | 14:32</v>
      </c>
      <c r="U12" s="4" t="str">
        <f>IF(V$2=0,IFERROR(INDEX($E:$E,MATCH($M13&amp;"|"&amp;U$3,$K:$K,0)),""),IFERROR(INDEX($J:$J,MATCH($M13&amp;"|"&amp;U$3,$K:$K,0)),""))</f>
        <v/>
      </c>
      <c r="V12" s="4" t="str">
        <f>IF(W$2=0,IFERROR(INDEX($E:$E,MATCH($M13&amp;"|"&amp;V$3,$K:$K,0)),""),IFERROR(INDEX($J:$J,MATCH($M13&amp;"|"&amp;V$3,$K:$K,0)),""))</f>
        <v>14:34 | 14:34</v>
      </c>
      <c r="W12" s="4" t="str">
        <f>IF(X$2=0,IFERROR(INDEX($E:$E,MATCH($M13&amp;"|"&amp;W$3,$K:$K,0)),""),IFERROR(INDEX($J:$J,MATCH($M13&amp;"|"&amp;W$3,$K:$K,0)),""))</f>
        <v/>
      </c>
      <c r="X12" s="4" t="str">
        <f>IF(Y$2=0,IFERROR(INDEX($E:$E,MATCH($M13&amp;"|"&amp;X$3,$K:$K,0)),""),IFERROR(INDEX($J:$J,MATCH($M13&amp;"|"&amp;X$3,$K:$K,0)),""))</f>
        <v>14:36 | 14:36</v>
      </c>
      <c r="Y12" s="4" t="str">
        <f>IF(Z$2=0,IFERROR(INDEX($E:$E,MATCH($M13&amp;"|"&amp;Y$3,$K:$K,0)),""),IFERROR(INDEX($J:$J,MATCH($M13&amp;"|"&amp;Y$3,$K:$K,0)),""))</f>
        <v/>
      </c>
      <c r="Z12" s="4" t="str">
        <f>IF(AA$2=0,IFERROR(INDEX($E:$E,MATCH($M13&amp;"|"&amp;Z$3,$K:$K,0)),""),IFERROR(INDEX($J:$J,MATCH($M13&amp;"|"&amp;Z$3,$K:$K,0)),""))</f>
        <v>14:40 | 14:40</v>
      </c>
      <c r="AA12" s="4" t="str">
        <f>IF(AB$2=0,IFERROR(INDEX($E:$E,MATCH($M13&amp;"|"&amp;AA$3,$K:$K,0)),""),IFERROR(INDEX($J:$J,MATCH($M13&amp;"|"&amp;AA$3,$K:$K,0)),""))</f>
        <v/>
      </c>
      <c r="AB12" s="4" t="str">
        <f>IF(AC$2=0,IFERROR(INDEX($E:$E,MATCH($M14&amp;"|"&amp;AB$3,$K:$K,0)),""),IFERROR(INDEX($J:$J,MATCH($M14&amp;"|"&amp;AB$3,$K:$K,0)),""))</f>
        <v/>
      </c>
      <c r="AC12" s="4" t="str">
        <f>IF(AD$2=0,IFERROR(INDEX($E:$E,MATCH($M13&amp;"|"&amp;AC$3,$K:$K,0)),""),IFERROR(INDEX($J:$J,MATCH($M13&amp;"|"&amp;AC$3,$K:$K,0)),""))</f>
        <v/>
      </c>
      <c r="AD12" s="4" t="str">
        <f>IF(AE$2=0,IFERROR(INDEX($E:$E,MATCH($M13&amp;"|"&amp;AD$3,$K:$K,0)),""),IFERROR(INDEX($J:$J,MATCH($M13&amp;"|"&amp;AD$3,$K:$K,0)),""))</f>
        <v/>
      </c>
      <c r="AE12" s="4" t="str">
        <f>IF(AF$2=0,IFERROR(INDEX($E:$E,MATCH($M13&amp;"|"&amp;AE$3,$K:$K,0)),""),IFERROR(INDEX($J:$J,MATCH($M13&amp;"|"&amp;AE$3,$K:$K,0)),""))</f>
        <v/>
      </c>
      <c r="AF12" s="4" t="str">
        <f>IF(AG$2=0,IFERROR(INDEX($E:$E,MATCH($M12&amp;"|"&amp;AF$3,$K:$K,0)),""),IFERROR(INDEX($J:$J,MATCH($M12&amp;"|"&amp;AF$3,$K:$K,0)),""))</f>
        <v/>
      </c>
      <c r="AG12" s="4" t="str">
        <f>IF(AH$2=0,IFERROR(INDEX($E:$E,MATCH($M12&amp;"|"&amp;AG$3,$K:$K,0)),""),IFERROR(INDEX($J:$J,MATCH($M12&amp;"|"&amp;AG$3,$K:$K,0)),""))</f>
        <v/>
      </c>
      <c r="AH12" s="4" t="str">
        <f>IF(AI$2=0,IFERROR(INDEX($E:$E,MATCH($M12&amp;"|"&amp;AH$3,$K:$K,0)),""),IFERROR(INDEX($J:$J,MATCH($M12&amp;"|"&amp;AH$3,$K:$K,0)),""))</f>
        <v/>
      </c>
      <c r="AI12" s="4" t="str">
        <f>IF(AJ$2=0,IFERROR(INDEX($E:$E,MATCH($M12&amp;"|"&amp;AI$3,$K:$K,0)),""),IFERROR(INDEX($J:$J,MATCH($M12&amp;"|"&amp;AI$3,$K:$K,0)),""))</f>
        <v/>
      </c>
      <c r="AJ12" s="4" t="str">
        <f>IF(AK$2=0,IFERROR(INDEX($E:$E,MATCH($M12&amp;"|"&amp;AJ$3,$K:$K,0)),""),IFERROR(INDEX($J:$J,MATCH($M12&amp;"|"&amp;AJ$3,$K:$K,0)),""))</f>
        <v/>
      </c>
    </row>
    <row r="13" spans="1:38" x14ac:dyDescent="0.25">
      <c r="A13" s="10" t="s">
        <v>39</v>
      </c>
      <c r="B13" s="5">
        <v>0.33750000000000002</v>
      </c>
      <c r="C13" s="5">
        <v>0.33750000000000002</v>
      </c>
      <c r="D13" s="10" t="s">
        <v>9</v>
      </c>
      <c r="E13" s="10" t="str">
        <f>+TEXT(carro_0[[#This Row],[Column1]],"hh:mm")&amp;" | " &amp;TEXT(carro_0[[#This Row],[Hora Fim]],"hh:mm")</f>
        <v>08:06 | 08:06</v>
      </c>
      <c r="F13" s="10">
        <f>INDEX($N$3:$AJ$3,MATCH(carro_0[[#This Row],[Nó]],$N$1:$AJ$1,0))</f>
        <v>2</v>
      </c>
      <c r="G13" s="5">
        <f>+IF(AND(carro_0[[#This Row],[Nó]]=A12,carro_0[[#This Row],[Nó]]=A14),G12,carro_0[[#This Row],[Hora Início]])</f>
        <v>0.33750000000000002</v>
      </c>
      <c r="H13" s="10">
        <f t="shared" si="1"/>
        <v>2</v>
      </c>
      <c r="I13" s="10" cm="1">
        <f t="array" ref="I13">IFERROR(_xlfn.IFS(H13=H12,I12,I12="Ramo",1),I12+1)</f>
        <v>1</v>
      </c>
      <c r="J13" s="10">
        <f t="shared" si="0"/>
        <v>0</v>
      </c>
      <c r="K13" s="10" t="str">
        <f>IF(AND(carro_0[[#This Row],[Nó]]=A14,carro_0[[#This Row],[Nó]]=A15),"",I13&amp;"|"&amp;F13)</f>
        <v>1|2</v>
      </c>
      <c r="L13" s="10"/>
      <c r="M13" s="2">
        <f t="shared" si="2"/>
        <v>10</v>
      </c>
      <c r="N13" s="4" t="str">
        <f>IF(O$2=0,IFERROR(INDEX($E:$E,MATCH($M14&amp;"|"&amp;N$3,$K:$K,0)),""),IFERROR(INDEX($J:$J,MATCH($M14&amp;"|"&amp;N$3,$K:$K,0)),""))</f>
        <v/>
      </c>
      <c r="O13" s="4" t="str">
        <f>IF(P$2=0,IFERROR(INDEX($E:$E,MATCH($M14&amp;"|"&amp;O$3,$K:$K,0)),""),IFERROR(INDEX($J:$J,MATCH($M14&amp;"|"&amp;O$3,$K:$K,0)),""))</f>
        <v/>
      </c>
      <c r="P13" s="4" t="str">
        <f>IF(Q$2=0,IFERROR(INDEX($E:$E,MATCH($M14&amp;"|"&amp;P$3,$K:$K,0)),""),IFERROR(INDEX($J:$J,MATCH($M14&amp;"|"&amp;P$3,$K:$K,0)),""))</f>
        <v/>
      </c>
      <c r="Q13" s="4" t="str">
        <f>IF(R$2=0,IFERROR(INDEX($E:$E,MATCH($M14&amp;"|"&amp;Q$3,$K:$K,0)),""),IFERROR(INDEX($J:$J,MATCH($M14&amp;"|"&amp;Q$3,$K:$K,0)),""))</f>
        <v/>
      </c>
      <c r="R13" s="4" t="str">
        <f>IF(S$2=0,IFERROR(INDEX($E:$E,MATCH($M14&amp;"|"&amp;R$3,$K:$K,0)),""),IFERROR(INDEX($J:$J,MATCH($M14&amp;"|"&amp;R$3,$K:$K,0)),""))</f>
        <v/>
      </c>
      <c r="S13" s="4" t="str">
        <f>IF(T$2=0,IFERROR(INDEX($E:$E,MATCH($M14&amp;"|"&amp;S$3,$K:$K,0)),""),IFERROR(INDEX($J:$J,MATCH($M14&amp;"|"&amp;S$3,$K:$K,0)),""))</f>
        <v/>
      </c>
      <c r="T13" s="4" t="str">
        <f>IF(U$2=0,IFERROR(INDEX($E:$E,MATCH($M14&amp;"|"&amp;T$3,$K:$K,0)),""),IFERROR(INDEX($J:$J,MATCH($M14&amp;"|"&amp;T$3,$K:$K,0)),""))</f>
        <v/>
      </c>
      <c r="U13" s="4" t="str">
        <f>IF(V$2=0,IFERROR(INDEX($E:$E,MATCH($M14&amp;"|"&amp;U$3,$K:$K,0)),""),IFERROR(INDEX($J:$J,MATCH($M14&amp;"|"&amp;U$3,$K:$K,0)),""))</f>
        <v/>
      </c>
      <c r="V13" s="4" t="str">
        <f>IF(W$2=0,IFERROR(INDEX($E:$E,MATCH($M14&amp;"|"&amp;V$3,$K:$K,0)),""),IFERROR(INDEX($J:$J,MATCH($M14&amp;"|"&amp;V$3,$K:$K,0)),""))</f>
        <v/>
      </c>
      <c r="W13" s="4" t="str">
        <f>IF(X$2=0,IFERROR(INDEX($E:$E,MATCH($M14&amp;"|"&amp;W$3,$K:$K,0)),""),IFERROR(INDEX($J:$J,MATCH($M14&amp;"|"&amp;W$3,$K:$K,0)),""))</f>
        <v/>
      </c>
      <c r="X13" s="4" t="str">
        <f>IF(Y$2=0,IFERROR(INDEX($E:$E,MATCH($M14&amp;"|"&amp;X$3,$K:$K,0)),""),IFERROR(INDEX($J:$J,MATCH($M14&amp;"|"&amp;X$3,$K:$K,0)),""))</f>
        <v/>
      </c>
      <c r="Y13" s="4" t="str">
        <f>IF(Z$2=0,IFERROR(INDEX($E:$E,MATCH($M14&amp;"|"&amp;Y$3,$K:$K,0)),""),IFERROR(INDEX($J:$J,MATCH($M14&amp;"|"&amp;Y$3,$K:$K,0)),""))</f>
        <v/>
      </c>
      <c r="Z13" s="4" t="str">
        <f>IF(AA$2=0,IFERROR(INDEX($E:$E,MATCH($M14&amp;"|"&amp;Z$3,$K:$K,0)),""),IFERROR(INDEX($J:$J,MATCH($M14&amp;"|"&amp;Z$3,$K:$K,0)),""))</f>
        <v/>
      </c>
      <c r="AA13" s="4" t="str">
        <f>IF(AB$2=0,IFERROR(INDEX($E:$E,MATCH($M14&amp;"|"&amp;AA$3,$K:$K,0)),""),IFERROR(INDEX($J:$J,MATCH($M14&amp;"|"&amp;AA$3,$K:$K,0)),""))</f>
        <v/>
      </c>
      <c r="AB13" s="4"/>
      <c r="AC13" s="4" t="str">
        <f>IF(AD$2=0,IFERROR(INDEX($E:$E,MATCH($M14&amp;"|"&amp;AC$3,$K:$K,0)),""),IFERROR(INDEX($J:$J,MATCH($M14&amp;"|"&amp;AC$3,$K:$K,0)),""))</f>
        <v/>
      </c>
      <c r="AD13" s="4" t="str">
        <f>IF(AE$2=0,IFERROR(INDEX($E:$E,MATCH($M14&amp;"|"&amp;AD$3,$K:$K,0)),""),IFERROR(INDEX($J:$J,MATCH($M14&amp;"|"&amp;AD$3,$K:$K,0)),""))</f>
        <v/>
      </c>
      <c r="AE13" s="4" t="str">
        <f>IF(AF$2=0,IFERROR(INDEX($E:$E,MATCH($M14&amp;"|"&amp;AE$3,$K:$K,0)),""),IFERROR(INDEX($J:$J,MATCH($M14&amp;"|"&amp;AE$3,$K:$K,0)),""))</f>
        <v/>
      </c>
      <c r="AF13" s="4" t="str">
        <f>IF(AG$2=0,IFERROR(INDEX($E:$E,MATCH($M13&amp;"|"&amp;AF$3,$K:$K,0)),""),IFERROR(INDEX($J:$J,MATCH($M13&amp;"|"&amp;AF$3,$K:$K,0)),""))</f>
        <v/>
      </c>
      <c r="AG13" s="4" t="str">
        <f>IF(AH$2=0,IFERROR(INDEX($E:$E,MATCH($M13&amp;"|"&amp;AG$3,$K:$K,0)),""),IFERROR(INDEX($J:$J,MATCH($M13&amp;"|"&amp;AG$3,$K:$K,0)),""))</f>
        <v/>
      </c>
      <c r="AH13" s="4" t="str">
        <f>IF(AI$2=0,IFERROR(INDEX($E:$E,MATCH($M13&amp;"|"&amp;AH$3,$K:$K,0)),""),IFERROR(INDEX($J:$J,MATCH($M13&amp;"|"&amp;AH$3,$K:$K,0)),""))</f>
        <v/>
      </c>
      <c r="AI13" s="4" t="str">
        <f>IF(AJ$2=0,IFERROR(INDEX($E:$E,MATCH($M13&amp;"|"&amp;AI$3,$K:$K,0)),""),IFERROR(INDEX($J:$J,MATCH($M13&amp;"|"&amp;AI$3,$K:$K,0)),""))</f>
        <v/>
      </c>
      <c r="AJ13" s="4" t="str">
        <f>IF(AK$2=0,IFERROR(INDEX($E:$E,MATCH($M13&amp;"|"&amp;AJ$3,$K:$K,0)),""),IFERROR(INDEX($J:$J,MATCH($M13&amp;"|"&amp;AJ$3,$K:$K,0)),""))</f>
        <v/>
      </c>
    </row>
    <row r="14" spans="1:38" x14ac:dyDescent="0.25">
      <c r="A14" s="10" t="s">
        <v>38</v>
      </c>
      <c r="B14" s="5">
        <v>0.33888888888888891</v>
      </c>
      <c r="C14" s="5">
        <v>0.34583333333333333</v>
      </c>
      <c r="D14" s="10" t="s">
        <v>7</v>
      </c>
      <c r="E14" s="10" t="str">
        <f>+TEXT(carro_0[[#This Row],[Column1]],"hh:mm")&amp;" | " &amp;TEXT(carro_0[[#This Row],[Hora Fim]],"hh:mm")</f>
        <v>08:08 | 08:18</v>
      </c>
      <c r="F14" s="10">
        <f>INDEX($N$3:$AJ$3,MATCH(carro_0[[#This Row],[Nó]],$N$1:$AJ$1,0))</f>
        <v>1</v>
      </c>
      <c r="G14" s="5">
        <f>+IF(AND(carro_0[[#This Row],[Nó]]=A13,carro_0[[#This Row],[Nó]]=A15),G13,carro_0[[#This Row],[Hora Início]])</f>
        <v>0.33888888888888891</v>
      </c>
      <c r="H14" s="10">
        <f t="shared" si="1"/>
        <v>2</v>
      </c>
      <c r="I14" s="10" cm="1">
        <f t="array" ref="I14">IFERROR(_xlfn.IFS(H14=H13,I13,I13="Ramo",1),I13+1)</f>
        <v>1</v>
      </c>
      <c r="J14" s="10">
        <f t="shared" si="0"/>
        <v>0</v>
      </c>
      <c r="K14" s="10" t="str">
        <f>IF(AND(carro_0[[#This Row],[Nó]]=A15,carro_0[[#This Row],[Nó]]=A16),"",I14&amp;"|"&amp;F14)</f>
        <v>1|1</v>
      </c>
      <c r="L14" s="10"/>
      <c r="M14" s="2">
        <f t="shared" si="2"/>
        <v>11</v>
      </c>
      <c r="N14" s="4" t="str">
        <f>IF(O$2=0,IFERROR(INDEX($E:$E,MATCH($M14&amp;"|"&amp;N$3,$K:$K,0)),""),IFERROR(INDEX($J:$J,MATCH($M14&amp;"|"&amp;N$3,$K:$K,0)),""))</f>
        <v/>
      </c>
      <c r="O14" s="4" t="str">
        <f>IF(P$2=0,IFERROR(INDEX($E:$E,MATCH($M14&amp;"|"&amp;O$3,$K:$K,0)),""),IFERROR(INDEX($J:$J,MATCH($M14&amp;"|"&amp;O$3,$K:$K,0)),""))</f>
        <v/>
      </c>
      <c r="P14" s="4" t="str">
        <f>IF(Q$2=0,IFERROR(INDEX($E:$E,MATCH($M14&amp;"|"&amp;P$3,$K:$K,0)),""),IFERROR(INDEX($J:$J,MATCH($M14&amp;"|"&amp;P$3,$K:$K,0)),""))</f>
        <v/>
      </c>
      <c r="Q14" s="4" t="str">
        <f>IF(R$2=0,IFERROR(INDEX($E:$E,MATCH($M14&amp;"|"&amp;Q$3,$K:$K,0)),""),IFERROR(INDEX($J:$J,MATCH($M14&amp;"|"&amp;Q$3,$K:$K,0)),""))</f>
        <v/>
      </c>
      <c r="R14" s="4" t="str">
        <f>IF(S$2=0,IFERROR(INDEX($E:$E,MATCH($M14&amp;"|"&amp;R$3,$K:$K,0)),""),IFERROR(INDEX($J:$J,MATCH($M14&amp;"|"&amp;R$3,$K:$K,0)),""))</f>
        <v/>
      </c>
      <c r="S14" s="4" t="str">
        <f>IF(T$2=0,IFERROR(INDEX($E:$E,MATCH($M14&amp;"|"&amp;S$3,$K:$K,0)),""),IFERROR(INDEX($J:$J,MATCH($M14&amp;"|"&amp;S$3,$K:$K,0)),""))</f>
        <v/>
      </c>
      <c r="T14" s="4" t="str">
        <f>IF(U$2=0,IFERROR(INDEX($E:$E,MATCH($M14&amp;"|"&amp;T$3,$K:$K,0)),""),IFERROR(INDEX($J:$J,MATCH($M14&amp;"|"&amp;T$3,$K:$K,0)),""))</f>
        <v/>
      </c>
      <c r="U14" s="4" t="str">
        <f>IF(V$2=0,IFERROR(INDEX($E:$E,MATCH($M14&amp;"|"&amp;U$3,$K:$K,0)),""),IFERROR(INDEX($J:$J,MATCH($M14&amp;"|"&amp;U$3,$K:$K,0)),""))</f>
        <v/>
      </c>
      <c r="V14" s="4" t="str">
        <f>IF(W$2=0,IFERROR(INDEX($E:$E,MATCH($M14&amp;"|"&amp;V$3,$K:$K,0)),""),IFERROR(INDEX($J:$J,MATCH($M14&amp;"|"&amp;V$3,$K:$K,0)),""))</f>
        <v/>
      </c>
      <c r="W14" s="4" t="str">
        <f>IF(X$2=0,IFERROR(INDEX($E:$E,MATCH($M14&amp;"|"&amp;W$3,$K:$K,0)),""),IFERROR(INDEX($J:$J,MATCH($M14&amp;"|"&amp;W$3,$K:$K,0)),""))</f>
        <v/>
      </c>
      <c r="X14" s="4" t="str">
        <f>IF(Y$2=0,IFERROR(INDEX($E:$E,MATCH($M14&amp;"|"&amp;X$3,$K:$K,0)),""),IFERROR(INDEX($J:$J,MATCH($M14&amp;"|"&amp;X$3,$K:$K,0)),""))</f>
        <v/>
      </c>
      <c r="Y14" s="4" t="str">
        <f>IF(Z$2=0,IFERROR(INDEX($E:$E,MATCH($M14&amp;"|"&amp;Y$3,$K:$K,0)),""),IFERROR(INDEX($J:$J,MATCH($M14&amp;"|"&amp;Y$3,$K:$K,0)),""))</f>
        <v/>
      </c>
      <c r="Z14" s="4" t="str">
        <f>IF(AA$2=0,IFERROR(INDEX($E:$E,MATCH($M14&amp;"|"&amp;Z$3,$K:$K,0)),""),IFERROR(INDEX($J:$J,MATCH($M14&amp;"|"&amp;Z$3,$K:$K,0)),""))</f>
        <v/>
      </c>
      <c r="AA14" s="4" t="str">
        <f>IF(AB$2=0,IFERROR(INDEX($E:$E,MATCH($M14&amp;"|"&amp;AA$3,$K:$K,0)),""),IFERROR(INDEX($J:$J,MATCH($M14&amp;"|"&amp;AA$3,$K:$K,0)),""))</f>
        <v/>
      </c>
      <c r="AB14" s="4"/>
      <c r="AC14" s="4" t="str">
        <f>IF(AD$2=0,IFERROR(INDEX($E:$E,MATCH($M14&amp;"|"&amp;AC$3,$K:$K,0)),""),IFERROR(INDEX($J:$J,MATCH($M14&amp;"|"&amp;AC$3,$K:$K,0)),""))</f>
        <v/>
      </c>
      <c r="AD14" s="4" t="str">
        <f>IF(AE$2=0,IFERROR(INDEX($E:$E,MATCH($M14&amp;"|"&amp;AD$3,$K:$K,0)),""),IFERROR(INDEX($J:$J,MATCH($M14&amp;"|"&amp;AD$3,$K:$K,0)),""))</f>
        <v/>
      </c>
      <c r="AE14" s="4" t="str">
        <f>IF(AF$2=0,IFERROR(INDEX($E:$E,MATCH($M14&amp;"|"&amp;AE$3,$K:$K,0)),""),IFERROR(INDEX($J:$J,MATCH($M14&amp;"|"&amp;AE$3,$K:$K,0)),""))</f>
        <v/>
      </c>
      <c r="AF14" s="4" t="str">
        <f>IF(AG$2=0,IFERROR(INDEX($E:$E,MATCH($M14&amp;"|"&amp;AF$3,$K:$K,0)),""),IFERROR(INDEX($J:$J,MATCH($M14&amp;"|"&amp;AF$3,$K:$K,0)),""))</f>
        <v/>
      </c>
      <c r="AG14" s="4" t="str">
        <f>IF(AH$2=0,IFERROR(INDEX($E:$E,MATCH($M14&amp;"|"&amp;AG$3,$K:$K,0)),""),IFERROR(INDEX($J:$J,MATCH($M14&amp;"|"&amp;AG$3,$K:$K,0)),""))</f>
        <v/>
      </c>
      <c r="AH14" s="4" t="str">
        <f>IF(AI$2=0,IFERROR(INDEX($E:$E,MATCH($M14&amp;"|"&amp;AH$3,$K:$K,0)),""),IFERROR(INDEX($J:$J,MATCH($M14&amp;"|"&amp;AH$3,$K:$K,0)),""))</f>
        <v/>
      </c>
      <c r="AI14" s="4" t="str">
        <f>IF(AJ$2=0,IFERROR(INDEX($E:$E,MATCH($M14&amp;"|"&amp;AI$3,$K:$K,0)),""),IFERROR(INDEX($J:$J,MATCH($M14&amp;"|"&amp;AI$3,$K:$K,0)),""))</f>
        <v/>
      </c>
      <c r="AJ14" s="4" t="str">
        <f>IF(AK$2=0,IFERROR(INDEX($E:$E,MATCH($M14&amp;"|"&amp;AJ$3,$K:$K,0)),""),IFERROR(INDEX($J:$J,MATCH($M14&amp;"|"&amp;AJ$3,$K:$K,0)),""))</f>
        <v/>
      </c>
    </row>
    <row r="15" spans="1:38" x14ac:dyDescent="0.25">
      <c r="A15" s="10" t="s">
        <v>38</v>
      </c>
      <c r="B15" s="5">
        <v>0.34583333333333333</v>
      </c>
      <c r="C15" s="5">
        <v>0.34583333333333333</v>
      </c>
      <c r="D15" s="10" t="s">
        <v>9</v>
      </c>
      <c r="E15" s="10" t="str">
        <f>+TEXT(carro_0[[#This Row],[Column1]],"hh:mm")&amp;" | " &amp;TEXT(carro_0[[#This Row],[Hora Fim]],"hh:mm")</f>
        <v>08:18 | 08:18</v>
      </c>
      <c r="F15" s="10">
        <f>INDEX($N$3:$AJ$3,MATCH(carro_0[[#This Row],[Nó]],$N$1:$AJ$1,0))</f>
        <v>1</v>
      </c>
      <c r="G15" s="5">
        <f>+IF(AND(carro_0[[#This Row],[Nó]]=A14,carro_0[[#This Row],[Nó]]=A16),G14,carro_0[[#This Row],[Hora Início]])</f>
        <v>0.34583333333333333</v>
      </c>
      <c r="H15" s="10">
        <f t="shared" ref="H15:H73" si="3">IF(F15=F14,IF(F15&lt;&gt;F16,IF(F16&gt;=F14,1,2),H14),IF(F15&gt;=F14,1,2))</f>
        <v>2</v>
      </c>
      <c r="I15" s="10" cm="1">
        <f t="array" ref="I15">IFERROR(_xlfn.IFS(H15=H14,I14,I14="Ramo",1),I14+1)</f>
        <v>1</v>
      </c>
      <c r="J15" s="10">
        <f t="shared" si="0"/>
        <v>0</v>
      </c>
      <c r="K15" s="10" t="str">
        <f>IF(AND(carro_0[[#This Row],[Nó]]=A16,carro_0[[#This Row],[Nó]]=A17),"",I15&amp;"|"&amp;F15)</f>
        <v>1|1</v>
      </c>
      <c r="L15" s="10"/>
      <c r="M15" s="2">
        <f t="shared" si="2"/>
        <v>12</v>
      </c>
      <c r="N15" s="4" t="str">
        <f>IF(O$2=0,IFERROR(INDEX($E:$E,MATCH($M15&amp;"|"&amp;N$3,$K:$K,0)),""),IFERROR(INDEX($J:$J,MATCH($M15&amp;"|"&amp;N$3,$K:$K,0)),""))</f>
        <v/>
      </c>
      <c r="O15" s="4" t="str">
        <f>IF(P$2=0,IFERROR(INDEX($E:$E,MATCH($M15&amp;"|"&amp;O$3,$K:$K,0)),""),IFERROR(INDEX($J:$J,MATCH($M15&amp;"|"&amp;O$3,$K:$K,0)),""))</f>
        <v/>
      </c>
      <c r="P15" s="4" t="str">
        <f>IF(Q$2=0,IFERROR(INDEX($E:$E,MATCH($M15&amp;"|"&amp;P$3,$K:$K,0)),""),IFERROR(INDEX($J:$J,MATCH($M15&amp;"|"&amp;P$3,$K:$K,0)),""))</f>
        <v/>
      </c>
      <c r="Q15" s="4" t="str">
        <f>IF(R$2=0,IFERROR(INDEX($E:$E,MATCH($M15&amp;"|"&amp;Q$3,$K:$K,0)),""),IFERROR(INDEX($J:$J,MATCH($M15&amp;"|"&amp;Q$3,$K:$K,0)),""))</f>
        <v/>
      </c>
      <c r="R15" s="4" t="str">
        <f>IF(S$2=0,IFERROR(INDEX($E:$E,MATCH($M15&amp;"|"&amp;R$3,$K:$K,0)),""),IFERROR(INDEX($J:$J,MATCH($M15&amp;"|"&amp;R$3,$K:$K,0)),""))</f>
        <v/>
      </c>
      <c r="S15" s="4" t="str">
        <f>IF(T$2=0,IFERROR(INDEX($E:$E,MATCH($M15&amp;"|"&amp;S$3,$K:$K,0)),""),IFERROR(INDEX($J:$J,MATCH($M15&amp;"|"&amp;S$3,$K:$K,0)),""))</f>
        <v/>
      </c>
      <c r="T15" s="4" t="str">
        <f>IF(U$2=0,IFERROR(INDEX($E:$E,MATCH($M15&amp;"|"&amp;T$3,$K:$K,0)),""),IFERROR(INDEX($J:$J,MATCH($M15&amp;"|"&amp;T$3,$K:$K,0)),""))</f>
        <v/>
      </c>
      <c r="U15" s="4" t="str">
        <f>IF(V$2=0,IFERROR(INDEX($E:$E,MATCH($M15&amp;"|"&amp;U$3,$K:$K,0)),""),IFERROR(INDEX($J:$J,MATCH($M15&amp;"|"&amp;U$3,$K:$K,0)),""))</f>
        <v/>
      </c>
      <c r="V15" s="4" t="str">
        <f>IF(W$2=0,IFERROR(INDEX($E:$E,MATCH($M15&amp;"|"&amp;V$3,$K:$K,0)),""),IFERROR(INDEX($J:$J,MATCH($M15&amp;"|"&amp;V$3,$K:$K,0)),""))</f>
        <v/>
      </c>
      <c r="W15" s="4" t="str">
        <f>IF(X$2=0,IFERROR(INDEX($E:$E,MATCH($M15&amp;"|"&amp;W$3,$K:$K,0)),""),IFERROR(INDEX($J:$J,MATCH($M15&amp;"|"&amp;W$3,$K:$K,0)),""))</f>
        <v/>
      </c>
      <c r="X15" s="4" t="str">
        <f>IF(Y$2=0,IFERROR(INDEX($E:$E,MATCH($M15&amp;"|"&amp;X$3,$K:$K,0)),""),IFERROR(INDEX($J:$J,MATCH($M15&amp;"|"&amp;X$3,$K:$K,0)),""))</f>
        <v/>
      </c>
      <c r="Y15" s="4" t="str">
        <f>IF(Z$2=0,IFERROR(INDEX($E:$E,MATCH($M15&amp;"|"&amp;Y$3,$K:$K,0)),""),IFERROR(INDEX($J:$J,MATCH($M15&amp;"|"&amp;Y$3,$K:$K,0)),""))</f>
        <v/>
      </c>
      <c r="Z15" s="4" t="str">
        <f>IF(AA$2=0,IFERROR(INDEX($E:$E,MATCH($M15&amp;"|"&amp;Z$3,$K:$K,0)),""),IFERROR(INDEX($J:$J,MATCH($M15&amp;"|"&amp;Z$3,$K:$K,0)),""))</f>
        <v/>
      </c>
      <c r="AA15" s="4" t="str">
        <f>IF(AB$2=0,IFERROR(INDEX($E:$E,MATCH($M15&amp;"|"&amp;AA$3,$K:$K,0)),""),IFERROR(INDEX($J:$J,MATCH($M15&amp;"|"&amp;AA$3,$K:$K,0)),""))</f>
        <v/>
      </c>
      <c r="AB15" s="4" t="str">
        <f>IF(AC$2=0,IFERROR(INDEX($E:$E,MATCH($M15&amp;"|"&amp;AB$3,$K:$K,0)),""),IFERROR(INDEX($J:$J,MATCH($M15&amp;"|"&amp;AB$3,$K:$K,0)),""))</f>
        <v/>
      </c>
      <c r="AC15" s="4" t="str">
        <f>IF(AD$2=0,IFERROR(INDEX($E:$E,MATCH($M15&amp;"|"&amp;AC$3,$K:$K,0)),""),IFERROR(INDEX($J:$J,MATCH($M15&amp;"|"&amp;AC$3,$K:$K,0)),""))</f>
        <v/>
      </c>
      <c r="AD15" s="4" t="str">
        <f>IF(AE$2=0,IFERROR(INDEX($E:$E,MATCH($M15&amp;"|"&amp;AD$3,$K:$K,0)),""),IFERROR(INDEX($J:$J,MATCH($M15&amp;"|"&amp;AD$3,$K:$K,0)),""))</f>
        <v/>
      </c>
      <c r="AE15" s="4" t="str">
        <f>IF(AF$2=0,IFERROR(INDEX($E:$E,MATCH($M15&amp;"|"&amp;AE$3,$K:$K,0)),""),IFERROR(INDEX($J:$J,MATCH($M15&amp;"|"&amp;AE$3,$K:$K,0)),""))</f>
        <v/>
      </c>
      <c r="AF15" s="4" t="str">
        <f>IF(AG$2=0,IFERROR(INDEX($E:$E,MATCH($M15&amp;"|"&amp;AF$3,$K:$K,0)),""),IFERROR(INDEX($J:$J,MATCH($M15&amp;"|"&amp;AF$3,$K:$K,0)),""))</f>
        <v/>
      </c>
      <c r="AG15" s="4" t="str">
        <f>IF(AH$2=0,IFERROR(INDEX($E:$E,MATCH($M15&amp;"|"&amp;AG$3,$K:$K,0)),""),IFERROR(INDEX($J:$J,MATCH($M15&amp;"|"&amp;AG$3,$K:$K,0)),""))</f>
        <v/>
      </c>
      <c r="AH15" s="4" t="str">
        <f>IF(AI$2=0,IFERROR(INDEX($E:$E,MATCH($M15&amp;"|"&amp;AH$3,$K:$K,0)),""),IFERROR(INDEX($J:$J,MATCH($M15&amp;"|"&amp;AH$3,$K:$K,0)),""))</f>
        <v/>
      </c>
      <c r="AI15" s="4" t="str">
        <f>IF(AJ$2=0,IFERROR(INDEX($E:$E,MATCH($M15&amp;"|"&amp;AI$3,$K:$K,0)),""),IFERROR(INDEX($J:$J,MATCH($M15&amp;"|"&amp;AI$3,$K:$K,0)),""))</f>
        <v/>
      </c>
      <c r="AJ15" s="4" t="str">
        <f>IF(AK$2=0,IFERROR(INDEX($E:$E,MATCH($M15&amp;"|"&amp;AJ$3,$K:$K,0)),""),IFERROR(INDEX($J:$J,MATCH($M15&amp;"|"&amp;AJ$3,$K:$K,0)),""))</f>
        <v/>
      </c>
    </row>
    <row r="16" spans="1:38" x14ac:dyDescent="0.25">
      <c r="A16" s="10" t="s">
        <v>36</v>
      </c>
      <c r="B16" s="5">
        <v>0.37083333333333335</v>
      </c>
      <c r="C16" s="5">
        <v>0.37777777777777777</v>
      </c>
      <c r="D16" s="10" t="s">
        <v>7</v>
      </c>
      <c r="E16" s="10" t="str">
        <f>+TEXT(carro_0[[#This Row],[Column1]],"hh:mm")&amp;" | " &amp;TEXT(carro_0[[#This Row],[Hora Fim]],"hh:mm")</f>
        <v>08:54 | 09:04</v>
      </c>
      <c r="F16" s="10">
        <f>INDEX($N$3:$AJ$3,MATCH(carro_0[[#This Row],[Nó]],$N$1:$AJ$1,0))</f>
        <v>0</v>
      </c>
      <c r="G16" s="5">
        <f>+IF(AND(carro_0[[#This Row],[Nó]]=A15,carro_0[[#This Row],[Nó]]=A17),G15,carro_0[[#This Row],[Hora Início]])</f>
        <v>0.37083333333333335</v>
      </c>
      <c r="H16" s="10">
        <f t="shared" si="3"/>
        <v>2</v>
      </c>
      <c r="I16" s="10" cm="1">
        <f t="array" ref="I16">IFERROR(_xlfn.IFS(H16=H15,I15,I15="Ramo",1),I15+1)</f>
        <v>1</v>
      </c>
      <c r="J16" s="10">
        <f t="shared" si="0"/>
        <v>0</v>
      </c>
      <c r="K16" s="10" t="str">
        <f>IF(AND(carro_0[[#This Row],[Nó]]=A17,carro_0[[#This Row],[Nó]]=A18),"",I16&amp;"|"&amp;F16)</f>
        <v/>
      </c>
      <c r="L16" s="10"/>
      <c r="M16" s="2">
        <f t="shared" si="2"/>
        <v>13</v>
      </c>
      <c r="N16" s="4" t="str">
        <f>IF(O$2=0,IFERROR(INDEX($E:$E,MATCH($M16&amp;"|"&amp;N$3,$K:$K,0)),""),IFERROR(INDEX($J:$J,MATCH($M16&amp;"|"&amp;N$3,$K:$K,0)),""))</f>
        <v/>
      </c>
      <c r="O16" s="4" t="str">
        <f>IF(P$2=0,IFERROR(INDEX($E:$E,MATCH($M16&amp;"|"&amp;O$3,$K:$K,0)),""),IFERROR(INDEX($J:$J,MATCH($M16&amp;"|"&amp;O$3,$K:$K,0)),""))</f>
        <v/>
      </c>
      <c r="P16" s="4" t="str">
        <f>IF(Q$2=0,IFERROR(INDEX($E:$E,MATCH($M16&amp;"|"&amp;P$3,$K:$K,0)),""),IFERROR(INDEX($J:$J,MATCH($M16&amp;"|"&amp;P$3,$K:$K,0)),""))</f>
        <v/>
      </c>
      <c r="Q16" s="4" t="str">
        <f>IF(R$2=0,IFERROR(INDEX($E:$E,MATCH($M16&amp;"|"&amp;Q$3,$K:$K,0)),""),IFERROR(INDEX($J:$J,MATCH($M16&amp;"|"&amp;Q$3,$K:$K,0)),""))</f>
        <v/>
      </c>
      <c r="R16" s="4" t="str">
        <f>IF(S$2=0,IFERROR(INDEX($E:$E,MATCH($M16&amp;"|"&amp;R$3,$K:$K,0)),""),IFERROR(INDEX($J:$J,MATCH($M16&amp;"|"&amp;R$3,$K:$K,0)),""))</f>
        <v/>
      </c>
      <c r="S16" s="4" t="str">
        <f>IF(T$2=0,IFERROR(INDEX($E:$E,MATCH($M16&amp;"|"&amp;S$3,$K:$K,0)),""),IFERROR(INDEX($J:$J,MATCH($M16&amp;"|"&amp;S$3,$K:$K,0)),""))</f>
        <v/>
      </c>
      <c r="T16" s="4" t="str">
        <f>IF(U$2=0,IFERROR(INDEX($E:$E,MATCH($M16&amp;"|"&amp;T$3,$K:$K,0)),""),IFERROR(INDEX($J:$J,MATCH($M16&amp;"|"&amp;T$3,$K:$K,0)),""))</f>
        <v/>
      </c>
      <c r="U16" s="4" t="str">
        <f>IF(V$2=0,IFERROR(INDEX($E:$E,MATCH($M16&amp;"|"&amp;U$3,$K:$K,0)),""),IFERROR(INDEX($J:$J,MATCH($M16&amp;"|"&amp;U$3,$K:$K,0)),""))</f>
        <v/>
      </c>
      <c r="V16" s="4" t="str">
        <f>IF(W$2=0,IFERROR(INDEX($E:$E,MATCH($M16&amp;"|"&amp;V$3,$K:$K,0)),""),IFERROR(INDEX($J:$J,MATCH($M16&amp;"|"&amp;V$3,$K:$K,0)),""))</f>
        <v/>
      </c>
      <c r="W16" s="4" t="str">
        <f>IF(X$2=0,IFERROR(INDEX($E:$E,MATCH($M16&amp;"|"&amp;W$3,$K:$K,0)),""),IFERROR(INDEX($J:$J,MATCH($M16&amp;"|"&amp;W$3,$K:$K,0)),""))</f>
        <v/>
      </c>
      <c r="X16" s="4" t="str">
        <f>IF(Y$2=0,IFERROR(INDEX($E:$E,MATCH($M16&amp;"|"&amp;X$3,$K:$K,0)),""),IFERROR(INDEX($J:$J,MATCH($M16&amp;"|"&amp;X$3,$K:$K,0)),""))</f>
        <v/>
      </c>
      <c r="Y16" s="4" t="str">
        <f>IF(Z$2=0,IFERROR(INDEX($E:$E,MATCH($M16&amp;"|"&amp;Y$3,$K:$K,0)),""),IFERROR(INDEX($J:$J,MATCH($M16&amp;"|"&amp;Y$3,$K:$K,0)),""))</f>
        <v/>
      </c>
      <c r="Z16" s="4" t="str">
        <f>IF(AA$2=0,IFERROR(INDEX($E:$E,MATCH($M16&amp;"|"&amp;Z$3,$K:$K,0)),""),IFERROR(INDEX($J:$J,MATCH($M16&amp;"|"&amp;Z$3,$K:$K,0)),""))</f>
        <v/>
      </c>
      <c r="AA16" s="4" t="str">
        <f>IF(AB$2=0,IFERROR(INDEX($E:$E,MATCH($M16&amp;"|"&amp;AA$3,$K:$K,0)),""),IFERROR(INDEX($J:$J,MATCH($M16&amp;"|"&amp;AA$3,$K:$K,0)),""))</f>
        <v/>
      </c>
      <c r="AB16" s="4" t="str">
        <f>IF(AC$2=0,IFERROR(INDEX($E:$E,MATCH($M16&amp;"|"&amp;AB$3,$K:$K,0)),""),IFERROR(INDEX($J:$J,MATCH($M16&amp;"|"&amp;AB$3,$K:$K,0)),""))</f>
        <v/>
      </c>
      <c r="AC16" s="4" t="str">
        <f>IF(AD$2=0,IFERROR(INDEX($E:$E,MATCH($M16&amp;"|"&amp;AC$3,$K:$K,0)),""),IFERROR(INDEX($J:$J,MATCH($M16&amp;"|"&amp;AC$3,$K:$K,0)),""))</f>
        <v/>
      </c>
      <c r="AD16" s="4" t="str">
        <f>IF(AE$2=0,IFERROR(INDEX($E:$E,MATCH($M16&amp;"|"&amp;AD$3,$K:$K,0)),""),IFERROR(INDEX($J:$J,MATCH($M16&amp;"|"&amp;AD$3,$K:$K,0)),""))</f>
        <v/>
      </c>
      <c r="AE16" s="4" t="str">
        <f>IF(AF$2=0,IFERROR(INDEX($E:$E,MATCH($M16&amp;"|"&amp;AE$3,$K:$K,0)),""),IFERROR(INDEX($J:$J,MATCH($M16&amp;"|"&amp;AE$3,$K:$K,0)),""))</f>
        <v/>
      </c>
      <c r="AF16" s="4" t="str">
        <f>IF(AG$2=0,IFERROR(INDEX($E:$E,MATCH($M16&amp;"|"&amp;AF$3,$K:$K,0)),""),IFERROR(INDEX($J:$J,MATCH($M16&amp;"|"&amp;AF$3,$K:$K,0)),""))</f>
        <v/>
      </c>
      <c r="AG16" s="4" t="str">
        <f>IF(AH$2=0,IFERROR(INDEX($E:$E,MATCH($M16&amp;"|"&amp;AG$3,$K:$K,0)),""),IFERROR(INDEX($J:$J,MATCH($M16&amp;"|"&amp;AG$3,$K:$K,0)),""))</f>
        <v/>
      </c>
      <c r="AH16" s="4" t="str">
        <f>IF(AI$2=0,IFERROR(INDEX($E:$E,MATCH($M16&amp;"|"&amp;AH$3,$K:$K,0)),""),IFERROR(INDEX($J:$J,MATCH($M16&amp;"|"&amp;AH$3,$K:$K,0)),""))</f>
        <v/>
      </c>
      <c r="AI16" s="4" t="str">
        <f>IF(AJ$2=0,IFERROR(INDEX($E:$E,MATCH($M16&amp;"|"&amp;AI$3,$K:$K,0)),""),IFERROR(INDEX($J:$J,MATCH($M16&amp;"|"&amp;AI$3,$K:$K,0)),""))</f>
        <v/>
      </c>
      <c r="AJ16" s="4" t="str">
        <f>IF(AK$2=0,IFERROR(INDEX($E:$E,MATCH($M16&amp;"|"&amp;AJ$3,$K:$K,0)),""),IFERROR(INDEX($J:$J,MATCH($M16&amp;"|"&amp;AJ$3,$K:$K,0)),""))</f>
        <v/>
      </c>
    </row>
    <row r="17" spans="1:36" x14ac:dyDescent="0.25">
      <c r="A17" s="10" t="s">
        <v>36</v>
      </c>
      <c r="B17" s="5">
        <v>0.35416666666666669</v>
      </c>
      <c r="C17" s="5">
        <v>0.37777777777777777</v>
      </c>
      <c r="D17" s="10" t="s">
        <v>14</v>
      </c>
      <c r="E17" s="10" t="str">
        <f>+TEXT(carro_0[[#This Row],[Column1]],"hh:mm")&amp;" | " &amp;TEXT(carro_0[[#This Row],[Hora Fim]],"hh:mm")</f>
        <v>08:54 | 09:04</v>
      </c>
      <c r="F17" s="10">
        <f>INDEX($N$3:$AJ$3,MATCH(carro_0[[#This Row],[Nó]],$N$1:$AJ$1,0))</f>
        <v>0</v>
      </c>
      <c r="G17" s="5">
        <f>+IF(AND(carro_0[[#This Row],[Nó]]=A16,carro_0[[#This Row],[Nó]]=A18),G16,carro_0[[#This Row],[Hora Início]])</f>
        <v>0.37083333333333335</v>
      </c>
      <c r="H17" s="10">
        <f t="shared" si="3"/>
        <v>2</v>
      </c>
      <c r="I17" s="10" cm="1">
        <f t="array" ref="I17">IFERROR(_xlfn.IFS(H17=H16,I16,I16="Ramo",1),I16+1)</f>
        <v>1</v>
      </c>
      <c r="J17" s="10">
        <f t="shared" si="0"/>
        <v>0</v>
      </c>
      <c r="K17" s="10" t="str">
        <f>IF(AND(carro_0[[#This Row],[Nó]]=A18,carro_0[[#This Row],[Nó]]=A19),"",I17&amp;"|"&amp;F17)</f>
        <v/>
      </c>
      <c r="L17" s="10"/>
      <c r="M17" s="2">
        <f t="shared" si="2"/>
        <v>14</v>
      </c>
      <c r="N17" s="4" t="str">
        <f>IF(O$2=0,IFERROR(INDEX($E:$E,MATCH($M17&amp;"|"&amp;N$3,$K:$K,0)),""),IFERROR(INDEX($J:$J,MATCH($M17&amp;"|"&amp;N$3,$K:$K,0)),""))</f>
        <v/>
      </c>
      <c r="O17" s="4" t="str">
        <f>IF(P$2=0,IFERROR(INDEX($E:$E,MATCH($M17&amp;"|"&amp;O$3,$K:$K,0)),""),IFERROR(INDEX($J:$J,MATCH($M17&amp;"|"&amp;O$3,$K:$K,0)),""))</f>
        <v/>
      </c>
      <c r="P17" s="4" t="str">
        <f>IF(Q$2=0,IFERROR(INDEX($E:$E,MATCH($M17&amp;"|"&amp;P$3,$K:$K,0)),""),IFERROR(INDEX($J:$J,MATCH($M17&amp;"|"&amp;P$3,$K:$K,0)),""))</f>
        <v/>
      </c>
      <c r="Q17" s="4" t="str">
        <f>IF(R$2=0,IFERROR(INDEX($E:$E,MATCH($M17&amp;"|"&amp;Q$3,$K:$K,0)),""),IFERROR(INDEX($J:$J,MATCH($M17&amp;"|"&amp;Q$3,$K:$K,0)),""))</f>
        <v/>
      </c>
      <c r="R17" s="4" t="str">
        <f>IF(S$2=0,IFERROR(INDEX($E:$E,MATCH($M17&amp;"|"&amp;R$3,$K:$K,0)),""),IFERROR(INDEX($J:$J,MATCH($M17&amp;"|"&amp;R$3,$K:$K,0)),""))</f>
        <v/>
      </c>
      <c r="S17" s="4" t="str">
        <f>IF(T$2=0,IFERROR(INDEX($E:$E,MATCH($M17&amp;"|"&amp;S$3,$K:$K,0)),""),IFERROR(INDEX($J:$J,MATCH($M17&amp;"|"&amp;S$3,$K:$K,0)),""))</f>
        <v/>
      </c>
      <c r="T17" s="4" t="str">
        <f>IF(U$2=0,IFERROR(INDEX($E:$E,MATCH($M17&amp;"|"&amp;T$3,$K:$K,0)),""),IFERROR(INDEX($J:$J,MATCH($M17&amp;"|"&amp;T$3,$K:$K,0)),""))</f>
        <v/>
      </c>
      <c r="U17" s="4" t="str">
        <f>IF(V$2=0,IFERROR(INDEX($E:$E,MATCH($M17&amp;"|"&amp;U$3,$K:$K,0)),""),IFERROR(INDEX($J:$J,MATCH($M17&amp;"|"&amp;U$3,$K:$K,0)),""))</f>
        <v/>
      </c>
      <c r="V17" s="4" t="str">
        <f>IF(W$2=0,IFERROR(INDEX($E:$E,MATCH($M17&amp;"|"&amp;V$3,$K:$K,0)),""),IFERROR(INDEX($J:$J,MATCH($M17&amp;"|"&amp;V$3,$K:$K,0)),""))</f>
        <v/>
      </c>
      <c r="W17" s="4" t="str">
        <f>IF(X$2=0,IFERROR(INDEX($E:$E,MATCH($M17&amp;"|"&amp;W$3,$K:$K,0)),""),IFERROR(INDEX($J:$J,MATCH($M17&amp;"|"&amp;W$3,$K:$K,0)),""))</f>
        <v/>
      </c>
      <c r="X17" s="4" t="str">
        <f>IF(Y$2=0,IFERROR(INDEX($E:$E,MATCH($M17&amp;"|"&amp;X$3,$K:$K,0)),""),IFERROR(INDEX($J:$J,MATCH($M17&amp;"|"&amp;X$3,$K:$K,0)),""))</f>
        <v/>
      </c>
      <c r="Y17" s="4" t="str">
        <f>IF(Z$2=0,IFERROR(INDEX($E:$E,MATCH($M17&amp;"|"&amp;Y$3,$K:$K,0)),""),IFERROR(INDEX($J:$J,MATCH($M17&amp;"|"&amp;Y$3,$K:$K,0)),""))</f>
        <v/>
      </c>
      <c r="Z17" s="4" t="str">
        <f>IF(AA$2=0,IFERROR(INDEX($E:$E,MATCH($M17&amp;"|"&amp;Z$3,$K:$K,0)),""),IFERROR(INDEX($J:$J,MATCH($M17&amp;"|"&amp;Z$3,$K:$K,0)),""))</f>
        <v/>
      </c>
      <c r="AA17" s="4" t="str">
        <f>IF(AB$2=0,IFERROR(INDEX($E:$E,MATCH($M17&amp;"|"&amp;AA$3,$K:$K,0)),""),IFERROR(INDEX($J:$J,MATCH($M17&amp;"|"&amp;AA$3,$K:$K,0)),""))</f>
        <v/>
      </c>
      <c r="AB17" s="4" t="str">
        <f>IF(AC$2=0,IFERROR(INDEX($E:$E,MATCH($M17&amp;"|"&amp;AB$3,$K:$K,0)),""),IFERROR(INDEX($J:$J,MATCH($M17&amp;"|"&amp;AB$3,$K:$K,0)),""))</f>
        <v/>
      </c>
      <c r="AC17" s="4" t="str">
        <f>IF(AD$2=0,IFERROR(INDEX($E:$E,MATCH($M17&amp;"|"&amp;AC$3,$K:$K,0)),""),IFERROR(INDEX($J:$J,MATCH($M17&amp;"|"&amp;AC$3,$K:$K,0)),""))</f>
        <v/>
      </c>
      <c r="AD17" s="4" t="str">
        <f>IF(AE$2=0,IFERROR(INDEX($E:$E,MATCH($M17&amp;"|"&amp;AD$3,$K:$K,0)),""),IFERROR(INDEX($J:$J,MATCH($M17&amp;"|"&amp;AD$3,$K:$K,0)),""))</f>
        <v/>
      </c>
      <c r="AE17" s="4" t="str">
        <f>IF(AF$2=0,IFERROR(INDEX($E:$E,MATCH($M17&amp;"|"&amp;AE$3,$K:$K,0)),""),IFERROR(INDEX($J:$J,MATCH($M17&amp;"|"&amp;AE$3,$K:$K,0)),""))</f>
        <v/>
      </c>
      <c r="AF17" s="4" t="str">
        <f>IF(AG$2=0,IFERROR(INDEX($E:$E,MATCH($M17&amp;"|"&amp;AF$3,$K:$K,0)),""),IFERROR(INDEX($J:$J,MATCH($M17&amp;"|"&amp;AF$3,$K:$K,0)),""))</f>
        <v/>
      </c>
      <c r="AG17" s="4" t="str">
        <f>IF(AH$2=0,IFERROR(INDEX($E:$E,MATCH($M17&amp;"|"&amp;AG$3,$K:$K,0)),""),IFERROR(INDEX($J:$J,MATCH($M17&amp;"|"&amp;AG$3,$K:$K,0)),""))</f>
        <v/>
      </c>
      <c r="AH17" s="4" t="str">
        <f>IF(AI$2=0,IFERROR(INDEX($E:$E,MATCH($M17&amp;"|"&amp;AH$3,$K:$K,0)),""),IFERROR(INDEX($J:$J,MATCH($M17&amp;"|"&amp;AH$3,$K:$K,0)),""))</f>
        <v/>
      </c>
      <c r="AI17" s="4" t="str">
        <f>IF(AJ$2=0,IFERROR(INDEX($E:$E,MATCH($M17&amp;"|"&amp;AI$3,$K:$K,0)),""),IFERROR(INDEX($J:$J,MATCH($M17&amp;"|"&amp;AI$3,$K:$K,0)),""))</f>
        <v/>
      </c>
      <c r="AJ17" s="4" t="str">
        <f>IF(AK$2=0,IFERROR(INDEX($E:$E,MATCH($M17&amp;"|"&amp;AJ$3,$K:$K,0)),""),IFERROR(INDEX($J:$J,MATCH($M17&amp;"|"&amp;AJ$3,$K:$K,0)),""))</f>
        <v/>
      </c>
    </row>
    <row r="18" spans="1:36" x14ac:dyDescent="0.25">
      <c r="A18" s="10" t="s">
        <v>36</v>
      </c>
      <c r="B18" s="5">
        <v>0.37777777777777777</v>
      </c>
      <c r="C18" s="5">
        <v>0.4</v>
      </c>
      <c r="D18" s="10" t="s">
        <v>14</v>
      </c>
      <c r="E18" s="10" t="str">
        <f>+TEXT(carro_0[[#This Row],[Column1]],"hh:mm")&amp;" | " &amp;TEXT(carro_0[[#This Row],[Hora Fim]],"hh:mm")</f>
        <v>08:54 | 09:36</v>
      </c>
      <c r="F18" s="10">
        <f>INDEX($N$3:$AJ$3,MATCH(carro_0[[#This Row],[Nó]],$N$1:$AJ$1,0))</f>
        <v>0</v>
      </c>
      <c r="G18" s="5">
        <f>+IF(AND(carro_0[[#This Row],[Nó]]=A17,carro_0[[#This Row],[Nó]]=A19),G17,carro_0[[#This Row],[Hora Início]])</f>
        <v>0.37083333333333335</v>
      </c>
      <c r="H18" s="10">
        <f t="shared" si="3"/>
        <v>2</v>
      </c>
      <c r="I18" s="10" cm="1">
        <f t="array" ref="I18">IFERROR(_xlfn.IFS(H18=H17,I17,I17="Ramo",1),I17+1)</f>
        <v>1</v>
      </c>
      <c r="J18" s="10">
        <f t="shared" si="0"/>
        <v>0</v>
      </c>
      <c r="K18" s="10" t="str">
        <f>IF(AND(carro_0[[#This Row],[Nó]]=A19,carro_0[[#This Row],[Nó]]=A20),"",I18&amp;"|"&amp;F18)</f>
        <v/>
      </c>
      <c r="L18" s="10"/>
      <c r="M18" s="2">
        <f t="shared" si="2"/>
        <v>15</v>
      </c>
      <c r="N18" s="4" t="str">
        <f>IF(O$2=0,IFERROR(INDEX($E:$E,MATCH($M18&amp;"|"&amp;N$3,$K:$K,0)),""),IFERROR(INDEX($J:$J,MATCH($M18&amp;"|"&amp;N$3,$K:$K,0)),""))</f>
        <v/>
      </c>
      <c r="O18" s="4" t="str">
        <f>IF(P$2=0,IFERROR(INDEX($E:$E,MATCH($M18&amp;"|"&amp;O$3,$K:$K,0)),""),IFERROR(INDEX($J:$J,MATCH($M18&amp;"|"&amp;O$3,$K:$K,0)),""))</f>
        <v/>
      </c>
      <c r="P18" s="4" t="str">
        <f>IF(Q$2=0,IFERROR(INDEX($E:$E,MATCH($M18&amp;"|"&amp;P$3,$K:$K,0)),""),IFERROR(INDEX($J:$J,MATCH($M18&amp;"|"&amp;P$3,$K:$K,0)),""))</f>
        <v/>
      </c>
      <c r="Q18" s="4" t="str">
        <f>IF(R$2=0,IFERROR(INDEX($E:$E,MATCH($M18&amp;"|"&amp;Q$3,$K:$K,0)),""),IFERROR(INDEX($J:$J,MATCH($M18&amp;"|"&amp;Q$3,$K:$K,0)),""))</f>
        <v/>
      </c>
      <c r="R18" s="4" t="str">
        <f>IF(S$2=0,IFERROR(INDEX($E:$E,MATCH($M18&amp;"|"&amp;R$3,$K:$K,0)),""),IFERROR(INDEX($J:$J,MATCH($M18&amp;"|"&amp;R$3,$K:$K,0)),""))</f>
        <v/>
      </c>
      <c r="S18" s="4" t="str">
        <f>IF(T$2=0,IFERROR(INDEX($E:$E,MATCH($M18&amp;"|"&amp;S$3,$K:$K,0)),""),IFERROR(INDEX($J:$J,MATCH($M18&amp;"|"&amp;S$3,$K:$K,0)),""))</f>
        <v/>
      </c>
      <c r="T18" s="4" t="str">
        <f>IF(U$2=0,IFERROR(INDEX($E:$E,MATCH($M18&amp;"|"&amp;T$3,$K:$K,0)),""),IFERROR(INDEX($J:$J,MATCH($M18&amp;"|"&amp;T$3,$K:$K,0)),""))</f>
        <v/>
      </c>
      <c r="U18" s="4" t="str">
        <f>IF(V$2=0,IFERROR(INDEX($E:$E,MATCH($M18&amp;"|"&amp;U$3,$K:$K,0)),""),IFERROR(INDEX($J:$J,MATCH($M18&amp;"|"&amp;U$3,$K:$K,0)),""))</f>
        <v/>
      </c>
      <c r="V18" s="4" t="str">
        <f>IF(W$2=0,IFERROR(INDEX($E:$E,MATCH($M18&amp;"|"&amp;V$3,$K:$K,0)),""),IFERROR(INDEX($J:$J,MATCH($M18&amp;"|"&amp;V$3,$K:$K,0)),""))</f>
        <v/>
      </c>
      <c r="W18" s="4" t="str">
        <f>IF(X$2=0,IFERROR(INDEX($E:$E,MATCH($M18&amp;"|"&amp;W$3,$K:$K,0)),""),IFERROR(INDEX($J:$J,MATCH($M18&amp;"|"&amp;W$3,$K:$K,0)),""))</f>
        <v/>
      </c>
      <c r="X18" s="4" t="str">
        <f>IF(Y$2=0,IFERROR(INDEX($E:$E,MATCH($M18&amp;"|"&amp;X$3,$K:$K,0)),""),IFERROR(INDEX($J:$J,MATCH($M18&amp;"|"&amp;X$3,$K:$K,0)),""))</f>
        <v/>
      </c>
      <c r="Y18" s="4" t="str">
        <f>IF(Z$2=0,IFERROR(INDEX($E:$E,MATCH($M18&amp;"|"&amp;Y$3,$K:$K,0)),""),IFERROR(INDEX($J:$J,MATCH($M18&amp;"|"&amp;Y$3,$K:$K,0)),""))</f>
        <v/>
      </c>
      <c r="Z18" s="4" t="str">
        <f>IF(AA$2=0,IFERROR(INDEX($E:$E,MATCH($M18&amp;"|"&amp;Z$3,$K:$K,0)),""),IFERROR(INDEX($J:$J,MATCH($M18&amp;"|"&amp;Z$3,$K:$K,0)),""))</f>
        <v/>
      </c>
      <c r="AA18" s="4" t="str">
        <f>IF(AB$2=0,IFERROR(INDEX($E:$E,MATCH($M18&amp;"|"&amp;AA$3,$K:$K,0)),""),IFERROR(INDEX($J:$J,MATCH($M18&amp;"|"&amp;AA$3,$K:$K,0)),""))</f>
        <v/>
      </c>
      <c r="AB18" s="4" t="str">
        <f>IF(AC$2=0,IFERROR(INDEX($E:$E,MATCH($M18&amp;"|"&amp;AB$3,$K:$K,0)),""),IFERROR(INDEX($J:$J,MATCH($M18&amp;"|"&amp;AB$3,$K:$K,0)),""))</f>
        <v/>
      </c>
      <c r="AC18" s="4" t="str">
        <f>IF(AD$2=0,IFERROR(INDEX($E:$E,MATCH($M18&amp;"|"&amp;AC$3,$K:$K,0)),""),IFERROR(INDEX($J:$J,MATCH($M18&amp;"|"&amp;AC$3,$K:$K,0)),""))</f>
        <v/>
      </c>
      <c r="AD18" s="4" t="str">
        <f>IF(AE$2=0,IFERROR(INDEX($E:$E,MATCH($M18&amp;"|"&amp;AD$3,$K:$K,0)),""),IFERROR(INDEX($J:$J,MATCH($M18&amp;"|"&amp;AD$3,$K:$K,0)),""))</f>
        <v/>
      </c>
      <c r="AE18" s="4" t="str">
        <f>IF(AF$2=0,IFERROR(INDEX($E:$E,MATCH($M18&amp;"|"&amp;AE$3,$K:$K,0)),""),IFERROR(INDEX($J:$J,MATCH($M18&amp;"|"&amp;AE$3,$K:$K,0)),""))</f>
        <v/>
      </c>
      <c r="AF18" s="4" t="str">
        <f>IF(AG$2=0,IFERROR(INDEX($E:$E,MATCH($M18&amp;"|"&amp;AF$3,$K:$K,0)),""),IFERROR(INDEX($J:$J,MATCH($M18&amp;"|"&amp;AF$3,$K:$K,0)),""))</f>
        <v/>
      </c>
      <c r="AG18" s="4" t="str">
        <f>IF(AH$2=0,IFERROR(INDEX($E:$E,MATCH($M18&amp;"|"&amp;AG$3,$K:$K,0)),""),IFERROR(INDEX($J:$J,MATCH($M18&amp;"|"&amp;AG$3,$K:$K,0)),""))</f>
        <v/>
      </c>
      <c r="AH18" s="4" t="str">
        <f>IF(AI$2=0,IFERROR(INDEX($E:$E,MATCH($M18&amp;"|"&amp;AH$3,$K:$K,0)),""),IFERROR(INDEX($J:$J,MATCH($M18&amp;"|"&amp;AH$3,$K:$K,0)),""))</f>
        <v/>
      </c>
      <c r="AI18" s="4" t="str">
        <f>IF(AJ$2=0,IFERROR(INDEX($E:$E,MATCH($M18&amp;"|"&amp;AI$3,$K:$K,0)),""),IFERROR(INDEX($J:$J,MATCH($M18&amp;"|"&amp;AI$3,$K:$K,0)),""))</f>
        <v/>
      </c>
      <c r="AJ18" s="4" t="str">
        <f>IF(AK$2=0,IFERROR(INDEX($E:$E,MATCH($M18&amp;"|"&amp;AJ$3,$K:$K,0)),""),IFERROR(INDEX($J:$J,MATCH($M18&amp;"|"&amp;AJ$3,$K:$K,0)),""))</f>
        <v/>
      </c>
    </row>
    <row r="19" spans="1:36" x14ac:dyDescent="0.25">
      <c r="A19" s="10" t="s">
        <v>36</v>
      </c>
      <c r="B19" s="5">
        <v>0.4</v>
      </c>
      <c r="C19" s="5">
        <v>0.42083333333333334</v>
      </c>
      <c r="D19" s="10" t="s">
        <v>10</v>
      </c>
      <c r="E19" s="10" t="str">
        <f>+TEXT(carro_0[[#This Row],[Column1]],"hh:mm")&amp;" | " &amp;TEXT(carro_0[[#This Row],[Hora Fim]],"hh:mm")</f>
        <v>08:54 | 10:06</v>
      </c>
      <c r="F19" s="10">
        <f>INDEX($N$3:$AJ$3,MATCH(carro_0[[#This Row],[Nó]],$N$1:$AJ$1,0))</f>
        <v>0</v>
      </c>
      <c r="G19" s="5">
        <f>+IF(AND(carro_0[[#This Row],[Nó]]=A18,carro_0[[#This Row],[Nó]]=A20),G18,carro_0[[#This Row],[Hora Início]])</f>
        <v>0.37083333333333335</v>
      </c>
      <c r="H19" s="10">
        <f t="shared" si="3"/>
        <v>2</v>
      </c>
      <c r="I19" s="10" cm="1">
        <f t="array" ref="I19">IFERROR(_xlfn.IFS(H19=H18,I18,I18="Ramo",1),I18+1)</f>
        <v>1</v>
      </c>
      <c r="J19" s="10">
        <f t="shared" si="0"/>
        <v>0</v>
      </c>
      <c r="K19" s="10" t="str">
        <f>IF(AND(carro_0[[#This Row],[Nó]]=A20,carro_0[[#This Row],[Nó]]=A21),"",I19&amp;"|"&amp;F19)</f>
        <v>1|0</v>
      </c>
      <c r="L19" s="10"/>
      <c r="M19" s="2">
        <f t="shared" si="2"/>
        <v>16</v>
      </c>
      <c r="N19" s="4" t="str">
        <f>IF(O$2=0,IFERROR(INDEX($E:$E,MATCH($M19&amp;"|"&amp;N$3,$K:$K,0)),""),IFERROR(INDEX($J:$J,MATCH($M19&amp;"|"&amp;N$3,$K:$K,0)),""))</f>
        <v/>
      </c>
      <c r="O19" s="4" t="str">
        <f>IF(P$2=0,IFERROR(INDEX($E:$E,MATCH($M19&amp;"|"&amp;O$3,$K:$K,0)),""),IFERROR(INDEX($J:$J,MATCH($M19&amp;"|"&amp;O$3,$K:$K,0)),""))</f>
        <v/>
      </c>
      <c r="P19" s="4" t="str">
        <f>IF(Q$2=0,IFERROR(INDEX($E:$E,MATCH($M19&amp;"|"&amp;P$3,$K:$K,0)),""),IFERROR(INDEX($J:$J,MATCH($M19&amp;"|"&amp;P$3,$K:$K,0)),""))</f>
        <v/>
      </c>
      <c r="Q19" s="4" t="str">
        <f>IF(R$2=0,IFERROR(INDEX($E:$E,MATCH($M19&amp;"|"&amp;Q$3,$K:$K,0)),""),IFERROR(INDEX($J:$J,MATCH($M19&amp;"|"&amp;Q$3,$K:$K,0)),""))</f>
        <v/>
      </c>
      <c r="R19" s="4" t="str">
        <f>IF(S$2=0,IFERROR(INDEX($E:$E,MATCH($M19&amp;"|"&amp;R$3,$K:$K,0)),""),IFERROR(INDEX($J:$J,MATCH($M19&amp;"|"&amp;R$3,$K:$K,0)),""))</f>
        <v/>
      </c>
      <c r="S19" s="4" t="str">
        <f>IF(T$2=0,IFERROR(INDEX($E:$E,MATCH($M19&amp;"|"&amp;S$3,$K:$K,0)),""),IFERROR(INDEX($J:$J,MATCH($M19&amp;"|"&amp;S$3,$K:$K,0)),""))</f>
        <v/>
      </c>
      <c r="T19" s="4" t="str">
        <f>IF(U$2=0,IFERROR(INDEX($E:$E,MATCH($M19&amp;"|"&amp;T$3,$K:$K,0)),""),IFERROR(INDEX($J:$J,MATCH($M19&amp;"|"&amp;T$3,$K:$K,0)),""))</f>
        <v/>
      </c>
      <c r="U19" s="4" t="str">
        <f>IF(V$2=0,IFERROR(INDEX($E:$E,MATCH($M19&amp;"|"&amp;U$3,$K:$K,0)),""),IFERROR(INDEX($J:$J,MATCH($M19&amp;"|"&amp;U$3,$K:$K,0)),""))</f>
        <v/>
      </c>
      <c r="V19" s="4" t="str">
        <f>IF(W$2=0,IFERROR(INDEX($E:$E,MATCH($M19&amp;"|"&amp;V$3,$K:$K,0)),""),IFERROR(INDEX($J:$J,MATCH($M19&amp;"|"&amp;V$3,$K:$K,0)),""))</f>
        <v/>
      </c>
      <c r="W19" s="4" t="str">
        <f>IF(X$2=0,IFERROR(INDEX($E:$E,MATCH($M19&amp;"|"&amp;W$3,$K:$K,0)),""),IFERROR(INDEX($J:$J,MATCH($M19&amp;"|"&amp;W$3,$K:$K,0)),""))</f>
        <v/>
      </c>
      <c r="X19" s="4" t="str">
        <f>IF(Y$2=0,IFERROR(INDEX($E:$E,MATCH($M19&amp;"|"&amp;X$3,$K:$K,0)),""),IFERROR(INDEX($J:$J,MATCH($M19&amp;"|"&amp;X$3,$K:$K,0)),""))</f>
        <v/>
      </c>
      <c r="Y19" s="4" t="str">
        <f>IF(Z$2=0,IFERROR(INDEX($E:$E,MATCH($M19&amp;"|"&amp;Y$3,$K:$K,0)),""),IFERROR(INDEX($J:$J,MATCH($M19&amp;"|"&amp;Y$3,$K:$K,0)),""))</f>
        <v/>
      </c>
      <c r="Z19" s="4" t="str">
        <f>IF(AA$2=0,IFERROR(INDEX($E:$E,MATCH($M19&amp;"|"&amp;Z$3,$K:$K,0)),""),IFERROR(INDEX($J:$J,MATCH($M19&amp;"|"&amp;Z$3,$K:$K,0)),""))</f>
        <v/>
      </c>
      <c r="AA19" s="4" t="str">
        <f>IF(AB$2=0,IFERROR(INDEX($E:$E,MATCH($M19&amp;"|"&amp;AA$3,$K:$K,0)),""),IFERROR(INDEX($J:$J,MATCH($M19&amp;"|"&amp;AA$3,$K:$K,0)),""))</f>
        <v/>
      </c>
      <c r="AB19" s="4" t="str">
        <f>IF(AC$2=0,IFERROR(INDEX($E:$E,MATCH($M19&amp;"|"&amp;AB$3,$K:$K,0)),""),IFERROR(INDEX($J:$J,MATCH($M19&amp;"|"&amp;AB$3,$K:$K,0)),""))</f>
        <v/>
      </c>
      <c r="AC19" s="4" t="str">
        <f>IF(AD$2=0,IFERROR(INDEX($E:$E,MATCH($M19&amp;"|"&amp;AC$3,$K:$K,0)),""),IFERROR(INDEX($J:$J,MATCH($M19&amp;"|"&amp;AC$3,$K:$K,0)),""))</f>
        <v/>
      </c>
      <c r="AD19" s="4" t="str">
        <f>IF(AE$2=0,IFERROR(INDEX($E:$E,MATCH($M19&amp;"|"&amp;AD$3,$K:$K,0)),""),IFERROR(INDEX($J:$J,MATCH($M19&amp;"|"&amp;AD$3,$K:$K,0)),""))</f>
        <v/>
      </c>
      <c r="AE19" s="4" t="str">
        <f>IF(AF$2=0,IFERROR(INDEX($E:$E,MATCH($M19&amp;"|"&amp;AE$3,$K:$K,0)),""),IFERROR(INDEX($J:$J,MATCH($M19&amp;"|"&amp;AE$3,$K:$K,0)),""))</f>
        <v/>
      </c>
      <c r="AF19" s="4" t="str">
        <f>IF(AG$2=0,IFERROR(INDEX($E:$E,MATCH($M19&amp;"|"&amp;AF$3,$K:$K,0)),""),IFERROR(INDEX($J:$J,MATCH($M19&amp;"|"&amp;AF$3,$K:$K,0)),""))</f>
        <v/>
      </c>
      <c r="AG19" s="4" t="str">
        <f>IF(AH$2=0,IFERROR(INDEX($E:$E,MATCH($M19&amp;"|"&amp;AG$3,$K:$K,0)),""),IFERROR(INDEX($J:$J,MATCH($M19&amp;"|"&amp;AG$3,$K:$K,0)),""))</f>
        <v/>
      </c>
      <c r="AH19" s="4" t="str">
        <f>IF(AI$2=0,IFERROR(INDEX($E:$E,MATCH($M19&amp;"|"&amp;AH$3,$K:$K,0)),""),IFERROR(INDEX($J:$J,MATCH($M19&amp;"|"&amp;AH$3,$K:$K,0)),""))</f>
        <v/>
      </c>
      <c r="AI19" s="4" t="str">
        <f>IF(AJ$2=0,IFERROR(INDEX($E:$E,MATCH($M19&amp;"|"&amp;AI$3,$K:$K,0)),""),IFERROR(INDEX($J:$J,MATCH($M19&amp;"|"&amp;AI$3,$K:$K,0)),""))</f>
        <v/>
      </c>
      <c r="AJ19" s="4" t="str">
        <f>IF(AK$2=0,IFERROR(INDEX($E:$E,MATCH($M19&amp;"|"&amp;AJ$3,$K:$K,0)),""),IFERROR(INDEX($J:$J,MATCH($M19&amp;"|"&amp;AJ$3,$K:$K,0)),""))</f>
        <v/>
      </c>
    </row>
    <row r="20" spans="1:36" x14ac:dyDescent="0.25">
      <c r="A20" s="10" t="s">
        <v>36</v>
      </c>
      <c r="B20" s="5">
        <v>0.42222222222222222</v>
      </c>
      <c r="C20" s="5">
        <v>0.42222222222222222</v>
      </c>
      <c r="D20" s="10" t="s">
        <v>9</v>
      </c>
      <c r="E20" s="10" t="str">
        <f>+TEXT(carro_0[[#This Row],[Column1]],"hh:mm")&amp;" | " &amp;TEXT(carro_0[[#This Row],[Hora Fim]],"hh:mm")</f>
        <v>10:08 | 10:08</v>
      </c>
      <c r="F20" s="10">
        <f>INDEX($N$3:$AJ$3,MATCH(carro_0[[#This Row],[Nó]],$N$1:$AJ$1,0))</f>
        <v>0</v>
      </c>
      <c r="G20" s="5">
        <f>+IF(AND(carro_0[[#This Row],[Nó]]=A19,carro_0[[#This Row],[Nó]]=A21),G19,carro_0[[#This Row],[Hora Início]])</f>
        <v>0.42222222222222222</v>
      </c>
      <c r="H20" s="10">
        <f t="shared" si="3"/>
        <v>1</v>
      </c>
      <c r="I20" s="10" cm="1">
        <f t="array" ref="I20">IFERROR(_xlfn.IFS(H20=H19,I19,I19="Ramo",1),I19+1)</f>
        <v>2</v>
      </c>
      <c r="J20" s="10">
        <f t="shared" si="0"/>
        <v>1</v>
      </c>
      <c r="K20" s="10" t="str">
        <f>IF(AND(carro_0[[#This Row],[Nó]]=A21,carro_0[[#This Row],[Nó]]=A22),"",I20&amp;"|"&amp;F20)</f>
        <v>2|0</v>
      </c>
      <c r="L20" s="10"/>
      <c r="M20" s="2">
        <f t="shared" si="2"/>
        <v>17</v>
      </c>
      <c r="N20" s="4" t="str">
        <f>IF(O$2=0,IFERROR(INDEX($E:$E,MATCH($M20&amp;"|"&amp;N$3,$K:$K,0)),""),IFERROR(INDEX($J:$J,MATCH($M20&amp;"|"&amp;N$3,$K:$K,0)),""))</f>
        <v/>
      </c>
      <c r="O20" s="4" t="str">
        <f>IF(P$2=0,IFERROR(INDEX($E:$E,MATCH($M20&amp;"|"&amp;O$3,$K:$K,0)),""),IFERROR(INDEX($J:$J,MATCH($M20&amp;"|"&amp;O$3,$K:$K,0)),""))</f>
        <v/>
      </c>
      <c r="P20" s="4" t="str">
        <f>IF(Q$2=0,IFERROR(INDEX($E:$E,MATCH($M20&amp;"|"&amp;P$3,$K:$K,0)),""),IFERROR(INDEX($J:$J,MATCH($M20&amp;"|"&amp;P$3,$K:$K,0)),""))</f>
        <v/>
      </c>
      <c r="Q20" s="4" t="str">
        <f>IF(R$2=0,IFERROR(INDEX($E:$E,MATCH($M20&amp;"|"&amp;Q$3,$K:$K,0)),""),IFERROR(INDEX($J:$J,MATCH($M20&amp;"|"&amp;Q$3,$K:$K,0)),""))</f>
        <v/>
      </c>
      <c r="R20" s="4" t="str">
        <f>IF(S$2=0,IFERROR(INDEX($E:$E,MATCH($M20&amp;"|"&amp;R$3,$K:$K,0)),""),IFERROR(INDEX($J:$J,MATCH($M20&amp;"|"&amp;R$3,$K:$K,0)),""))</f>
        <v/>
      </c>
      <c r="S20" s="4" t="str">
        <f>IF(T$2=0,IFERROR(INDEX($E:$E,MATCH($M20&amp;"|"&amp;S$3,$K:$K,0)),""),IFERROR(INDEX($J:$J,MATCH($M20&amp;"|"&amp;S$3,$K:$K,0)),""))</f>
        <v/>
      </c>
      <c r="T20" s="4" t="str">
        <f>IF(U$2=0,IFERROR(INDEX($E:$E,MATCH($M20&amp;"|"&amp;T$3,$K:$K,0)),""),IFERROR(INDEX($J:$J,MATCH($M20&amp;"|"&amp;T$3,$K:$K,0)),""))</f>
        <v/>
      </c>
      <c r="U20" s="4" t="str">
        <f>IF(V$2=0,IFERROR(INDEX($E:$E,MATCH($M20&amp;"|"&amp;U$3,$K:$K,0)),""),IFERROR(INDEX($J:$J,MATCH($M20&amp;"|"&amp;U$3,$K:$K,0)),""))</f>
        <v/>
      </c>
      <c r="V20" s="4" t="str">
        <f>IF(W$2=0,IFERROR(INDEX($E:$E,MATCH($M20&amp;"|"&amp;V$3,$K:$K,0)),""),IFERROR(INDEX($J:$J,MATCH($M20&amp;"|"&amp;V$3,$K:$K,0)),""))</f>
        <v/>
      </c>
      <c r="W20" s="4" t="str">
        <f>IF(X$2=0,IFERROR(INDEX($E:$E,MATCH($M20&amp;"|"&amp;W$3,$K:$K,0)),""),IFERROR(INDEX($J:$J,MATCH($M20&amp;"|"&amp;W$3,$K:$K,0)),""))</f>
        <v/>
      </c>
      <c r="X20" s="4" t="str">
        <f>IF(Y$2=0,IFERROR(INDEX($E:$E,MATCH($M20&amp;"|"&amp;X$3,$K:$K,0)),""),IFERROR(INDEX($J:$J,MATCH($M20&amp;"|"&amp;X$3,$K:$K,0)),""))</f>
        <v/>
      </c>
      <c r="Y20" s="4" t="str">
        <f>IF(Z$2=0,IFERROR(INDEX($E:$E,MATCH($M20&amp;"|"&amp;Y$3,$K:$K,0)),""),IFERROR(INDEX($J:$J,MATCH($M20&amp;"|"&amp;Y$3,$K:$K,0)),""))</f>
        <v/>
      </c>
      <c r="Z20" s="4" t="str">
        <f>IF(AA$2=0,IFERROR(INDEX($E:$E,MATCH($M20&amp;"|"&amp;Z$3,$K:$K,0)),""),IFERROR(INDEX($J:$J,MATCH($M20&amp;"|"&amp;Z$3,$K:$K,0)),""))</f>
        <v/>
      </c>
      <c r="AA20" s="4" t="str">
        <f>IF(AB$2=0,IFERROR(INDEX($E:$E,MATCH($M20&amp;"|"&amp;AA$3,$K:$K,0)),""),IFERROR(INDEX($J:$J,MATCH($M20&amp;"|"&amp;AA$3,$K:$K,0)),""))</f>
        <v/>
      </c>
      <c r="AB20" s="4" t="str">
        <f>IF(AC$2=0,IFERROR(INDEX($E:$E,MATCH($M20&amp;"|"&amp;AB$3,$K:$K,0)),""),IFERROR(INDEX($J:$J,MATCH($M20&amp;"|"&amp;AB$3,$K:$K,0)),""))</f>
        <v/>
      </c>
      <c r="AC20" s="4" t="str">
        <f>IF(AD$2=0,IFERROR(INDEX($E:$E,MATCH($M20&amp;"|"&amp;AC$3,$K:$K,0)),""),IFERROR(INDEX($J:$J,MATCH($M20&amp;"|"&amp;AC$3,$K:$K,0)),""))</f>
        <v/>
      </c>
      <c r="AD20" s="4" t="str">
        <f>IF(AE$2=0,IFERROR(INDEX($E:$E,MATCH($M20&amp;"|"&amp;AD$3,$K:$K,0)),""),IFERROR(INDEX($J:$J,MATCH($M20&amp;"|"&amp;AD$3,$K:$K,0)),""))</f>
        <v/>
      </c>
      <c r="AE20" s="4" t="str">
        <f>IF(AF$2=0,IFERROR(INDEX($E:$E,MATCH($M20&amp;"|"&amp;AE$3,$K:$K,0)),""),IFERROR(INDEX($J:$J,MATCH($M20&amp;"|"&amp;AE$3,$K:$K,0)),""))</f>
        <v/>
      </c>
      <c r="AF20" s="4" t="str">
        <f>IF(AG$2=0,IFERROR(INDEX($E:$E,MATCH($M20&amp;"|"&amp;AF$3,$K:$K,0)),""),IFERROR(INDEX($J:$J,MATCH($M20&amp;"|"&amp;AF$3,$K:$K,0)),""))</f>
        <v/>
      </c>
      <c r="AG20" s="4" t="str">
        <f>IF(AH$2=0,IFERROR(INDEX($E:$E,MATCH($M20&amp;"|"&amp;AG$3,$K:$K,0)),""),IFERROR(INDEX($J:$J,MATCH($M20&amp;"|"&amp;AG$3,$K:$K,0)),""))</f>
        <v/>
      </c>
      <c r="AH20" s="4" t="str">
        <f>IF(AI$2=0,IFERROR(INDEX($E:$E,MATCH($M20&amp;"|"&amp;AH$3,$K:$K,0)),""),IFERROR(INDEX($J:$J,MATCH($M20&amp;"|"&amp;AH$3,$K:$K,0)),""))</f>
        <v/>
      </c>
      <c r="AI20" s="4" t="str">
        <f>IF(AJ$2=0,IFERROR(INDEX($E:$E,MATCH($M20&amp;"|"&amp;AI$3,$K:$K,0)),""),IFERROR(INDEX($J:$J,MATCH($M20&amp;"|"&amp;AI$3,$K:$K,0)),""))</f>
        <v/>
      </c>
      <c r="AJ20" s="4" t="str">
        <f>IF(AK$2=0,IFERROR(INDEX($E:$E,MATCH($M20&amp;"|"&amp;AJ$3,$K:$K,0)),""),IFERROR(INDEX($J:$J,MATCH($M20&amp;"|"&amp;AJ$3,$K:$K,0)),""))</f>
        <v/>
      </c>
    </row>
    <row r="21" spans="1:36" x14ac:dyDescent="0.25">
      <c r="A21" s="10" t="s">
        <v>38</v>
      </c>
      <c r="B21" s="5">
        <v>0.4236111111111111</v>
      </c>
      <c r="C21" s="5">
        <v>0.4236111111111111</v>
      </c>
      <c r="D21" s="10" t="s">
        <v>9</v>
      </c>
      <c r="E21" s="10" t="str">
        <f>+TEXT(carro_0[[#This Row],[Column1]],"hh:mm")&amp;" | " &amp;TEXT(carro_0[[#This Row],[Hora Fim]],"hh:mm")</f>
        <v>10:10 | 10:10</v>
      </c>
      <c r="F21" s="10">
        <f>INDEX($N$3:$AJ$3,MATCH(carro_0[[#This Row],[Nó]],$N$1:$AJ$1,0))</f>
        <v>1</v>
      </c>
      <c r="G21" s="5">
        <f>+IF(AND(carro_0[[#This Row],[Nó]]=A20,carro_0[[#This Row],[Nó]]=A22),G20,carro_0[[#This Row],[Hora Início]])</f>
        <v>0.4236111111111111</v>
      </c>
      <c r="H21" s="10">
        <f t="shared" si="3"/>
        <v>1</v>
      </c>
      <c r="I21" s="10" cm="1">
        <f t="array" ref="I21">IFERROR(_xlfn.IFS(H21=H20,I20,I20="Ramo",1),I20+1)</f>
        <v>2</v>
      </c>
      <c r="J21" s="10">
        <f t="shared" si="0"/>
        <v>0</v>
      </c>
      <c r="K21" s="10" t="str">
        <f>IF(AND(carro_0[[#This Row],[Nó]]=A22,carro_0[[#This Row],[Nó]]=A23),"",I21&amp;"|"&amp;F21)</f>
        <v>2|1</v>
      </c>
      <c r="L21" s="10"/>
      <c r="M21" s="2">
        <f t="shared" si="2"/>
        <v>18</v>
      </c>
      <c r="N21" s="4" t="str">
        <f>IF(O$2=0,IFERROR(INDEX($E:$E,MATCH($M21&amp;"|"&amp;N$3,$K:$K,0)),""),IFERROR(INDEX($J:$J,MATCH($M21&amp;"|"&amp;N$3,$K:$K,0)),""))</f>
        <v/>
      </c>
      <c r="O21" s="4" t="str">
        <f>IF(P$2=0,IFERROR(INDEX($E:$E,MATCH($M21&amp;"|"&amp;O$3,$K:$K,0)),""),IFERROR(INDEX($J:$J,MATCH($M21&amp;"|"&amp;O$3,$K:$K,0)),""))</f>
        <v/>
      </c>
      <c r="P21" s="4" t="str">
        <f>IF(Q$2=0,IFERROR(INDEX($E:$E,MATCH($M21&amp;"|"&amp;P$3,$K:$K,0)),""),IFERROR(INDEX($J:$J,MATCH($M21&amp;"|"&amp;P$3,$K:$K,0)),""))</f>
        <v/>
      </c>
      <c r="Q21" s="4" t="str">
        <f>IF(R$2=0,IFERROR(INDEX($E:$E,MATCH($M21&amp;"|"&amp;Q$3,$K:$K,0)),""),IFERROR(INDEX($J:$J,MATCH($M21&amp;"|"&amp;Q$3,$K:$K,0)),""))</f>
        <v/>
      </c>
      <c r="R21" s="4" t="str">
        <f>IF(S$2=0,IFERROR(INDEX($E:$E,MATCH($M21&amp;"|"&amp;R$3,$K:$K,0)),""),IFERROR(INDEX($J:$J,MATCH($M21&amp;"|"&amp;R$3,$K:$K,0)),""))</f>
        <v/>
      </c>
      <c r="S21" s="4" t="str">
        <f>IF(T$2=0,IFERROR(INDEX($E:$E,MATCH($M21&amp;"|"&amp;S$3,$K:$K,0)),""),IFERROR(INDEX($J:$J,MATCH($M21&amp;"|"&amp;S$3,$K:$K,0)),""))</f>
        <v/>
      </c>
      <c r="T21" s="4" t="str">
        <f>IF(U$2=0,IFERROR(INDEX($E:$E,MATCH($M21&amp;"|"&amp;T$3,$K:$K,0)),""),IFERROR(INDEX($J:$J,MATCH($M21&amp;"|"&amp;T$3,$K:$K,0)),""))</f>
        <v/>
      </c>
      <c r="U21" s="4" t="str">
        <f>IF(V$2=0,IFERROR(INDEX($E:$E,MATCH($M21&amp;"|"&amp;U$3,$K:$K,0)),""),IFERROR(INDEX($J:$J,MATCH($M21&amp;"|"&amp;U$3,$K:$K,0)),""))</f>
        <v/>
      </c>
      <c r="V21" s="4" t="str">
        <f>IF(W$2=0,IFERROR(INDEX($E:$E,MATCH($M21&amp;"|"&amp;V$3,$K:$K,0)),""),IFERROR(INDEX($J:$J,MATCH($M21&amp;"|"&amp;V$3,$K:$K,0)),""))</f>
        <v/>
      </c>
      <c r="W21" s="4" t="str">
        <f>IF(X$2=0,IFERROR(INDEX($E:$E,MATCH($M21&amp;"|"&amp;W$3,$K:$K,0)),""),IFERROR(INDEX($J:$J,MATCH($M21&amp;"|"&amp;W$3,$K:$K,0)),""))</f>
        <v/>
      </c>
      <c r="X21" s="4" t="str">
        <f>IF(Y$2=0,IFERROR(INDEX($E:$E,MATCH($M21&amp;"|"&amp;X$3,$K:$K,0)),""),IFERROR(INDEX($J:$J,MATCH($M21&amp;"|"&amp;X$3,$K:$K,0)),""))</f>
        <v/>
      </c>
      <c r="Y21" s="4" t="str">
        <f>IF(Z$2=0,IFERROR(INDEX($E:$E,MATCH($M21&amp;"|"&amp;Y$3,$K:$K,0)),""),IFERROR(INDEX($J:$J,MATCH($M21&amp;"|"&amp;Y$3,$K:$K,0)),""))</f>
        <v/>
      </c>
      <c r="Z21" s="4" t="str">
        <f>IF(AA$2=0,IFERROR(INDEX($E:$E,MATCH($M21&amp;"|"&amp;Z$3,$K:$K,0)),""),IFERROR(INDEX($J:$J,MATCH($M21&amp;"|"&amp;Z$3,$K:$K,0)),""))</f>
        <v/>
      </c>
      <c r="AA21" s="4" t="str">
        <f>IF(AB$2=0,IFERROR(INDEX($E:$E,MATCH($M21&amp;"|"&amp;AA$3,$K:$K,0)),""),IFERROR(INDEX($J:$J,MATCH($M21&amp;"|"&amp;AA$3,$K:$K,0)),""))</f>
        <v/>
      </c>
      <c r="AB21" s="4" t="str">
        <f>IF(AC$2=0,IFERROR(INDEX($E:$E,MATCH($M21&amp;"|"&amp;AB$3,$K:$K,0)),""),IFERROR(INDEX($J:$J,MATCH($M21&amp;"|"&amp;AB$3,$K:$K,0)),""))</f>
        <v/>
      </c>
      <c r="AC21" s="4" t="str">
        <f>IF(AD$2=0,IFERROR(INDEX($E:$E,MATCH($M21&amp;"|"&amp;AC$3,$K:$K,0)),""),IFERROR(INDEX($J:$J,MATCH($M21&amp;"|"&amp;AC$3,$K:$K,0)),""))</f>
        <v/>
      </c>
      <c r="AD21" s="4" t="str">
        <f>IF(AE$2=0,IFERROR(INDEX($E:$E,MATCH($M21&amp;"|"&amp;AD$3,$K:$K,0)),""),IFERROR(INDEX($J:$J,MATCH($M21&amp;"|"&amp;AD$3,$K:$K,0)),""))</f>
        <v/>
      </c>
      <c r="AE21" s="4" t="str">
        <f>IF(AF$2=0,IFERROR(INDEX($E:$E,MATCH($M21&amp;"|"&amp;AE$3,$K:$K,0)),""),IFERROR(INDEX($J:$J,MATCH($M21&amp;"|"&amp;AE$3,$K:$K,0)),""))</f>
        <v/>
      </c>
      <c r="AF21" s="4" t="str">
        <f>IF(AG$2=0,IFERROR(INDEX($E:$E,MATCH($M21&amp;"|"&amp;AF$3,$K:$K,0)),""),IFERROR(INDEX($J:$J,MATCH($M21&amp;"|"&amp;AF$3,$K:$K,0)),""))</f>
        <v/>
      </c>
      <c r="AG21" s="4" t="str">
        <f>IF(AH$2=0,IFERROR(INDEX($E:$E,MATCH($M21&amp;"|"&amp;AG$3,$K:$K,0)),""),IFERROR(INDEX($J:$J,MATCH($M21&amp;"|"&amp;AG$3,$K:$K,0)),""))</f>
        <v/>
      </c>
      <c r="AH21" s="4" t="str">
        <f>IF(AI$2=0,IFERROR(INDEX($E:$E,MATCH($M21&amp;"|"&amp;AH$3,$K:$K,0)),""),IFERROR(INDEX($J:$J,MATCH($M21&amp;"|"&amp;AH$3,$K:$K,0)),""))</f>
        <v/>
      </c>
      <c r="AI21" s="4" t="str">
        <f>IF(AJ$2=0,IFERROR(INDEX($E:$E,MATCH($M21&amp;"|"&amp;AI$3,$K:$K,0)),""),IFERROR(INDEX($J:$J,MATCH($M21&amp;"|"&amp;AI$3,$K:$K,0)),""))</f>
        <v/>
      </c>
      <c r="AJ21" s="4" t="str">
        <f>IF(AK$2=0,IFERROR(INDEX($E:$E,MATCH($M21&amp;"|"&amp;AJ$3,$K:$K,0)),""),IFERROR(INDEX($J:$J,MATCH($M21&amp;"|"&amp;AJ$3,$K:$K,0)),""))</f>
        <v/>
      </c>
    </row>
    <row r="22" spans="1:36" x14ac:dyDescent="0.25">
      <c r="A22" s="10" t="s">
        <v>39</v>
      </c>
      <c r="B22" s="5">
        <v>0.42499999999999999</v>
      </c>
      <c r="C22" s="5">
        <v>0.42499999999999999</v>
      </c>
      <c r="D22" s="10" t="s">
        <v>9</v>
      </c>
      <c r="E22" s="10" t="str">
        <f>+TEXT(carro_0[[#This Row],[Column1]],"hh:mm")&amp;" | " &amp;TEXT(carro_0[[#This Row],[Hora Fim]],"hh:mm")</f>
        <v>10:12 | 10:12</v>
      </c>
      <c r="F22" s="10">
        <f>INDEX($N$3:$AJ$3,MATCH(carro_0[[#This Row],[Nó]],$N$1:$AJ$1,0))</f>
        <v>2</v>
      </c>
      <c r="G22" s="5">
        <f>+IF(AND(carro_0[[#This Row],[Nó]]=A21,carro_0[[#This Row],[Nó]]=A23),G21,carro_0[[#This Row],[Hora Início]])</f>
        <v>0.42499999999999999</v>
      </c>
      <c r="H22" s="10">
        <f t="shared" si="3"/>
        <v>1</v>
      </c>
      <c r="I22" s="10" cm="1">
        <f t="array" ref="I22">IFERROR(_xlfn.IFS(H22=H21,I21,I21="Ramo",1),I21+1)</f>
        <v>2</v>
      </c>
      <c r="J22" s="10">
        <f t="shared" si="0"/>
        <v>0</v>
      </c>
      <c r="K22" s="10" t="str">
        <f>IF(AND(carro_0[[#This Row],[Nó]]=A23,carro_0[[#This Row],[Nó]]=A24),"",I22&amp;"|"&amp;F22)</f>
        <v>2|2</v>
      </c>
      <c r="L22" s="10"/>
      <c r="M22" s="2">
        <f t="shared" si="2"/>
        <v>19</v>
      </c>
      <c r="N22" s="4" t="str">
        <f>IF(O$2=0,IFERROR(INDEX($E:$E,MATCH($M22&amp;"|"&amp;N$3,$K:$K,0)),""),IFERROR(INDEX($J:$J,MATCH($M22&amp;"|"&amp;N$3,$K:$K,0)),""))</f>
        <v/>
      </c>
      <c r="O22" s="4" t="str">
        <f>IF(P$2=0,IFERROR(INDEX($E:$E,MATCH($M22&amp;"|"&amp;O$3,$K:$K,0)),""),IFERROR(INDEX($J:$J,MATCH($M22&amp;"|"&amp;O$3,$K:$K,0)),""))</f>
        <v/>
      </c>
      <c r="P22" s="4" t="str">
        <f>IF(Q$2=0,IFERROR(INDEX($E:$E,MATCH($M22&amp;"|"&amp;P$3,$K:$K,0)),""),IFERROR(INDEX($J:$J,MATCH($M22&amp;"|"&amp;P$3,$K:$K,0)),""))</f>
        <v/>
      </c>
      <c r="Q22" s="4" t="str">
        <f>IF(R$2=0,IFERROR(INDEX($E:$E,MATCH($M22&amp;"|"&amp;Q$3,$K:$K,0)),""),IFERROR(INDEX($J:$J,MATCH($M22&amp;"|"&amp;Q$3,$K:$K,0)),""))</f>
        <v/>
      </c>
      <c r="R22" s="4" t="str">
        <f>IF(S$2=0,IFERROR(INDEX($E:$E,MATCH($M22&amp;"|"&amp;R$3,$K:$K,0)),""),IFERROR(INDEX($J:$J,MATCH($M22&amp;"|"&amp;R$3,$K:$K,0)),""))</f>
        <v/>
      </c>
      <c r="S22" s="4" t="str">
        <f>IF(T$2=0,IFERROR(INDEX($E:$E,MATCH($M22&amp;"|"&amp;S$3,$K:$K,0)),""),IFERROR(INDEX($J:$J,MATCH($M22&amp;"|"&amp;S$3,$K:$K,0)),""))</f>
        <v/>
      </c>
      <c r="T22" s="4" t="str">
        <f>IF(U$2=0,IFERROR(INDEX($E:$E,MATCH($M22&amp;"|"&amp;T$3,$K:$K,0)),""),IFERROR(INDEX($J:$J,MATCH($M22&amp;"|"&amp;T$3,$K:$K,0)),""))</f>
        <v/>
      </c>
      <c r="U22" s="4" t="str">
        <f>IF(V$2=0,IFERROR(INDEX($E:$E,MATCH($M22&amp;"|"&amp;U$3,$K:$K,0)),""),IFERROR(INDEX($J:$J,MATCH($M22&amp;"|"&amp;U$3,$K:$K,0)),""))</f>
        <v/>
      </c>
      <c r="V22" s="4" t="str">
        <f>IF(W$2=0,IFERROR(INDEX($E:$E,MATCH($M22&amp;"|"&amp;V$3,$K:$K,0)),""),IFERROR(INDEX($J:$J,MATCH($M22&amp;"|"&amp;V$3,$K:$K,0)),""))</f>
        <v/>
      </c>
      <c r="W22" s="4" t="str">
        <f>IF(X$2=0,IFERROR(INDEX($E:$E,MATCH($M22&amp;"|"&amp;W$3,$K:$K,0)),""),IFERROR(INDEX($J:$J,MATCH($M22&amp;"|"&amp;W$3,$K:$K,0)),""))</f>
        <v/>
      </c>
      <c r="X22" s="4" t="str">
        <f>IF(Y$2=0,IFERROR(INDEX($E:$E,MATCH($M22&amp;"|"&amp;X$3,$K:$K,0)),""),IFERROR(INDEX($J:$J,MATCH($M22&amp;"|"&amp;X$3,$K:$K,0)),""))</f>
        <v/>
      </c>
      <c r="Y22" s="4" t="str">
        <f>IF(Z$2=0,IFERROR(INDEX($E:$E,MATCH($M22&amp;"|"&amp;Y$3,$K:$K,0)),""),IFERROR(INDEX($J:$J,MATCH($M22&amp;"|"&amp;Y$3,$K:$K,0)),""))</f>
        <v/>
      </c>
      <c r="Z22" s="4" t="str">
        <f>IF(AA$2=0,IFERROR(INDEX($E:$E,MATCH($M22&amp;"|"&amp;Z$3,$K:$K,0)),""),IFERROR(INDEX($J:$J,MATCH($M22&amp;"|"&amp;Z$3,$K:$K,0)),""))</f>
        <v/>
      </c>
      <c r="AA22" s="4" t="str">
        <f>IF(AB$2=0,IFERROR(INDEX($E:$E,MATCH($M22&amp;"|"&amp;AA$3,$K:$K,0)),""),IFERROR(INDEX($J:$J,MATCH($M22&amp;"|"&amp;AA$3,$K:$K,0)),""))</f>
        <v/>
      </c>
      <c r="AB22" s="4" t="str">
        <f>IF(AC$2=0,IFERROR(INDEX($E:$E,MATCH($M22&amp;"|"&amp;AB$3,$K:$K,0)),""),IFERROR(INDEX($J:$J,MATCH($M22&amp;"|"&amp;AB$3,$K:$K,0)),""))</f>
        <v/>
      </c>
      <c r="AC22" s="4" t="str">
        <f>IF(AD$2=0,IFERROR(INDEX($E:$E,MATCH($M22&amp;"|"&amp;AC$3,$K:$K,0)),""),IFERROR(INDEX($J:$J,MATCH($M22&amp;"|"&amp;AC$3,$K:$K,0)),""))</f>
        <v/>
      </c>
      <c r="AD22" s="4" t="str">
        <f>IF(AE$2=0,IFERROR(INDEX($E:$E,MATCH($M22&amp;"|"&amp;AD$3,$K:$K,0)),""),IFERROR(INDEX($J:$J,MATCH($M22&amp;"|"&amp;AD$3,$K:$K,0)),""))</f>
        <v/>
      </c>
      <c r="AE22" s="4" t="str">
        <f>IF(AF$2=0,IFERROR(INDEX($E:$E,MATCH($M22&amp;"|"&amp;AE$3,$K:$K,0)),""),IFERROR(INDEX($J:$J,MATCH($M22&amp;"|"&amp;AE$3,$K:$K,0)),""))</f>
        <v/>
      </c>
      <c r="AF22" s="4" t="str">
        <f>IF(AG$2=0,IFERROR(INDEX($E:$E,MATCH($M22&amp;"|"&amp;AF$3,$K:$K,0)),""),IFERROR(INDEX($J:$J,MATCH($M22&amp;"|"&amp;AF$3,$K:$K,0)),""))</f>
        <v/>
      </c>
      <c r="AG22" s="4" t="str">
        <f>IF(AH$2=0,IFERROR(INDEX($E:$E,MATCH($M22&amp;"|"&amp;AG$3,$K:$K,0)),""),IFERROR(INDEX($J:$J,MATCH($M22&amp;"|"&amp;AG$3,$K:$K,0)),""))</f>
        <v/>
      </c>
      <c r="AH22" s="4" t="str">
        <f>IF(AI$2=0,IFERROR(INDEX($E:$E,MATCH($M22&amp;"|"&amp;AH$3,$K:$K,0)),""),IFERROR(INDEX($J:$J,MATCH($M22&amp;"|"&amp;AH$3,$K:$K,0)),""))</f>
        <v/>
      </c>
      <c r="AI22" s="4" t="str">
        <f>IF(AJ$2=0,IFERROR(INDEX($E:$E,MATCH($M22&amp;"|"&amp;AI$3,$K:$K,0)),""),IFERROR(INDEX($J:$J,MATCH($M22&amp;"|"&amp;AI$3,$K:$K,0)),""))</f>
        <v/>
      </c>
      <c r="AJ22" s="4" t="str">
        <f>IF(AK$2=0,IFERROR(INDEX($E:$E,MATCH($M22&amp;"|"&amp;AJ$3,$K:$K,0)),""),IFERROR(INDEX($J:$J,MATCH($M22&amp;"|"&amp;AJ$3,$K:$K,0)),""))</f>
        <v/>
      </c>
    </row>
    <row r="23" spans="1:36" x14ac:dyDescent="0.25">
      <c r="A23" s="10" t="s">
        <v>40</v>
      </c>
      <c r="B23" s="5">
        <v>0.42638888888888887</v>
      </c>
      <c r="C23" s="5">
        <v>0.42638888888888887</v>
      </c>
      <c r="D23" s="10" t="s">
        <v>9</v>
      </c>
      <c r="E23" s="10" t="str">
        <f>+TEXT(carro_0[[#This Row],[Column1]],"hh:mm")&amp;" | " &amp;TEXT(carro_0[[#This Row],[Hora Fim]],"hh:mm")</f>
        <v>10:14 | 10:14</v>
      </c>
      <c r="F23" s="10">
        <f>INDEX($N$3:$AJ$3,MATCH(carro_0[[#This Row],[Nó]],$N$1:$AJ$1,0))</f>
        <v>3</v>
      </c>
      <c r="G23" s="5">
        <f>+IF(AND(carro_0[[#This Row],[Nó]]=A22,carro_0[[#This Row],[Nó]]=A24),G22,carro_0[[#This Row],[Hora Início]])</f>
        <v>0.42638888888888887</v>
      </c>
      <c r="H23" s="10">
        <f t="shared" si="3"/>
        <v>1</v>
      </c>
      <c r="I23" s="10" cm="1">
        <f t="array" ref="I23">IFERROR(_xlfn.IFS(H23=H22,I22,I22="Ramo",1),I22+1)</f>
        <v>2</v>
      </c>
      <c r="J23" s="10">
        <f t="shared" si="0"/>
        <v>0</v>
      </c>
      <c r="K23" s="10" t="str">
        <f>IF(AND(carro_0[[#This Row],[Nó]]=A24,carro_0[[#This Row],[Nó]]=A25),"",I23&amp;"|"&amp;F23)</f>
        <v>2|3</v>
      </c>
      <c r="L23" s="10"/>
      <c r="M23" s="2">
        <f t="shared" si="2"/>
        <v>20</v>
      </c>
      <c r="N23" s="4" t="str">
        <f>IF(O$2=0,IFERROR(INDEX($E:$E,MATCH($M23&amp;"|"&amp;N$3,$K:$K,0)),""),IFERROR(INDEX($J:$J,MATCH($M23&amp;"|"&amp;N$3,$K:$K,0)),""))</f>
        <v/>
      </c>
      <c r="O23" s="4" t="str">
        <f>IF(P$2=0,IFERROR(INDEX($E:$E,MATCH($M23&amp;"|"&amp;O$3,$K:$K,0)),""),IFERROR(INDEX($J:$J,MATCH($M23&amp;"|"&amp;O$3,$K:$K,0)),""))</f>
        <v/>
      </c>
      <c r="P23" s="4" t="str">
        <f>IF(Q$2=0,IFERROR(INDEX($E:$E,MATCH($M23&amp;"|"&amp;P$3,$K:$K,0)),""),IFERROR(INDEX($J:$J,MATCH($M23&amp;"|"&amp;P$3,$K:$K,0)),""))</f>
        <v/>
      </c>
      <c r="Q23" s="4" t="str">
        <f>IF(R$2=0,IFERROR(INDEX($E:$E,MATCH($M23&amp;"|"&amp;Q$3,$K:$K,0)),""),IFERROR(INDEX($J:$J,MATCH($M23&amp;"|"&amp;Q$3,$K:$K,0)),""))</f>
        <v/>
      </c>
      <c r="R23" s="4" t="str">
        <f>IF(S$2=0,IFERROR(INDEX($E:$E,MATCH($M23&amp;"|"&amp;R$3,$K:$K,0)),""),IFERROR(INDEX($J:$J,MATCH($M23&amp;"|"&amp;R$3,$K:$K,0)),""))</f>
        <v/>
      </c>
      <c r="S23" s="4" t="str">
        <f>IF(T$2=0,IFERROR(INDEX($E:$E,MATCH($M23&amp;"|"&amp;S$3,$K:$K,0)),""),IFERROR(INDEX($J:$J,MATCH($M23&amp;"|"&amp;S$3,$K:$K,0)),""))</f>
        <v/>
      </c>
      <c r="T23" s="4" t="str">
        <f>IF(U$2=0,IFERROR(INDEX($E:$E,MATCH($M23&amp;"|"&amp;T$3,$K:$K,0)),""),IFERROR(INDEX($J:$J,MATCH($M23&amp;"|"&amp;T$3,$K:$K,0)),""))</f>
        <v/>
      </c>
      <c r="U23" s="4" t="str">
        <f>IF(V$2=0,IFERROR(INDEX($E:$E,MATCH($M23&amp;"|"&amp;U$3,$K:$K,0)),""),IFERROR(INDEX($J:$J,MATCH($M23&amp;"|"&amp;U$3,$K:$K,0)),""))</f>
        <v/>
      </c>
      <c r="V23" s="4" t="str">
        <f>IF(W$2=0,IFERROR(INDEX($E:$E,MATCH($M23&amp;"|"&amp;V$3,$K:$K,0)),""),IFERROR(INDEX($J:$J,MATCH($M23&amp;"|"&amp;V$3,$K:$K,0)),""))</f>
        <v/>
      </c>
      <c r="W23" s="4" t="str">
        <f>IF(X$2=0,IFERROR(INDEX($E:$E,MATCH($M23&amp;"|"&amp;W$3,$K:$K,0)),""),IFERROR(INDEX($J:$J,MATCH($M23&amp;"|"&amp;W$3,$K:$K,0)),""))</f>
        <v/>
      </c>
      <c r="X23" s="4" t="str">
        <f>IF(Y$2=0,IFERROR(INDEX($E:$E,MATCH($M23&amp;"|"&amp;X$3,$K:$K,0)),""),IFERROR(INDEX($J:$J,MATCH($M23&amp;"|"&amp;X$3,$K:$K,0)),""))</f>
        <v/>
      </c>
      <c r="Y23" s="4" t="str">
        <f>IF(Z$2=0,IFERROR(INDEX($E:$E,MATCH($M23&amp;"|"&amp;Y$3,$K:$K,0)),""),IFERROR(INDEX($J:$J,MATCH($M23&amp;"|"&amp;Y$3,$K:$K,0)),""))</f>
        <v/>
      </c>
      <c r="Z23" s="4" t="str">
        <f>IF(AA$2=0,IFERROR(INDEX($E:$E,MATCH($M23&amp;"|"&amp;Z$3,$K:$K,0)),""),IFERROR(INDEX($J:$J,MATCH($M23&amp;"|"&amp;Z$3,$K:$K,0)),""))</f>
        <v/>
      </c>
      <c r="AA23" s="4" t="str">
        <f>IF(AB$2=0,IFERROR(INDEX($E:$E,MATCH($M23&amp;"|"&amp;AA$3,$K:$K,0)),""),IFERROR(INDEX($J:$J,MATCH($M23&amp;"|"&amp;AA$3,$K:$K,0)),""))</f>
        <v/>
      </c>
      <c r="AB23" s="4" t="str">
        <f>IF(AC$2=0,IFERROR(INDEX($E:$E,MATCH($M23&amp;"|"&amp;AB$3,$K:$K,0)),""),IFERROR(INDEX($J:$J,MATCH($M23&amp;"|"&amp;AB$3,$K:$K,0)),""))</f>
        <v/>
      </c>
      <c r="AC23" s="4" t="str">
        <f>IF(AD$2=0,IFERROR(INDEX($E:$E,MATCH($M23&amp;"|"&amp;AC$3,$K:$K,0)),""),IFERROR(INDEX($J:$J,MATCH($M23&amp;"|"&amp;AC$3,$K:$K,0)),""))</f>
        <v/>
      </c>
      <c r="AD23" s="4" t="str">
        <f>IF(AE$2=0,IFERROR(INDEX($E:$E,MATCH($M23&amp;"|"&amp;AD$3,$K:$K,0)),""),IFERROR(INDEX($J:$J,MATCH($M23&amp;"|"&amp;AD$3,$K:$K,0)),""))</f>
        <v/>
      </c>
      <c r="AE23" s="4" t="str">
        <f>IF(AF$2=0,IFERROR(INDEX($E:$E,MATCH($M23&amp;"|"&amp;AE$3,$K:$K,0)),""),IFERROR(INDEX($J:$J,MATCH($M23&amp;"|"&amp;AE$3,$K:$K,0)),""))</f>
        <v/>
      </c>
      <c r="AF23" s="4" t="str">
        <f>IF(AG$2=0,IFERROR(INDEX($E:$E,MATCH($M23&amp;"|"&amp;AF$3,$K:$K,0)),""),IFERROR(INDEX($J:$J,MATCH($M23&amp;"|"&amp;AF$3,$K:$K,0)),""))</f>
        <v/>
      </c>
      <c r="AG23" s="4" t="str">
        <f>IF(AH$2=0,IFERROR(INDEX($E:$E,MATCH($M23&amp;"|"&amp;AG$3,$K:$K,0)),""),IFERROR(INDEX($J:$J,MATCH($M23&amp;"|"&amp;AG$3,$K:$K,0)),""))</f>
        <v/>
      </c>
      <c r="AH23" s="4" t="str">
        <f>IF(AI$2=0,IFERROR(INDEX($E:$E,MATCH($M23&amp;"|"&amp;AH$3,$K:$K,0)),""),IFERROR(INDEX($J:$J,MATCH($M23&amp;"|"&amp;AH$3,$K:$K,0)),""))</f>
        <v/>
      </c>
      <c r="AI23" s="4" t="str">
        <f>IF(AJ$2=0,IFERROR(INDEX($E:$E,MATCH($M23&amp;"|"&amp;AI$3,$K:$K,0)),""),IFERROR(INDEX($J:$J,MATCH($M23&amp;"|"&amp;AI$3,$K:$K,0)),""))</f>
        <v/>
      </c>
      <c r="AJ23" s="4" t="str">
        <f>IF(AK$2=0,IFERROR(INDEX($E:$E,MATCH($M23&amp;"|"&amp;AJ$3,$K:$K,0)),""),IFERROR(INDEX($J:$J,MATCH($M23&amp;"|"&amp;AJ$3,$K:$K,0)),""))</f>
        <v/>
      </c>
    </row>
    <row r="24" spans="1:36" x14ac:dyDescent="0.25">
      <c r="A24" s="10" t="s">
        <v>40</v>
      </c>
      <c r="B24" s="5">
        <v>0.42777777777777776</v>
      </c>
      <c r="C24" s="5">
        <v>0.42777777777777776</v>
      </c>
      <c r="D24" s="10" t="s">
        <v>9</v>
      </c>
      <c r="E24" s="10" t="str">
        <f>+TEXT(carro_0[[#This Row],[Column1]],"hh:mm")&amp;" | " &amp;TEXT(carro_0[[#This Row],[Hora Fim]],"hh:mm")</f>
        <v>10:16 | 10:16</v>
      </c>
      <c r="F24" s="10">
        <f>INDEX($N$3:$AJ$3,MATCH(carro_0[[#This Row],[Nó]],$N$1:$AJ$1,0))</f>
        <v>3</v>
      </c>
      <c r="G24" s="5">
        <f>+IF(AND(carro_0[[#This Row],[Nó]]=A23,carro_0[[#This Row],[Nó]]=A25),G23,carro_0[[#This Row],[Hora Início]])</f>
        <v>0.42777777777777776</v>
      </c>
      <c r="H24" s="10">
        <f t="shared" si="3"/>
        <v>1</v>
      </c>
      <c r="I24" s="10" cm="1">
        <f t="array" ref="I24">IFERROR(_xlfn.IFS(H24=H23,I23,I23="Ramo",1),I23+1)</f>
        <v>2</v>
      </c>
      <c r="J24" s="10">
        <f t="shared" si="0"/>
        <v>0</v>
      </c>
      <c r="K24" s="10" t="str">
        <f>IF(AND(carro_0[[#This Row],[Nó]]=A25,carro_0[[#This Row],[Nó]]=A26),"",I24&amp;"|"&amp;F24)</f>
        <v>2|3</v>
      </c>
      <c r="L24" s="10"/>
      <c r="M24" s="2">
        <f t="shared" si="2"/>
        <v>21</v>
      </c>
      <c r="N24" s="4" t="str">
        <f>IF(O$2=0,IFERROR(INDEX($E:$E,MATCH($M24&amp;"|"&amp;N$3,$K:$K,0)),""),IFERROR(INDEX($J:$J,MATCH($M24&amp;"|"&amp;N$3,$K:$K,0)),""))</f>
        <v/>
      </c>
      <c r="O24" s="4" t="str">
        <f>IF(P$2=0,IFERROR(INDEX($E:$E,MATCH($M24&amp;"|"&amp;O$3,$K:$K,0)),""),IFERROR(INDEX($J:$J,MATCH($M24&amp;"|"&amp;O$3,$K:$K,0)),""))</f>
        <v/>
      </c>
      <c r="P24" s="4" t="str">
        <f>IF(Q$2=0,IFERROR(INDEX($E:$E,MATCH($M24&amp;"|"&amp;P$3,$K:$K,0)),""),IFERROR(INDEX($J:$J,MATCH($M24&amp;"|"&amp;P$3,$K:$K,0)),""))</f>
        <v/>
      </c>
      <c r="Q24" s="4" t="str">
        <f>IF(R$2=0,IFERROR(INDEX($E:$E,MATCH($M24&amp;"|"&amp;Q$3,$K:$K,0)),""),IFERROR(INDEX($J:$J,MATCH($M24&amp;"|"&amp;Q$3,$K:$K,0)),""))</f>
        <v/>
      </c>
      <c r="R24" s="4" t="str">
        <f>IF(S$2=0,IFERROR(INDEX($E:$E,MATCH($M24&amp;"|"&amp;R$3,$K:$K,0)),""),IFERROR(INDEX($J:$J,MATCH($M24&amp;"|"&amp;R$3,$K:$K,0)),""))</f>
        <v/>
      </c>
      <c r="S24" s="4" t="str">
        <f>IF(T$2=0,IFERROR(INDEX($E:$E,MATCH($M24&amp;"|"&amp;S$3,$K:$K,0)),""),IFERROR(INDEX($J:$J,MATCH($M24&amp;"|"&amp;S$3,$K:$K,0)),""))</f>
        <v/>
      </c>
      <c r="T24" s="4" t="str">
        <f>IF(U$2=0,IFERROR(INDEX($E:$E,MATCH($M24&amp;"|"&amp;T$3,$K:$K,0)),""),IFERROR(INDEX($J:$J,MATCH($M24&amp;"|"&amp;T$3,$K:$K,0)),""))</f>
        <v/>
      </c>
      <c r="U24" s="4" t="str">
        <f>IF(V$2=0,IFERROR(INDEX($E:$E,MATCH($M24&amp;"|"&amp;U$3,$K:$K,0)),""),IFERROR(INDEX($J:$J,MATCH($M24&amp;"|"&amp;U$3,$K:$K,0)),""))</f>
        <v/>
      </c>
      <c r="V24" s="4" t="str">
        <f>IF(W$2=0,IFERROR(INDEX($E:$E,MATCH($M24&amp;"|"&amp;V$3,$K:$K,0)),""),IFERROR(INDEX($J:$J,MATCH($M24&amp;"|"&amp;V$3,$K:$K,0)),""))</f>
        <v/>
      </c>
      <c r="W24" s="4" t="str">
        <f>IF(X$2=0,IFERROR(INDEX($E:$E,MATCH($M24&amp;"|"&amp;W$3,$K:$K,0)),""),IFERROR(INDEX($J:$J,MATCH($M24&amp;"|"&amp;W$3,$K:$K,0)),""))</f>
        <v/>
      </c>
      <c r="X24" s="4" t="str">
        <f>IF(Y$2=0,IFERROR(INDEX($E:$E,MATCH($M24&amp;"|"&amp;X$3,$K:$K,0)),""),IFERROR(INDEX($J:$J,MATCH($M24&amp;"|"&amp;X$3,$K:$K,0)),""))</f>
        <v/>
      </c>
      <c r="Y24" s="4" t="str">
        <f>IF(Z$2=0,IFERROR(INDEX($E:$E,MATCH($M24&amp;"|"&amp;Y$3,$K:$K,0)),""),IFERROR(INDEX($J:$J,MATCH($M24&amp;"|"&amp;Y$3,$K:$K,0)),""))</f>
        <v/>
      </c>
      <c r="Z24" s="4" t="str">
        <f>IF(AA$2=0,IFERROR(INDEX($E:$E,MATCH($M24&amp;"|"&amp;Z$3,$K:$K,0)),""),IFERROR(INDEX($J:$J,MATCH($M24&amp;"|"&amp;Z$3,$K:$K,0)),""))</f>
        <v/>
      </c>
      <c r="AA24" s="4" t="str">
        <f>IF(AB$2=0,IFERROR(INDEX($E:$E,MATCH($M24&amp;"|"&amp;AA$3,$K:$K,0)),""),IFERROR(INDEX($J:$J,MATCH($M24&amp;"|"&amp;AA$3,$K:$K,0)),""))</f>
        <v/>
      </c>
      <c r="AB24" s="4" t="str">
        <f>IF(AC$2=0,IFERROR(INDEX($E:$E,MATCH($M24&amp;"|"&amp;AB$3,$K:$K,0)),""),IFERROR(INDEX($J:$J,MATCH($M24&amp;"|"&amp;AB$3,$K:$K,0)),""))</f>
        <v/>
      </c>
      <c r="AC24" s="4" t="str">
        <f>IF(AD$2=0,IFERROR(INDEX($E:$E,MATCH($M24&amp;"|"&amp;AC$3,$K:$K,0)),""),IFERROR(INDEX($J:$J,MATCH($M24&amp;"|"&amp;AC$3,$K:$K,0)),""))</f>
        <v/>
      </c>
      <c r="AD24" s="4" t="str">
        <f>IF(AE$2=0,IFERROR(INDEX($E:$E,MATCH($M24&amp;"|"&amp;AD$3,$K:$K,0)),""),IFERROR(INDEX($J:$J,MATCH($M24&amp;"|"&amp;AD$3,$K:$K,0)),""))</f>
        <v/>
      </c>
      <c r="AE24" s="4" t="str">
        <f>IF(AF$2=0,IFERROR(INDEX($E:$E,MATCH($M24&amp;"|"&amp;AE$3,$K:$K,0)),""),IFERROR(INDEX($J:$J,MATCH($M24&amp;"|"&amp;AE$3,$K:$K,0)),""))</f>
        <v/>
      </c>
      <c r="AF24" s="4" t="str">
        <f>IF(AG$2=0,IFERROR(INDEX($E:$E,MATCH($M24&amp;"|"&amp;AF$3,$K:$K,0)),""),IFERROR(INDEX($J:$J,MATCH($M24&amp;"|"&amp;AF$3,$K:$K,0)),""))</f>
        <v/>
      </c>
      <c r="AG24" s="4" t="str">
        <f>IF(AH$2=0,IFERROR(INDEX($E:$E,MATCH($M24&amp;"|"&amp;AG$3,$K:$K,0)),""),IFERROR(INDEX($J:$J,MATCH($M24&amp;"|"&amp;AG$3,$K:$K,0)),""))</f>
        <v/>
      </c>
      <c r="AH24" s="4" t="str">
        <f>IF(AI$2=0,IFERROR(INDEX($E:$E,MATCH($M24&amp;"|"&amp;AH$3,$K:$K,0)),""),IFERROR(INDEX($J:$J,MATCH($M24&amp;"|"&amp;AH$3,$K:$K,0)),""))</f>
        <v/>
      </c>
      <c r="AI24" s="4" t="str">
        <f>IF(AJ$2=0,IFERROR(INDEX($E:$E,MATCH($M24&amp;"|"&amp;AI$3,$K:$K,0)),""),IFERROR(INDEX($J:$J,MATCH($M24&amp;"|"&amp;AI$3,$K:$K,0)),""))</f>
        <v/>
      </c>
      <c r="AJ24" s="4" t="str">
        <f>IF(AK$2=0,IFERROR(INDEX($E:$E,MATCH($M24&amp;"|"&amp;AJ$3,$K:$K,0)),""),IFERROR(INDEX($J:$J,MATCH($M24&amp;"|"&amp;AJ$3,$K:$K,0)),""))</f>
        <v/>
      </c>
    </row>
    <row r="25" spans="1:36" x14ac:dyDescent="0.25">
      <c r="A25" s="10" t="s">
        <v>41</v>
      </c>
      <c r="B25" s="5">
        <v>0.42916666666666664</v>
      </c>
      <c r="C25" s="5">
        <v>0.42916666666666664</v>
      </c>
      <c r="D25" s="10" t="s">
        <v>9</v>
      </c>
      <c r="E25" s="10" t="str">
        <f>+TEXT(carro_0[[#This Row],[Column1]],"hh:mm")&amp;" | " &amp;TEXT(carro_0[[#This Row],[Hora Fim]],"hh:mm")</f>
        <v>10:18 | 10:18</v>
      </c>
      <c r="F25" s="10">
        <f>INDEX($N$3:$AJ$3,MATCH(carro_0[[#This Row],[Nó]],$N$1:$AJ$1,0))</f>
        <v>4</v>
      </c>
      <c r="G25" s="5">
        <f>+IF(AND(carro_0[[#This Row],[Nó]]=A24,carro_0[[#This Row],[Nó]]=A26),G24,carro_0[[#This Row],[Hora Início]])</f>
        <v>0.42916666666666664</v>
      </c>
      <c r="H25" s="10">
        <f t="shared" si="3"/>
        <v>1</v>
      </c>
      <c r="I25" s="10" cm="1">
        <f t="array" ref="I25">IFERROR(_xlfn.IFS(H25=H24,I24,I24="Ramo",1),I24+1)</f>
        <v>2</v>
      </c>
      <c r="J25" s="10">
        <f t="shared" si="0"/>
        <v>0</v>
      </c>
      <c r="K25" s="10" t="str">
        <f>IF(AND(carro_0[[#This Row],[Nó]]=A26,carro_0[[#This Row],[Nó]]=A27),"",I25&amp;"|"&amp;F25)</f>
        <v>2|4</v>
      </c>
      <c r="L25" s="10"/>
      <c r="M25" s="2">
        <f t="shared" si="2"/>
        <v>22</v>
      </c>
      <c r="N25" s="4" t="str">
        <f>IF(O$2=0,IFERROR(INDEX($E:$E,MATCH($M25&amp;"|"&amp;N$3,$K:$K,0)),""),IFERROR(INDEX($J:$J,MATCH($M25&amp;"|"&amp;N$3,$K:$K,0)),""))</f>
        <v/>
      </c>
      <c r="O25" s="4" t="str">
        <f>IF(P$2=0,IFERROR(INDEX($E:$E,MATCH($M25&amp;"|"&amp;O$3,$K:$K,0)),""),IFERROR(INDEX($J:$J,MATCH($M25&amp;"|"&amp;O$3,$K:$K,0)),""))</f>
        <v/>
      </c>
      <c r="P25" s="4" t="str">
        <f>IF(Q$2=0,IFERROR(INDEX($E:$E,MATCH($M25&amp;"|"&amp;P$3,$K:$K,0)),""),IFERROR(INDEX($J:$J,MATCH($M25&amp;"|"&amp;P$3,$K:$K,0)),""))</f>
        <v/>
      </c>
      <c r="Q25" s="4" t="str">
        <f>IF(R$2=0,IFERROR(INDEX($E:$E,MATCH($M25&amp;"|"&amp;Q$3,$K:$K,0)),""),IFERROR(INDEX($J:$J,MATCH($M25&amp;"|"&amp;Q$3,$K:$K,0)),""))</f>
        <v/>
      </c>
      <c r="R25" s="4" t="str">
        <f>IF(S$2=0,IFERROR(INDEX($E:$E,MATCH($M25&amp;"|"&amp;R$3,$K:$K,0)),""),IFERROR(INDEX($J:$J,MATCH($M25&amp;"|"&amp;R$3,$K:$K,0)),""))</f>
        <v/>
      </c>
      <c r="S25" s="4" t="str">
        <f>IF(T$2=0,IFERROR(INDEX($E:$E,MATCH($M25&amp;"|"&amp;S$3,$K:$K,0)),""),IFERROR(INDEX($J:$J,MATCH($M25&amp;"|"&amp;S$3,$K:$K,0)),""))</f>
        <v/>
      </c>
      <c r="T25" s="4" t="str">
        <f>IF(U$2=0,IFERROR(INDEX($E:$E,MATCH($M25&amp;"|"&amp;T$3,$K:$K,0)),""),IFERROR(INDEX($J:$J,MATCH($M25&amp;"|"&amp;T$3,$K:$K,0)),""))</f>
        <v/>
      </c>
      <c r="U25" s="4" t="str">
        <f>IF(V$2=0,IFERROR(INDEX($E:$E,MATCH($M25&amp;"|"&amp;U$3,$K:$K,0)),""),IFERROR(INDEX($J:$J,MATCH($M25&amp;"|"&amp;U$3,$K:$K,0)),""))</f>
        <v/>
      </c>
      <c r="V25" s="4" t="str">
        <f>IF(W$2=0,IFERROR(INDEX($E:$E,MATCH($M25&amp;"|"&amp;V$3,$K:$K,0)),""),IFERROR(INDEX($J:$J,MATCH($M25&amp;"|"&amp;V$3,$K:$K,0)),""))</f>
        <v/>
      </c>
      <c r="W25" s="4" t="str">
        <f>IF(X$2=0,IFERROR(INDEX($E:$E,MATCH($M25&amp;"|"&amp;W$3,$K:$K,0)),""),IFERROR(INDEX($J:$J,MATCH($M25&amp;"|"&amp;W$3,$K:$K,0)),""))</f>
        <v/>
      </c>
      <c r="X25" s="4" t="str">
        <f>IF(Y$2=0,IFERROR(INDEX($E:$E,MATCH($M25&amp;"|"&amp;X$3,$K:$K,0)),""),IFERROR(INDEX($J:$J,MATCH($M25&amp;"|"&amp;X$3,$K:$K,0)),""))</f>
        <v/>
      </c>
      <c r="Y25" s="4" t="str">
        <f>IF(Z$2=0,IFERROR(INDEX($E:$E,MATCH($M25&amp;"|"&amp;Y$3,$K:$K,0)),""),IFERROR(INDEX($J:$J,MATCH($M25&amp;"|"&amp;Y$3,$K:$K,0)),""))</f>
        <v/>
      </c>
      <c r="Z25" s="4" t="str">
        <f>IF(AA$2=0,IFERROR(INDEX($E:$E,MATCH($M25&amp;"|"&amp;Z$3,$K:$K,0)),""),IFERROR(INDEX($J:$J,MATCH($M25&amp;"|"&amp;Z$3,$K:$K,0)),""))</f>
        <v/>
      </c>
      <c r="AA25" s="4" t="str">
        <f>IF(AB$2=0,IFERROR(INDEX($E:$E,MATCH($M25&amp;"|"&amp;AA$3,$K:$K,0)),""),IFERROR(INDEX($J:$J,MATCH($M25&amp;"|"&amp;AA$3,$K:$K,0)),""))</f>
        <v/>
      </c>
      <c r="AB25" s="4" t="str">
        <f>IF(AC$2=0,IFERROR(INDEX($E:$E,MATCH($M25&amp;"|"&amp;AB$3,$K:$K,0)),""),IFERROR(INDEX($J:$J,MATCH($M25&amp;"|"&amp;AB$3,$K:$K,0)),""))</f>
        <v/>
      </c>
      <c r="AC25" s="4" t="str">
        <f>IF(AD$2=0,IFERROR(INDEX($E:$E,MATCH($M25&amp;"|"&amp;AC$3,$K:$K,0)),""),IFERROR(INDEX($J:$J,MATCH($M25&amp;"|"&amp;AC$3,$K:$K,0)),""))</f>
        <v/>
      </c>
      <c r="AD25" s="4" t="str">
        <f>IF(AE$2=0,IFERROR(INDEX($E:$E,MATCH($M25&amp;"|"&amp;AD$3,$K:$K,0)),""),IFERROR(INDEX($J:$J,MATCH($M25&amp;"|"&amp;AD$3,$K:$K,0)),""))</f>
        <v/>
      </c>
      <c r="AE25" s="4" t="str">
        <f>IF(AF$2=0,IFERROR(INDEX($E:$E,MATCH($M25&amp;"|"&amp;AE$3,$K:$K,0)),""),IFERROR(INDEX($J:$J,MATCH($M25&amp;"|"&amp;AE$3,$K:$K,0)),""))</f>
        <v/>
      </c>
      <c r="AF25" s="4" t="str">
        <f>IF(AG$2=0,IFERROR(INDEX($E:$E,MATCH($M25&amp;"|"&amp;AF$3,$K:$K,0)),""),IFERROR(INDEX($J:$J,MATCH($M25&amp;"|"&amp;AF$3,$K:$K,0)),""))</f>
        <v/>
      </c>
      <c r="AG25" s="4" t="str">
        <f>IF(AH$2=0,IFERROR(INDEX($E:$E,MATCH($M25&amp;"|"&amp;AG$3,$K:$K,0)),""),IFERROR(INDEX($J:$J,MATCH($M25&amp;"|"&amp;AG$3,$K:$K,0)),""))</f>
        <v/>
      </c>
      <c r="AH25" s="4" t="str">
        <f>IF(AI$2=0,IFERROR(INDEX($E:$E,MATCH($M25&amp;"|"&amp;AH$3,$K:$K,0)),""),IFERROR(INDEX($J:$J,MATCH($M25&amp;"|"&amp;AH$3,$K:$K,0)),""))</f>
        <v/>
      </c>
      <c r="AI25" s="4" t="str">
        <f>IF(AJ$2=0,IFERROR(INDEX($E:$E,MATCH($M25&amp;"|"&amp;AI$3,$K:$K,0)),""),IFERROR(INDEX($J:$J,MATCH($M25&amp;"|"&amp;AI$3,$K:$K,0)),""))</f>
        <v/>
      </c>
      <c r="AJ25" s="4" t="str">
        <f>IF(AK$2=0,IFERROR(INDEX($E:$E,MATCH($M25&amp;"|"&amp;AJ$3,$K:$K,0)),""),IFERROR(INDEX($J:$J,MATCH($M25&amp;"|"&amp;AJ$3,$K:$K,0)),""))</f>
        <v/>
      </c>
    </row>
    <row r="26" spans="1:36" x14ac:dyDescent="0.25">
      <c r="A26" s="10" t="s">
        <v>43</v>
      </c>
      <c r="B26" s="5">
        <v>0.4513888888888889</v>
      </c>
      <c r="C26" s="5">
        <v>0.45833333333333331</v>
      </c>
      <c r="D26" s="10" t="s">
        <v>7</v>
      </c>
      <c r="E26" s="10" t="str">
        <f>+TEXT(carro_0[[#This Row],[Column1]],"hh:mm")&amp;" | " &amp;TEXT(carro_0[[#This Row],[Hora Fim]],"hh:mm")</f>
        <v>10:50 | 11:00</v>
      </c>
      <c r="F26" s="10">
        <f>INDEX($N$3:$AJ$3,MATCH(carro_0[[#This Row],[Nó]],$N$1:$AJ$1,0))</f>
        <v>6</v>
      </c>
      <c r="G26" s="5">
        <f>+IF(AND(carro_0[[#This Row],[Nó]]=A25,carro_0[[#This Row],[Nó]]=A27),G25,carro_0[[#This Row],[Hora Início]])</f>
        <v>0.4513888888888889</v>
      </c>
      <c r="H26" s="10">
        <f t="shared" si="3"/>
        <v>1</v>
      </c>
      <c r="I26" s="10" cm="1">
        <f t="array" ref="I26">IFERROR(_xlfn.IFS(H26=H25,I25,I25="Ramo",1),I25+1)</f>
        <v>2</v>
      </c>
      <c r="J26" s="10">
        <f t="shared" si="0"/>
        <v>0</v>
      </c>
      <c r="K26" s="10" t="str">
        <f>IF(AND(carro_0[[#This Row],[Nó]]=A27,carro_0[[#This Row],[Nó]]=A28),"",I26&amp;"|"&amp;F26)</f>
        <v>2|6</v>
      </c>
      <c r="L26" s="10"/>
      <c r="M26" s="2">
        <f t="shared" si="2"/>
        <v>23</v>
      </c>
      <c r="N26" s="4" t="str">
        <f>IF(O$2=0,IFERROR(INDEX($E:$E,MATCH($M26&amp;"|"&amp;N$3,$K:$K,0)),""),IFERROR(INDEX($J:$J,MATCH($M26&amp;"|"&amp;N$3,$K:$K,0)),""))</f>
        <v/>
      </c>
      <c r="O26" s="4" t="str">
        <f>IF(P$2=0,IFERROR(INDEX($E:$E,MATCH($M26&amp;"|"&amp;O$3,$K:$K,0)),""),IFERROR(INDEX($J:$J,MATCH($M26&amp;"|"&amp;O$3,$K:$K,0)),""))</f>
        <v/>
      </c>
      <c r="P26" s="4" t="str">
        <f>IF(Q$2=0,IFERROR(INDEX($E:$E,MATCH($M26&amp;"|"&amp;P$3,$K:$K,0)),""),IFERROR(INDEX($J:$J,MATCH($M26&amp;"|"&amp;P$3,$K:$K,0)),""))</f>
        <v/>
      </c>
      <c r="Q26" s="4" t="str">
        <f>IF(R$2=0,IFERROR(INDEX($E:$E,MATCH($M26&amp;"|"&amp;Q$3,$K:$K,0)),""),IFERROR(INDEX($J:$J,MATCH($M26&amp;"|"&amp;Q$3,$K:$K,0)),""))</f>
        <v/>
      </c>
      <c r="R26" s="4" t="str">
        <f>IF(S$2=0,IFERROR(INDEX($E:$E,MATCH($M26&amp;"|"&amp;R$3,$K:$K,0)),""),IFERROR(INDEX($J:$J,MATCH($M26&amp;"|"&amp;R$3,$K:$K,0)),""))</f>
        <v/>
      </c>
      <c r="S26" s="4" t="str">
        <f>IF(T$2=0,IFERROR(INDEX($E:$E,MATCH($M26&amp;"|"&amp;S$3,$K:$K,0)),""),IFERROR(INDEX($J:$J,MATCH($M26&amp;"|"&amp;S$3,$K:$K,0)),""))</f>
        <v/>
      </c>
      <c r="T26" s="4" t="str">
        <f>IF(U$2=0,IFERROR(INDEX($E:$E,MATCH($M26&amp;"|"&amp;T$3,$K:$K,0)),""),IFERROR(INDEX($J:$J,MATCH($M26&amp;"|"&amp;T$3,$K:$K,0)),""))</f>
        <v/>
      </c>
      <c r="U26" s="4" t="str">
        <f>IF(V$2=0,IFERROR(INDEX($E:$E,MATCH($M26&amp;"|"&amp;U$3,$K:$K,0)),""),IFERROR(INDEX($J:$J,MATCH($M26&amp;"|"&amp;U$3,$K:$K,0)),""))</f>
        <v/>
      </c>
      <c r="V26" s="4" t="str">
        <f>IF(W$2=0,IFERROR(INDEX($E:$E,MATCH($M26&amp;"|"&amp;V$3,$K:$K,0)),""),IFERROR(INDEX($J:$J,MATCH($M26&amp;"|"&amp;V$3,$K:$K,0)),""))</f>
        <v/>
      </c>
      <c r="W26" s="4" t="str">
        <f>IF(X$2=0,IFERROR(INDEX($E:$E,MATCH($M26&amp;"|"&amp;W$3,$K:$K,0)),""),IFERROR(INDEX($J:$J,MATCH($M26&amp;"|"&amp;W$3,$K:$K,0)),""))</f>
        <v/>
      </c>
      <c r="X26" s="4" t="str">
        <f>IF(Y$2=0,IFERROR(INDEX($E:$E,MATCH($M26&amp;"|"&amp;X$3,$K:$K,0)),""),IFERROR(INDEX($J:$J,MATCH($M26&amp;"|"&amp;X$3,$K:$K,0)),""))</f>
        <v/>
      </c>
      <c r="Y26" s="4" t="str">
        <f>IF(Z$2=0,IFERROR(INDEX($E:$E,MATCH($M26&amp;"|"&amp;Y$3,$K:$K,0)),""),IFERROR(INDEX($J:$J,MATCH($M26&amp;"|"&amp;Y$3,$K:$K,0)),""))</f>
        <v/>
      </c>
      <c r="Z26" s="4" t="str">
        <f>IF(AA$2=0,IFERROR(INDEX($E:$E,MATCH($M26&amp;"|"&amp;Z$3,$K:$K,0)),""),IFERROR(INDEX($J:$J,MATCH($M26&amp;"|"&amp;Z$3,$K:$K,0)),""))</f>
        <v/>
      </c>
      <c r="AA26" s="4" t="str">
        <f>IF(AB$2=0,IFERROR(INDEX($E:$E,MATCH($M26&amp;"|"&amp;AA$3,$K:$K,0)),""),IFERROR(INDEX($J:$J,MATCH($M26&amp;"|"&amp;AA$3,$K:$K,0)),""))</f>
        <v/>
      </c>
      <c r="AB26" s="4" t="str">
        <f>IF(AC$2=0,IFERROR(INDEX($E:$E,MATCH($M26&amp;"|"&amp;AB$3,$K:$K,0)),""),IFERROR(INDEX($J:$J,MATCH($M26&amp;"|"&amp;AB$3,$K:$K,0)),""))</f>
        <v/>
      </c>
      <c r="AC26" s="4" t="str">
        <f>IF(AD$2=0,IFERROR(INDEX($E:$E,MATCH($M26&amp;"|"&amp;AC$3,$K:$K,0)),""),IFERROR(INDEX($J:$J,MATCH($M26&amp;"|"&amp;AC$3,$K:$K,0)),""))</f>
        <v/>
      </c>
      <c r="AD26" s="4" t="str">
        <f>IF(AE$2=0,IFERROR(INDEX($E:$E,MATCH($M26&amp;"|"&amp;AD$3,$K:$K,0)),""),IFERROR(INDEX($J:$J,MATCH($M26&amp;"|"&amp;AD$3,$K:$K,0)),""))</f>
        <v/>
      </c>
      <c r="AE26" s="4" t="str">
        <f>IF(AF$2=0,IFERROR(INDEX($E:$E,MATCH($M26&amp;"|"&amp;AE$3,$K:$K,0)),""),IFERROR(INDEX($J:$J,MATCH($M26&amp;"|"&amp;AE$3,$K:$K,0)),""))</f>
        <v/>
      </c>
      <c r="AF26" s="4" t="str">
        <f>IF(AG$2=0,IFERROR(INDEX($E:$E,MATCH($M26&amp;"|"&amp;AF$3,$K:$K,0)),""),IFERROR(INDEX($J:$J,MATCH($M26&amp;"|"&amp;AF$3,$K:$K,0)),""))</f>
        <v/>
      </c>
      <c r="AG26" s="4" t="str">
        <f>IF(AH$2=0,IFERROR(INDEX($E:$E,MATCH($M26&amp;"|"&amp;AG$3,$K:$K,0)),""),IFERROR(INDEX($J:$J,MATCH($M26&amp;"|"&amp;AG$3,$K:$K,0)),""))</f>
        <v/>
      </c>
      <c r="AH26" s="4" t="str">
        <f>IF(AI$2=0,IFERROR(INDEX($E:$E,MATCH($M26&amp;"|"&amp;AH$3,$K:$K,0)),""),IFERROR(INDEX($J:$J,MATCH($M26&amp;"|"&amp;AH$3,$K:$K,0)),""))</f>
        <v/>
      </c>
      <c r="AI26" s="4" t="str">
        <f>IF(AJ$2=0,IFERROR(INDEX($E:$E,MATCH($M26&amp;"|"&amp;AI$3,$K:$K,0)),""),IFERROR(INDEX($J:$J,MATCH($M26&amp;"|"&amp;AI$3,$K:$K,0)),""))</f>
        <v/>
      </c>
      <c r="AJ26" s="4" t="str">
        <f>IF(AK$2=0,IFERROR(INDEX($E:$E,MATCH($M26&amp;"|"&amp;AJ$3,$K:$K,0)),""),IFERROR(INDEX($J:$J,MATCH($M26&amp;"|"&amp;AJ$3,$K:$K,0)),""))</f>
        <v/>
      </c>
    </row>
    <row r="27" spans="1:36" x14ac:dyDescent="0.25">
      <c r="A27" s="10" t="s">
        <v>42</v>
      </c>
      <c r="B27" s="5">
        <v>0.4375</v>
      </c>
      <c r="C27" s="5">
        <v>0.45833333333333331</v>
      </c>
      <c r="D27" s="10" t="s">
        <v>10</v>
      </c>
      <c r="E27" s="10" t="str">
        <f>+TEXT(carro_0[[#This Row],[Column1]],"hh:mm")&amp;" | " &amp;TEXT(carro_0[[#This Row],[Hora Fim]],"hh:mm")</f>
        <v>10:30 | 11:00</v>
      </c>
      <c r="F27" s="10">
        <f>INDEX($N$3:$AJ$3,MATCH(carro_0[[#This Row],[Nó]],$N$1:$AJ$1,0))</f>
        <v>5</v>
      </c>
      <c r="G27" s="5">
        <f>+IF(AND(carro_0[[#This Row],[Nó]]=A26,carro_0[[#This Row],[Nó]]=A28),G26,carro_0[[#This Row],[Hora Início]])</f>
        <v>0.4375</v>
      </c>
      <c r="H27" s="10">
        <f t="shared" si="3"/>
        <v>2</v>
      </c>
      <c r="I27" s="10" cm="1">
        <f t="array" ref="I27">IFERROR(_xlfn.IFS(H27=H26,I26,I26="Ramo",1),I26+1)</f>
        <v>3</v>
      </c>
      <c r="J27" s="10">
        <f t="shared" si="0"/>
        <v>1</v>
      </c>
      <c r="K27" s="10" t="str">
        <f>IF(AND(carro_0[[#This Row],[Nó]]=A28,carro_0[[#This Row],[Nó]]=A29),"",I27&amp;"|"&amp;F27)</f>
        <v>3|5</v>
      </c>
      <c r="L27" s="10"/>
      <c r="M27" s="2">
        <f t="shared" si="2"/>
        <v>24</v>
      </c>
      <c r="N27" s="4" t="str">
        <f>IF(O$2=0,IFERROR(INDEX($E:$E,MATCH($M27&amp;"|"&amp;N$3,$K:$K,0)),""),IFERROR(INDEX($J:$J,MATCH($M27&amp;"|"&amp;N$3,$K:$K,0)),""))</f>
        <v/>
      </c>
      <c r="O27" s="4" t="str">
        <f>IF(P$2=0,IFERROR(INDEX($E:$E,MATCH($M27&amp;"|"&amp;O$3,$K:$K,0)),""),IFERROR(INDEX($J:$J,MATCH($M27&amp;"|"&amp;O$3,$K:$K,0)),""))</f>
        <v/>
      </c>
      <c r="P27" s="4" t="str">
        <f>IF(Q$2=0,IFERROR(INDEX($E:$E,MATCH($M27&amp;"|"&amp;P$3,$K:$K,0)),""),IFERROR(INDEX($J:$J,MATCH($M27&amp;"|"&amp;P$3,$K:$K,0)),""))</f>
        <v/>
      </c>
      <c r="Q27" s="4" t="str">
        <f>IF(R$2=0,IFERROR(INDEX($E:$E,MATCH($M27&amp;"|"&amp;Q$3,$K:$K,0)),""),IFERROR(INDEX($J:$J,MATCH($M27&amp;"|"&amp;Q$3,$K:$K,0)),""))</f>
        <v/>
      </c>
      <c r="R27" s="4" t="str">
        <f>IF(S$2=0,IFERROR(INDEX($E:$E,MATCH($M27&amp;"|"&amp;R$3,$K:$K,0)),""),IFERROR(INDEX($J:$J,MATCH($M27&amp;"|"&amp;R$3,$K:$K,0)),""))</f>
        <v/>
      </c>
      <c r="S27" s="4" t="str">
        <f>IF(T$2=0,IFERROR(INDEX($E:$E,MATCH($M27&amp;"|"&amp;S$3,$K:$K,0)),""),IFERROR(INDEX($J:$J,MATCH($M27&amp;"|"&amp;S$3,$K:$K,0)),""))</f>
        <v/>
      </c>
      <c r="T27" s="4" t="str">
        <f>IF(U$2=0,IFERROR(INDEX($E:$E,MATCH($M27&amp;"|"&amp;T$3,$K:$K,0)),""),IFERROR(INDEX($J:$J,MATCH($M27&amp;"|"&amp;T$3,$K:$K,0)),""))</f>
        <v/>
      </c>
      <c r="U27" s="4" t="str">
        <f>IF(V$2=0,IFERROR(INDEX($E:$E,MATCH($M27&amp;"|"&amp;U$3,$K:$K,0)),""),IFERROR(INDEX($J:$J,MATCH($M27&amp;"|"&amp;U$3,$K:$K,0)),""))</f>
        <v/>
      </c>
      <c r="V27" s="4" t="str">
        <f>IF(W$2=0,IFERROR(INDEX($E:$E,MATCH($M27&amp;"|"&amp;V$3,$K:$K,0)),""),IFERROR(INDEX($J:$J,MATCH($M27&amp;"|"&amp;V$3,$K:$K,0)),""))</f>
        <v/>
      </c>
      <c r="W27" s="4" t="str">
        <f>IF(X$2=0,IFERROR(INDEX($E:$E,MATCH($M27&amp;"|"&amp;W$3,$K:$K,0)),""),IFERROR(INDEX($J:$J,MATCH($M27&amp;"|"&amp;W$3,$K:$K,0)),""))</f>
        <v/>
      </c>
      <c r="X27" s="4" t="str">
        <f>IF(Y$2=0,IFERROR(INDEX($E:$E,MATCH($M27&amp;"|"&amp;X$3,$K:$K,0)),""),IFERROR(INDEX($J:$J,MATCH($M27&amp;"|"&amp;X$3,$K:$K,0)),""))</f>
        <v/>
      </c>
      <c r="Y27" s="4" t="str">
        <f>IF(Z$2=0,IFERROR(INDEX($E:$E,MATCH($M27&amp;"|"&amp;Y$3,$K:$K,0)),""),IFERROR(INDEX($J:$J,MATCH($M27&amp;"|"&amp;Y$3,$K:$K,0)),""))</f>
        <v/>
      </c>
      <c r="Z27" s="4" t="str">
        <f>IF(AA$2=0,IFERROR(INDEX($E:$E,MATCH($M27&amp;"|"&amp;Z$3,$K:$K,0)),""),IFERROR(INDEX($J:$J,MATCH($M27&amp;"|"&amp;Z$3,$K:$K,0)),""))</f>
        <v/>
      </c>
      <c r="AA27" s="4" t="str">
        <f>IF(AB$2=0,IFERROR(INDEX($E:$E,MATCH($M27&amp;"|"&amp;AA$3,$K:$K,0)),""),IFERROR(INDEX($J:$J,MATCH($M27&amp;"|"&amp;AA$3,$K:$K,0)),""))</f>
        <v/>
      </c>
      <c r="AB27" s="4" t="str">
        <f>IF(AC$2=0,IFERROR(INDEX($E:$E,MATCH($M27&amp;"|"&amp;AB$3,$K:$K,0)),""),IFERROR(INDEX($J:$J,MATCH($M27&amp;"|"&amp;AB$3,$K:$K,0)),""))</f>
        <v/>
      </c>
      <c r="AC27" s="4" t="str">
        <f>IF(AD$2=0,IFERROR(INDEX($E:$E,MATCH($M27&amp;"|"&amp;AC$3,$K:$K,0)),""),IFERROR(INDEX($J:$J,MATCH($M27&amp;"|"&amp;AC$3,$K:$K,0)),""))</f>
        <v/>
      </c>
      <c r="AD27" s="4" t="str">
        <f>IF(AE$2=0,IFERROR(INDEX($E:$E,MATCH($M27&amp;"|"&amp;AD$3,$K:$K,0)),""),IFERROR(INDEX($J:$J,MATCH($M27&amp;"|"&amp;AD$3,$K:$K,0)),""))</f>
        <v/>
      </c>
      <c r="AE27" s="4" t="str">
        <f>IF(AF$2=0,IFERROR(INDEX($E:$E,MATCH($M27&amp;"|"&amp;AE$3,$K:$K,0)),""),IFERROR(INDEX($J:$J,MATCH($M27&amp;"|"&amp;AE$3,$K:$K,0)),""))</f>
        <v/>
      </c>
      <c r="AF27" s="4" t="str">
        <f>IF(AG$2=0,IFERROR(INDEX($E:$E,MATCH($M27&amp;"|"&amp;AF$3,$K:$K,0)),""),IFERROR(INDEX($J:$J,MATCH($M27&amp;"|"&amp;AF$3,$K:$K,0)),""))</f>
        <v/>
      </c>
      <c r="AG27" s="4" t="str">
        <f>IF(AH$2=0,IFERROR(INDEX($E:$E,MATCH($M27&amp;"|"&amp;AG$3,$K:$K,0)),""),IFERROR(INDEX($J:$J,MATCH($M27&amp;"|"&amp;AG$3,$K:$K,0)),""))</f>
        <v/>
      </c>
      <c r="AH27" s="4" t="str">
        <f>IF(AI$2=0,IFERROR(INDEX($E:$E,MATCH($M27&amp;"|"&amp;AH$3,$K:$K,0)),""),IFERROR(INDEX($J:$J,MATCH($M27&amp;"|"&amp;AH$3,$K:$K,0)),""))</f>
        <v/>
      </c>
      <c r="AI27" s="4" t="str">
        <f>IF(AJ$2=0,IFERROR(INDEX($E:$E,MATCH($M27&amp;"|"&amp;AI$3,$K:$K,0)),""),IFERROR(INDEX($J:$J,MATCH($M27&amp;"|"&amp;AI$3,$K:$K,0)),""))</f>
        <v/>
      </c>
      <c r="AJ27" s="4" t="str">
        <f>IF(AK$2=0,IFERROR(INDEX($E:$E,MATCH($M27&amp;"|"&amp;AJ$3,$K:$K,0)),""),IFERROR(INDEX($J:$J,MATCH($M27&amp;"|"&amp;AJ$3,$K:$K,0)),""))</f>
        <v/>
      </c>
    </row>
    <row r="28" spans="1:36" x14ac:dyDescent="0.25">
      <c r="A28" s="10" t="s">
        <v>43</v>
      </c>
      <c r="B28" s="5">
        <v>0.46111111111111114</v>
      </c>
      <c r="C28" s="5">
        <v>0.46111111111111114</v>
      </c>
      <c r="D28" s="10" t="s">
        <v>9</v>
      </c>
      <c r="E28" s="10" t="str">
        <f>+TEXT(carro_0[[#This Row],[Column1]],"hh:mm")&amp;" | " &amp;TEXT(carro_0[[#This Row],[Hora Fim]],"hh:mm")</f>
        <v>11:04 | 11:04</v>
      </c>
      <c r="F28" s="10">
        <f>INDEX($N$3:$AJ$3,MATCH(carro_0[[#This Row],[Nó]],$N$1:$AJ$1,0))</f>
        <v>6</v>
      </c>
      <c r="G28" s="5">
        <f>+IF(AND(carro_0[[#This Row],[Nó]]=A27,carro_0[[#This Row],[Nó]]=A29),G27,carro_0[[#This Row],[Hora Início]])</f>
        <v>0.46111111111111114</v>
      </c>
      <c r="H28" s="10">
        <f t="shared" si="3"/>
        <v>1</v>
      </c>
      <c r="I28" s="10" cm="1">
        <f t="array" ref="I28">IFERROR(_xlfn.IFS(H28=H27,I27,I27="Ramo",1),I27+1)</f>
        <v>4</v>
      </c>
      <c r="J28" s="10">
        <f t="shared" si="0"/>
        <v>1</v>
      </c>
      <c r="K28" s="10" t="str">
        <f>IF(AND(carro_0[[#This Row],[Nó]]=A29,carro_0[[#This Row],[Nó]]=A30),"",I28&amp;"|"&amp;F28)</f>
        <v>4|6</v>
      </c>
      <c r="L28" s="10"/>
      <c r="M28" s="2">
        <f t="shared" si="2"/>
        <v>25</v>
      </c>
      <c r="N28" s="4" t="str">
        <f>IF(O$2=0,IFERROR(INDEX($E:$E,MATCH($M28&amp;"|"&amp;N$3,$K:$K,0)),""),IFERROR(INDEX($J:$J,MATCH($M28&amp;"|"&amp;N$3,$K:$K,0)),""))</f>
        <v/>
      </c>
      <c r="O28" s="4" t="str">
        <f>IF(P$2=0,IFERROR(INDEX($E:$E,MATCH($M28&amp;"|"&amp;O$3,$K:$K,0)),""),IFERROR(INDEX($J:$J,MATCH($M28&amp;"|"&amp;O$3,$K:$K,0)),""))</f>
        <v/>
      </c>
      <c r="P28" s="4" t="str">
        <f>IF(Q$2=0,IFERROR(INDEX($E:$E,MATCH($M28&amp;"|"&amp;P$3,$K:$K,0)),""),IFERROR(INDEX($J:$J,MATCH($M28&amp;"|"&amp;P$3,$K:$K,0)),""))</f>
        <v/>
      </c>
      <c r="Q28" s="4" t="str">
        <f>IF(R$2=0,IFERROR(INDEX($E:$E,MATCH($M28&amp;"|"&amp;Q$3,$K:$K,0)),""),IFERROR(INDEX($J:$J,MATCH($M28&amp;"|"&amp;Q$3,$K:$K,0)),""))</f>
        <v/>
      </c>
      <c r="R28" s="4" t="str">
        <f>IF(S$2=0,IFERROR(INDEX($E:$E,MATCH($M28&amp;"|"&amp;R$3,$K:$K,0)),""),IFERROR(INDEX($J:$J,MATCH($M28&amp;"|"&amp;R$3,$K:$K,0)),""))</f>
        <v/>
      </c>
      <c r="S28" s="4" t="str">
        <f>IF(T$2=0,IFERROR(INDEX($E:$E,MATCH($M28&amp;"|"&amp;S$3,$K:$K,0)),""),IFERROR(INDEX($J:$J,MATCH($M28&amp;"|"&amp;S$3,$K:$K,0)),""))</f>
        <v/>
      </c>
      <c r="T28" s="4" t="str">
        <f>IF(U$2=0,IFERROR(INDEX($E:$E,MATCH($M28&amp;"|"&amp;T$3,$K:$K,0)),""),IFERROR(INDEX($J:$J,MATCH($M28&amp;"|"&amp;T$3,$K:$K,0)),""))</f>
        <v/>
      </c>
      <c r="U28" s="4" t="str">
        <f>IF(V$2=0,IFERROR(INDEX($E:$E,MATCH($M28&amp;"|"&amp;U$3,$K:$K,0)),""),IFERROR(INDEX($J:$J,MATCH($M28&amp;"|"&amp;U$3,$K:$K,0)),""))</f>
        <v/>
      </c>
      <c r="V28" s="4" t="str">
        <f>IF(W$2=0,IFERROR(INDEX($E:$E,MATCH($M28&amp;"|"&amp;V$3,$K:$K,0)),""),IFERROR(INDEX($J:$J,MATCH($M28&amp;"|"&amp;V$3,$K:$K,0)),""))</f>
        <v/>
      </c>
      <c r="W28" s="4" t="str">
        <f>IF(X$2=0,IFERROR(INDEX($E:$E,MATCH($M28&amp;"|"&amp;W$3,$K:$K,0)),""),IFERROR(INDEX($J:$J,MATCH($M28&amp;"|"&amp;W$3,$K:$K,0)),""))</f>
        <v/>
      </c>
      <c r="X28" s="4" t="str">
        <f>IF(Y$2=0,IFERROR(INDEX($E:$E,MATCH($M28&amp;"|"&amp;X$3,$K:$K,0)),""),IFERROR(INDEX($J:$J,MATCH($M28&amp;"|"&amp;X$3,$K:$K,0)),""))</f>
        <v/>
      </c>
      <c r="Y28" s="4" t="str">
        <f>IF(Z$2=0,IFERROR(INDEX($E:$E,MATCH($M28&amp;"|"&amp;Y$3,$K:$K,0)),""),IFERROR(INDEX($J:$J,MATCH($M28&amp;"|"&amp;Y$3,$K:$K,0)),""))</f>
        <v/>
      </c>
      <c r="Z28" s="4" t="str">
        <f>IF(AA$2=0,IFERROR(INDEX($E:$E,MATCH($M28&amp;"|"&amp;Z$3,$K:$K,0)),""),IFERROR(INDEX($J:$J,MATCH($M28&amp;"|"&amp;Z$3,$K:$K,0)),""))</f>
        <v/>
      </c>
      <c r="AA28" s="4" t="str">
        <f>IF(AB$2=0,IFERROR(INDEX($E:$E,MATCH($M28&amp;"|"&amp;AA$3,$K:$K,0)),""),IFERROR(INDEX($J:$J,MATCH($M28&amp;"|"&amp;AA$3,$K:$K,0)),""))</f>
        <v/>
      </c>
      <c r="AB28" s="4" t="str">
        <f>IF(AC$2=0,IFERROR(INDEX($E:$E,MATCH($M28&amp;"|"&amp;AB$3,$K:$K,0)),""),IFERROR(INDEX($J:$J,MATCH($M28&amp;"|"&amp;AB$3,$K:$K,0)),""))</f>
        <v/>
      </c>
      <c r="AC28" s="4" t="str">
        <f>IF(AD$2=0,IFERROR(INDEX($E:$E,MATCH($M28&amp;"|"&amp;AC$3,$K:$K,0)),""),IFERROR(INDEX($J:$J,MATCH($M28&amp;"|"&amp;AC$3,$K:$K,0)),""))</f>
        <v/>
      </c>
      <c r="AD28" s="4" t="str">
        <f>IF(AE$2=0,IFERROR(INDEX($E:$E,MATCH($M28&amp;"|"&amp;AD$3,$K:$K,0)),""),IFERROR(INDEX($J:$J,MATCH($M28&amp;"|"&amp;AD$3,$K:$K,0)),""))</f>
        <v/>
      </c>
      <c r="AE28" s="4" t="str">
        <f>IF(AF$2=0,IFERROR(INDEX($E:$E,MATCH($M28&amp;"|"&amp;AE$3,$K:$K,0)),""),IFERROR(INDEX($J:$J,MATCH($M28&amp;"|"&amp;AE$3,$K:$K,0)),""))</f>
        <v/>
      </c>
      <c r="AF28" s="4" t="str">
        <f>IF(AG$2=0,IFERROR(INDEX($E:$E,MATCH($M28&amp;"|"&amp;AF$3,$K:$K,0)),""),IFERROR(INDEX($J:$J,MATCH($M28&amp;"|"&amp;AF$3,$K:$K,0)),""))</f>
        <v/>
      </c>
      <c r="AG28" s="4" t="str">
        <f>IF(AH$2=0,IFERROR(INDEX($E:$E,MATCH($M28&amp;"|"&amp;AG$3,$K:$K,0)),""),IFERROR(INDEX($J:$J,MATCH($M28&amp;"|"&amp;AG$3,$K:$K,0)),""))</f>
        <v/>
      </c>
      <c r="AH28" s="4" t="str">
        <f>IF(AI$2=0,IFERROR(INDEX($E:$E,MATCH($M28&amp;"|"&amp;AH$3,$K:$K,0)),""),IFERROR(INDEX($J:$J,MATCH($M28&amp;"|"&amp;AH$3,$K:$K,0)),""))</f>
        <v/>
      </c>
      <c r="AI28" s="4" t="str">
        <f>IF(AJ$2=0,IFERROR(INDEX($E:$E,MATCH($M28&amp;"|"&amp;AI$3,$K:$K,0)),""),IFERROR(INDEX($J:$J,MATCH($M28&amp;"|"&amp;AI$3,$K:$K,0)),""))</f>
        <v/>
      </c>
      <c r="AJ28" s="4" t="str">
        <f>IF(AK$2=0,IFERROR(INDEX($E:$E,MATCH($M28&amp;"|"&amp;AJ$3,$K:$K,0)),""),IFERROR(INDEX($J:$J,MATCH($M28&amp;"|"&amp;AJ$3,$K:$K,0)),""))</f>
        <v/>
      </c>
    </row>
    <row r="29" spans="1:36" x14ac:dyDescent="0.25">
      <c r="A29" s="10" t="s">
        <v>43</v>
      </c>
      <c r="B29" s="5">
        <v>0.46250000000000002</v>
      </c>
      <c r="C29" s="5">
        <v>0.46250000000000002</v>
      </c>
      <c r="D29" s="10" t="s">
        <v>9</v>
      </c>
      <c r="E29" s="10" t="str">
        <f>+TEXT(carro_0[[#This Row],[Column1]],"hh:mm")&amp;" | " &amp;TEXT(carro_0[[#This Row],[Hora Fim]],"hh:mm")</f>
        <v>11:06 | 11:06</v>
      </c>
      <c r="F29" s="10">
        <f>INDEX($N$3:$AJ$3,MATCH(carro_0[[#This Row],[Nó]],$N$1:$AJ$1,0))</f>
        <v>6</v>
      </c>
      <c r="G29" s="5">
        <f>+IF(AND(carro_0[[#This Row],[Nó]]=A28,carro_0[[#This Row],[Nó]]=A30),G28,carro_0[[#This Row],[Hora Início]])</f>
        <v>0.46250000000000002</v>
      </c>
      <c r="H29" s="10">
        <f t="shared" si="3"/>
        <v>2</v>
      </c>
      <c r="I29" s="10" cm="1">
        <f t="array" ref="I29">IFERROR(_xlfn.IFS(H29=H28,I28,I28="Ramo",1),I28+1)</f>
        <v>5</v>
      </c>
      <c r="J29" s="10">
        <f t="shared" si="0"/>
        <v>1</v>
      </c>
      <c r="K29" s="10" t="str">
        <f>IF(AND(carro_0[[#This Row],[Nó]]=A30,carro_0[[#This Row],[Nó]]=A31),"",I29&amp;"|"&amp;F29)</f>
        <v>5|6</v>
      </c>
      <c r="L29" s="10"/>
      <c r="M29" s="2">
        <f t="shared" si="2"/>
        <v>26</v>
      </c>
      <c r="N29" s="4" t="str">
        <f>IF(O$2=0,IFERROR(INDEX($E:$E,MATCH($M29&amp;"|"&amp;N$3,$K:$K,0)),""),IFERROR(INDEX($J:$J,MATCH($M29&amp;"|"&amp;N$3,$K:$K,0)),""))</f>
        <v/>
      </c>
      <c r="O29" s="4" t="str">
        <f>IF(P$2=0,IFERROR(INDEX($E:$E,MATCH($M29&amp;"|"&amp;O$3,$K:$K,0)),""),IFERROR(INDEX($J:$J,MATCH($M29&amp;"|"&amp;O$3,$K:$K,0)),""))</f>
        <v/>
      </c>
      <c r="P29" s="4" t="str">
        <f>IF(Q$2=0,IFERROR(INDEX($E:$E,MATCH($M29&amp;"|"&amp;P$3,$K:$K,0)),""),IFERROR(INDEX($J:$J,MATCH($M29&amp;"|"&amp;P$3,$K:$K,0)),""))</f>
        <v/>
      </c>
      <c r="Q29" s="4" t="str">
        <f>IF(R$2=0,IFERROR(INDEX($E:$E,MATCH($M29&amp;"|"&amp;Q$3,$K:$K,0)),""),IFERROR(INDEX($J:$J,MATCH($M29&amp;"|"&amp;Q$3,$K:$K,0)),""))</f>
        <v/>
      </c>
      <c r="R29" s="4" t="str">
        <f>IF(S$2=0,IFERROR(INDEX($E:$E,MATCH($M29&amp;"|"&amp;R$3,$K:$K,0)),""),IFERROR(INDEX($J:$J,MATCH($M29&amp;"|"&amp;R$3,$K:$K,0)),""))</f>
        <v/>
      </c>
      <c r="S29" s="4" t="str">
        <f>IF(T$2=0,IFERROR(INDEX($E:$E,MATCH($M29&amp;"|"&amp;S$3,$K:$K,0)),""),IFERROR(INDEX($J:$J,MATCH($M29&amp;"|"&amp;S$3,$K:$K,0)),""))</f>
        <v/>
      </c>
      <c r="T29" s="4" t="str">
        <f>IF(U$2=0,IFERROR(INDEX($E:$E,MATCH($M29&amp;"|"&amp;T$3,$K:$K,0)),""),IFERROR(INDEX($J:$J,MATCH($M29&amp;"|"&amp;T$3,$K:$K,0)),""))</f>
        <v/>
      </c>
      <c r="U29" s="4" t="str">
        <f>IF(V$2=0,IFERROR(INDEX($E:$E,MATCH($M29&amp;"|"&amp;U$3,$K:$K,0)),""),IFERROR(INDEX($J:$J,MATCH($M29&amp;"|"&amp;U$3,$K:$K,0)),""))</f>
        <v/>
      </c>
      <c r="V29" s="4" t="str">
        <f>IF(W$2=0,IFERROR(INDEX($E:$E,MATCH($M29&amp;"|"&amp;V$3,$K:$K,0)),""),IFERROR(INDEX($J:$J,MATCH($M29&amp;"|"&amp;V$3,$K:$K,0)),""))</f>
        <v/>
      </c>
      <c r="W29" s="4" t="str">
        <f>IF(X$2=0,IFERROR(INDEX($E:$E,MATCH($M29&amp;"|"&amp;W$3,$K:$K,0)),""),IFERROR(INDEX($J:$J,MATCH($M29&amp;"|"&amp;W$3,$K:$K,0)),""))</f>
        <v/>
      </c>
      <c r="X29" s="4" t="str">
        <f>IF(Y$2=0,IFERROR(INDEX($E:$E,MATCH($M29&amp;"|"&amp;X$3,$K:$K,0)),""),IFERROR(INDEX($J:$J,MATCH($M29&amp;"|"&amp;X$3,$K:$K,0)),""))</f>
        <v/>
      </c>
      <c r="Y29" s="4" t="str">
        <f>IF(Z$2=0,IFERROR(INDEX($E:$E,MATCH($M29&amp;"|"&amp;Y$3,$K:$K,0)),""),IFERROR(INDEX($J:$J,MATCH($M29&amp;"|"&amp;Y$3,$K:$K,0)),""))</f>
        <v/>
      </c>
      <c r="Z29" s="4" t="str">
        <f>IF(AA$2=0,IFERROR(INDEX($E:$E,MATCH($M29&amp;"|"&amp;Z$3,$K:$K,0)),""),IFERROR(INDEX($J:$J,MATCH($M29&amp;"|"&amp;Z$3,$K:$K,0)),""))</f>
        <v/>
      </c>
      <c r="AA29" s="4" t="str">
        <f>IF(AB$2=0,IFERROR(INDEX($E:$E,MATCH($M29&amp;"|"&amp;AA$3,$K:$K,0)),""),IFERROR(INDEX($J:$J,MATCH($M29&amp;"|"&amp;AA$3,$K:$K,0)),""))</f>
        <v/>
      </c>
      <c r="AB29" s="4" t="str">
        <f>IF(AC$2=0,IFERROR(INDEX($E:$E,MATCH($M29&amp;"|"&amp;AB$3,$K:$K,0)),""),IFERROR(INDEX($J:$J,MATCH($M29&amp;"|"&amp;AB$3,$K:$K,0)),""))</f>
        <v/>
      </c>
      <c r="AC29" s="4" t="str">
        <f>IF(AD$2=0,IFERROR(INDEX($E:$E,MATCH($M29&amp;"|"&amp;AC$3,$K:$K,0)),""),IFERROR(INDEX($J:$J,MATCH($M29&amp;"|"&amp;AC$3,$K:$K,0)),""))</f>
        <v/>
      </c>
      <c r="AD29" s="4" t="str">
        <f>IF(AE$2=0,IFERROR(INDEX($E:$E,MATCH($M29&amp;"|"&amp;AD$3,$K:$K,0)),""),IFERROR(INDEX($J:$J,MATCH($M29&amp;"|"&amp;AD$3,$K:$K,0)),""))</f>
        <v/>
      </c>
      <c r="AE29" s="4" t="str">
        <f>IF(AF$2=0,IFERROR(INDEX($E:$E,MATCH($M29&amp;"|"&amp;AE$3,$K:$K,0)),""),IFERROR(INDEX($J:$J,MATCH($M29&amp;"|"&amp;AE$3,$K:$K,0)),""))</f>
        <v/>
      </c>
      <c r="AF29" s="4" t="str">
        <f>IF(AG$2=0,IFERROR(INDEX($E:$E,MATCH($M29&amp;"|"&amp;AF$3,$K:$K,0)),""),IFERROR(INDEX($J:$J,MATCH($M29&amp;"|"&amp;AF$3,$K:$K,0)),""))</f>
        <v/>
      </c>
      <c r="AG29" s="4" t="str">
        <f>IF(AH$2=0,IFERROR(INDEX($E:$E,MATCH($M29&amp;"|"&amp;AG$3,$K:$K,0)),""),IFERROR(INDEX($J:$J,MATCH($M29&amp;"|"&amp;AG$3,$K:$K,0)),""))</f>
        <v/>
      </c>
      <c r="AH29" s="4" t="str">
        <f>IF(AI$2=0,IFERROR(INDEX($E:$E,MATCH($M29&amp;"|"&amp;AH$3,$K:$K,0)),""),IFERROR(INDEX($J:$J,MATCH($M29&amp;"|"&amp;AH$3,$K:$K,0)),""))</f>
        <v/>
      </c>
      <c r="AI29" s="4" t="str">
        <f>IF(AJ$2=0,IFERROR(INDEX($E:$E,MATCH($M29&amp;"|"&amp;AI$3,$K:$K,0)),""),IFERROR(INDEX($J:$J,MATCH($M29&amp;"|"&amp;AI$3,$K:$K,0)),""))</f>
        <v/>
      </c>
      <c r="AJ29" s="4" t="str">
        <f>IF(AK$2=0,IFERROR(INDEX($E:$E,MATCH($M29&amp;"|"&amp;AJ$3,$K:$K,0)),""),IFERROR(INDEX($J:$J,MATCH($M29&amp;"|"&amp;AJ$3,$K:$K,0)),""))</f>
        <v/>
      </c>
    </row>
    <row r="30" spans="1:36" x14ac:dyDescent="0.25">
      <c r="A30" s="10" t="s">
        <v>42</v>
      </c>
      <c r="B30" s="5">
        <v>0.46527777777777779</v>
      </c>
      <c r="C30" s="5">
        <v>0.46527777777777779</v>
      </c>
      <c r="D30" s="10" t="s">
        <v>9</v>
      </c>
      <c r="E30" s="10" t="str">
        <f>+TEXT(carro_0[[#This Row],[Column1]],"hh:mm")&amp;" | " &amp;TEXT(carro_0[[#This Row],[Hora Fim]],"hh:mm")</f>
        <v>11:10 | 11:10</v>
      </c>
      <c r="F30" s="10">
        <f>INDEX($N$3:$AJ$3,MATCH(carro_0[[#This Row],[Nó]],$N$1:$AJ$1,0))</f>
        <v>5</v>
      </c>
      <c r="G30" s="5">
        <f>+IF(AND(carro_0[[#This Row],[Nó]]=A29,carro_0[[#This Row],[Nó]]=A31),G29,carro_0[[#This Row],[Hora Início]])</f>
        <v>0.46527777777777779</v>
      </c>
      <c r="H30" s="10">
        <f t="shared" si="3"/>
        <v>2</v>
      </c>
      <c r="I30" s="10" cm="1">
        <f t="array" ref="I30">IFERROR(_xlfn.IFS(H30=H29,I29,I29="Ramo",1),I29+1)</f>
        <v>5</v>
      </c>
      <c r="J30" s="10">
        <f t="shared" si="0"/>
        <v>0</v>
      </c>
      <c r="K30" s="10" t="str">
        <f>IF(AND(carro_0[[#This Row],[Nó]]=A31,carro_0[[#This Row],[Nó]]=A32),"",I30&amp;"|"&amp;F30)</f>
        <v>5|5</v>
      </c>
      <c r="L30" s="10"/>
      <c r="M30" s="2">
        <f t="shared" si="2"/>
        <v>27</v>
      </c>
      <c r="N30" s="4" t="str">
        <f>IF(O$2=0,IFERROR(INDEX($E:$E,MATCH($M30&amp;"|"&amp;N$3,$K:$K,0)),""),IFERROR(INDEX($J:$J,MATCH($M30&amp;"|"&amp;N$3,$K:$K,0)),""))</f>
        <v/>
      </c>
      <c r="O30" s="4" t="str">
        <f>IF(P$2=0,IFERROR(INDEX($E:$E,MATCH($M30&amp;"|"&amp;O$3,$K:$K,0)),""),IFERROR(INDEX($J:$J,MATCH($M30&amp;"|"&amp;O$3,$K:$K,0)),""))</f>
        <v/>
      </c>
      <c r="P30" s="4" t="str">
        <f>IF(Q$2=0,IFERROR(INDEX($E:$E,MATCH($M30&amp;"|"&amp;P$3,$K:$K,0)),""),IFERROR(INDEX($J:$J,MATCH($M30&amp;"|"&amp;P$3,$K:$K,0)),""))</f>
        <v/>
      </c>
      <c r="Q30" s="4" t="str">
        <f>IF(R$2=0,IFERROR(INDEX($E:$E,MATCH($M30&amp;"|"&amp;Q$3,$K:$K,0)),""),IFERROR(INDEX($J:$J,MATCH($M30&amp;"|"&amp;Q$3,$K:$K,0)),""))</f>
        <v/>
      </c>
      <c r="R30" s="4" t="str">
        <f>IF(S$2=0,IFERROR(INDEX($E:$E,MATCH($M30&amp;"|"&amp;R$3,$K:$K,0)),""),IFERROR(INDEX($J:$J,MATCH($M30&amp;"|"&amp;R$3,$K:$K,0)),""))</f>
        <v/>
      </c>
      <c r="S30" s="4" t="str">
        <f>IF(T$2=0,IFERROR(INDEX($E:$E,MATCH($M30&amp;"|"&amp;S$3,$K:$K,0)),""),IFERROR(INDEX($J:$J,MATCH($M30&amp;"|"&amp;S$3,$K:$K,0)),""))</f>
        <v/>
      </c>
      <c r="T30" s="4" t="str">
        <f>IF(U$2=0,IFERROR(INDEX($E:$E,MATCH($M30&amp;"|"&amp;T$3,$K:$K,0)),""),IFERROR(INDEX($J:$J,MATCH($M30&amp;"|"&amp;T$3,$K:$K,0)),""))</f>
        <v/>
      </c>
      <c r="U30" s="4" t="str">
        <f>IF(V$2=0,IFERROR(INDEX($E:$E,MATCH($M30&amp;"|"&amp;U$3,$K:$K,0)),""),IFERROR(INDEX($J:$J,MATCH($M30&amp;"|"&amp;U$3,$K:$K,0)),""))</f>
        <v/>
      </c>
      <c r="V30" s="4" t="str">
        <f>IF(W$2=0,IFERROR(INDEX($E:$E,MATCH($M30&amp;"|"&amp;V$3,$K:$K,0)),""),IFERROR(INDEX($J:$J,MATCH($M30&amp;"|"&amp;V$3,$K:$K,0)),""))</f>
        <v/>
      </c>
      <c r="W30" s="4" t="str">
        <f>IF(X$2=0,IFERROR(INDEX($E:$E,MATCH($M30&amp;"|"&amp;W$3,$K:$K,0)),""),IFERROR(INDEX($J:$J,MATCH($M30&amp;"|"&amp;W$3,$K:$K,0)),""))</f>
        <v/>
      </c>
      <c r="X30" s="4" t="str">
        <f>IF(Y$2=0,IFERROR(INDEX($E:$E,MATCH($M30&amp;"|"&amp;X$3,$K:$K,0)),""),IFERROR(INDEX($J:$J,MATCH($M30&amp;"|"&amp;X$3,$K:$K,0)),""))</f>
        <v/>
      </c>
      <c r="Y30" s="4" t="str">
        <f>IF(Z$2=0,IFERROR(INDEX($E:$E,MATCH($M30&amp;"|"&amp;Y$3,$K:$K,0)),""),IFERROR(INDEX($J:$J,MATCH($M30&amp;"|"&amp;Y$3,$K:$K,0)),""))</f>
        <v/>
      </c>
      <c r="Z30" s="4" t="str">
        <f>IF(AA$2=0,IFERROR(INDEX($E:$E,MATCH($M30&amp;"|"&amp;Z$3,$K:$K,0)),""),IFERROR(INDEX($J:$J,MATCH($M30&amp;"|"&amp;Z$3,$K:$K,0)),""))</f>
        <v/>
      </c>
      <c r="AA30" s="4" t="str">
        <f>IF(AB$2=0,IFERROR(INDEX($E:$E,MATCH($M30&amp;"|"&amp;AA$3,$K:$K,0)),""),IFERROR(INDEX($J:$J,MATCH($M30&amp;"|"&amp;AA$3,$K:$K,0)),""))</f>
        <v/>
      </c>
      <c r="AB30" s="4" t="str">
        <f>IF(AC$2=0,IFERROR(INDEX($E:$E,MATCH($M30&amp;"|"&amp;AB$3,$K:$K,0)),""),IFERROR(INDEX($J:$J,MATCH($M30&amp;"|"&amp;AB$3,$K:$K,0)),""))</f>
        <v/>
      </c>
      <c r="AC30" s="4" t="str">
        <f>IF(AD$2=0,IFERROR(INDEX($E:$E,MATCH($M30&amp;"|"&amp;AC$3,$K:$K,0)),""),IFERROR(INDEX($J:$J,MATCH($M30&amp;"|"&amp;AC$3,$K:$K,0)),""))</f>
        <v/>
      </c>
      <c r="AD30" s="4" t="str">
        <f>IF(AE$2=0,IFERROR(INDEX($E:$E,MATCH($M30&amp;"|"&amp;AD$3,$K:$K,0)),""),IFERROR(INDEX($J:$J,MATCH($M30&amp;"|"&amp;AD$3,$K:$K,0)),""))</f>
        <v/>
      </c>
      <c r="AE30" s="4" t="str">
        <f>IF(AF$2=0,IFERROR(INDEX($E:$E,MATCH($M30&amp;"|"&amp;AE$3,$K:$K,0)),""),IFERROR(INDEX($J:$J,MATCH($M30&amp;"|"&amp;AE$3,$K:$K,0)),""))</f>
        <v/>
      </c>
      <c r="AF30" s="4" t="str">
        <f>IF(AG$2=0,IFERROR(INDEX($E:$E,MATCH($M30&amp;"|"&amp;AF$3,$K:$K,0)),""),IFERROR(INDEX($J:$J,MATCH($M30&amp;"|"&amp;AF$3,$K:$K,0)),""))</f>
        <v/>
      </c>
      <c r="AG30" s="4" t="str">
        <f>IF(AH$2=0,IFERROR(INDEX($E:$E,MATCH($M30&amp;"|"&amp;AG$3,$K:$K,0)),""),IFERROR(INDEX($J:$J,MATCH($M30&amp;"|"&amp;AG$3,$K:$K,0)),""))</f>
        <v/>
      </c>
      <c r="AH30" s="4" t="str">
        <f>IF(AI$2=0,IFERROR(INDEX($E:$E,MATCH($M30&amp;"|"&amp;AH$3,$K:$K,0)),""),IFERROR(INDEX($J:$J,MATCH($M30&amp;"|"&amp;AH$3,$K:$K,0)),""))</f>
        <v/>
      </c>
      <c r="AI30" s="4" t="str">
        <f>IF(AJ$2=0,IFERROR(INDEX($E:$E,MATCH($M30&amp;"|"&amp;AI$3,$K:$K,0)),""),IFERROR(INDEX($J:$J,MATCH($M30&amp;"|"&amp;AI$3,$K:$K,0)),""))</f>
        <v/>
      </c>
      <c r="AJ30" s="4" t="str">
        <f>IF(AK$2=0,IFERROR(INDEX($E:$E,MATCH($M30&amp;"|"&amp;AJ$3,$K:$K,0)),""),IFERROR(INDEX($J:$J,MATCH($M30&amp;"|"&amp;AJ$3,$K:$K,0)),""))</f>
        <v/>
      </c>
    </row>
    <row r="31" spans="1:36" x14ac:dyDescent="0.25">
      <c r="A31" s="10" t="s">
        <v>41</v>
      </c>
      <c r="B31" s="5">
        <v>0.46666666666666667</v>
      </c>
      <c r="C31" s="5">
        <v>0.46666666666666667</v>
      </c>
      <c r="D31" s="10" t="s">
        <v>9</v>
      </c>
      <c r="E31" s="10" t="str">
        <f>+TEXT(carro_0[[#This Row],[Column1]],"hh:mm")&amp;" | " &amp;TEXT(carro_0[[#This Row],[Hora Fim]],"hh:mm")</f>
        <v>11:12 | 11:12</v>
      </c>
      <c r="F31" s="10">
        <f>INDEX($N$3:$AJ$3,MATCH(carro_0[[#This Row],[Nó]],$N$1:$AJ$1,0))</f>
        <v>4</v>
      </c>
      <c r="G31" s="5">
        <f>+IF(AND(carro_0[[#This Row],[Nó]]=A30,carro_0[[#This Row],[Nó]]=A32),G30,carro_0[[#This Row],[Hora Início]])</f>
        <v>0.46666666666666667</v>
      </c>
      <c r="H31" s="10">
        <f t="shared" si="3"/>
        <v>2</v>
      </c>
      <c r="I31" s="10" cm="1">
        <f t="array" ref="I31">IFERROR(_xlfn.IFS(H31=H30,I30,I30="Ramo",1),I30+1)</f>
        <v>5</v>
      </c>
      <c r="J31" s="10">
        <f t="shared" si="0"/>
        <v>0</v>
      </c>
      <c r="K31" s="10" t="str">
        <f>IF(AND(carro_0[[#This Row],[Nó]]=A32,carro_0[[#This Row],[Nó]]=A33),"",I31&amp;"|"&amp;F31)</f>
        <v>5|4</v>
      </c>
      <c r="L31" s="10"/>
      <c r="M31" s="2">
        <f t="shared" si="2"/>
        <v>28</v>
      </c>
      <c r="N31" s="4" t="str">
        <f>IF(O$2=0,IFERROR(INDEX($E:$E,MATCH($M31&amp;"|"&amp;N$3,$K:$K,0)),""),IFERROR(INDEX($J:$J,MATCH($M31&amp;"|"&amp;N$3,$K:$K,0)),""))</f>
        <v/>
      </c>
      <c r="O31" s="4" t="str">
        <f>IF(P$2=0,IFERROR(INDEX($E:$E,MATCH($M31&amp;"|"&amp;O$3,$K:$K,0)),""),IFERROR(INDEX($J:$J,MATCH($M31&amp;"|"&amp;O$3,$K:$K,0)),""))</f>
        <v/>
      </c>
      <c r="P31" s="4" t="str">
        <f>IF(Q$2=0,IFERROR(INDEX($E:$E,MATCH($M31&amp;"|"&amp;P$3,$K:$K,0)),""),IFERROR(INDEX($J:$J,MATCH($M31&amp;"|"&amp;P$3,$K:$K,0)),""))</f>
        <v/>
      </c>
      <c r="Q31" s="4" t="str">
        <f>IF(R$2=0,IFERROR(INDEX($E:$E,MATCH($M31&amp;"|"&amp;Q$3,$K:$K,0)),""),IFERROR(INDEX($J:$J,MATCH($M31&amp;"|"&amp;Q$3,$K:$K,0)),""))</f>
        <v/>
      </c>
      <c r="R31" s="4" t="str">
        <f>IF(S$2=0,IFERROR(INDEX($E:$E,MATCH($M31&amp;"|"&amp;R$3,$K:$K,0)),""),IFERROR(INDEX($J:$J,MATCH($M31&amp;"|"&amp;R$3,$K:$K,0)),""))</f>
        <v/>
      </c>
      <c r="S31" s="4" t="str">
        <f>IF(T$2=0,IFERROR(INDEX($E:$E,MATCH($M31&amp;"|"&amp;S$3,$K:$K,0)),""),IFERROR(INDEX($J:$J,MATCH($M31&amp;"|"&amp;S$3,$K:$K,0)),""))</f>
        <v/>
      </c>
      <c r="T31" s="4" t="str">
        <f>IF(U$2=0,IFERROR(INDEX($E:$E,MATCH($M31&amp;"|"&amp;T$3,$K:$K,0)),""),IFERROR(INDEX($J:$J,MATCH($M31&amp;"|"&amp;T$3,$K:$K,0)),""))</f>
        <v/>
      </c>
      <c r="U31" s="4" t="str">
        <f>IF(V$2=0,IFERROR(INDEX($E:$E,MATCH($M31&amp;"|"&amp;U$3,$K:$K,0)),""),IFERROR(INDEX($J:$J,MATCH($M31&amp;"|"&amp;U$3,$K:$K,0)),""))</f>
        <v/>
      </c>
      <c r="V31" s="4" t="str">
        <f>IF(W$2=0,IFERROR(INDEX($E:$E,MATCH($M31&amp;"|"&amp;V$3,$K:$K,0)),""),IFERROR(INDEX($J:$J,MATCH($M31&amp;"|"&amp;V$3,$K:$K,0)),""))</f>
        <v/>
      </c>
      <c r="W31" s="4" t="str">
        <f>IF(X$2=0,IFERROR(INDEX($E:$E,MATCH($M31&amp;"|"&amp;W$3,$K:$K,0)),""),IFERROR(INDEX($J:$J,MATCH($M31&amp;"|"&amp;W$3,$K:$K,0)),""))</f>
        <v/>
      </c>
      <c r="X31" s="4" t="str">
        <f>IF(Y$2=0,IFERROR(INDEX($E:$E,MATCH($M31&amp;"|"&amp;X$3,$K:$K,0)),""),IFERROR(INDEX($J:$J,MATCH($M31&amp;"|"&amp;X$3,$K:$K,0)),""))</f>
        <v/>
      </c>
      <c r="Y31" s="4" t="str">
        <f>IF(Z$2=0,IFERROR(INDEX($E:$E,MATCH($M31&amp;"|"&amp;Y$3,$K:$K,0)),""),IFERROR(INDEX($J:$J,MATCH($M31&amp;"|"&amp;Y$3,$K:$K,0)),""))</f>
        <v/>
      </c>
      <c r="Z31" s="4" t="str">
        <f>IF(AA$2=0,IFERROR(INDEX($E:$E,MATCH($M31&amp;"|"&amp;Z$3,$K:$K,0)),""),IFERROR(INDEX($J:$J,MATCH($M31&amp;"|"&amp;Z$3,$K:$K,0)),""))</f>
        <v/>
      </c>
      <c r="AA31" s="4" t="str">
        <f>IF(AB$2=0,IFERROR(INDEX($E:$E,MATCH($M31&amp;"|"&amp;AA$3,$K:$K,0)),""),IFERROR(INDEX($J:$J,MATCH($M31&amp;"|"&amp;AA$3,$K:$K,0)),""))</f>
        <v/>
      </c>
      <c r="AB31" s="4" t="str">
        <f>IF(AC$2=0,IFERROR(INDEX($E:$E,MATCH($M31&amp;"|"&amp;AB$3,$K:$K,0)),""),IFERROR(INDEX($J:$J,MATCH($M31&amp;"|"&amp;AB$3,$K:$K,0)),""))</f>
        <v/>
      </c>
      <c r="AC31" s="4" t="str">
        <f>IF(AD$2=0,IFERROR(INDEX($E:$E,MATCH($M31&amp;"|"&amp;AC$3,$K:$K,0)),""),IFERROR(INDEX($J:$J,MATCH($M31&amp;"|"&amp;AC$3,$K:$K,0)),""))</f>
        <v/>
      </c>
      <c r="AD31" s="4" t="str">
        <f>IF(AE$2=0,IFERROR(INDEX($E:$E,MATCH($M31&amp;"|"&amp;AD$3,$K:$K,0)),""),IFERROR(INDEX($J:$J,MATCH($M31&amp;"|"&amp;AD$3,$K:$K,0)),""))</f>
        <v/>
      </c>
      <c r="AE31" s="4" t="str">
        <f>IF(AF$2=0,IFERROR(INDEX($E:$E,MATCH($M31&amp;"|"&amp;AE$3,$K:$K,0)),""),IFERROR(INDEX($J:$J,MATCH($M31&amp;"|"&amp;AE$3,$K:$K,0)),""))</f>
        <v/>
      </c>
      <c r="AF31" s="4" t="str">
        <f>IF(AG$2=0,IFERROR(INDEX($E:$E,MATCH($M31&amp;"|"&amp;AF$3,$K:$K,0)),""),IFERROR(INDEX($J:$J,MATCH($M31&amp;"|"&amp;AF$3,$K:$K,0)),""))</f>
        <v/>
      </c>
      <c r="AG31" s="4" t="str">
        <f>IF(AH$2=0,IFERROR(INDEX($E:$E,MATCH($M31&amp;"|"&amp;AG$3,$K:$K,0)),""),IFERROR(INDEX($J:$J,MATCH($M31&amp;"|"&amp;AG$3,$K:$K,0)),""))</f>
        <v/>
      </c>
      <c r="AH31" s="4" t="str">
        <f>IF(AI$2=0,IFERROR(INDEX($E:$E,MATCH($M31&amp;"|"&amp;AH$3,$K:$K,0)),""),IFERROR(INDEX($J:$J,MATCH($M31&amp;"|"&amp;AH$3,$K:$K,0)),""))</f>
        <v/>
      </c>
      <c r="AI31" s="4" t="str">
        <f>IF(AJ$2=0,IFERROR(INDEX($E:$E,MATCH($M31&amp;"|"&amp;AI$3,$K:$K,0)),""),IFERROR(INDEX($J:$J,MATCH($M31&amp;"|"&amp;AI$3,$K:$K,0)),""))</f>
        <v/>
      </c>
      <c r="AJ31" s="4" t="str">
        <f>IF(AK$2=0,IFERROR(INDEX($E:$E,MATCH($M31&amp;"|"&amp;AJ$3,$K:$K,0)),""),IFERROR(INDEX($J:$J,MATCH($M31&amp;"|"&amp;AJ$3,$K:$K,0)),""))</f>
        <v/>
      </c>
    </row>
    <row r="32" spans="1:36" x14ac:dyDescent="0.25">
      <c r="A32" s="10" t="s">
        <v>40</v>
      </c>
      <c r="B32" s="5">
        <v>0.46805555555555556</v>
      </c>
      <c r="C32" s="5">
        <v>0.46805555555555556</v>
      </c>
      <c r="D32" s="10" t="s">
        <v>9</v>
      </c>
      <c r="E32" s="10" t="str">
        <f>+TEXT(carro_0[[#This Row],[Column1]],"hh:mm")&amp;" | " &amp;TEXT(carro_0[[#This Row],[Hora Fim]],"hh:mm")</f>
        <v>11:14 | 11:14</v>
      </c>
      <c r="F32" s="10">
        <f>INDEX($N$3:$AJ$3,MATCH(carro_0[[#This Row],[Nó]],$N$1:$AJ$1,0))</f>
        <v>3</v>
      </c>
      <c r="G32" s="5">
        <f>+IF(AND(carro_0[[#This Row],[Nó]]=A31,carro_0[[#This Row],[Nó]]=A33),G31,carro_0[[#This Row],[Hora Início]])</f>
        <v>0.46805555555555556</v>
      </c>
      <c r="H32" s="10">
        <f t="shared" si="3"/>
        <v>2</v>
      </c>
      <c r="I32" s="10" cm="1">
        <f t="array" ref="I32">IFERROR(_xlfn.IFS(H32=H31,I31,I31="Ramo",1),I31+1)</f>
        <v>5</v>
      </c>
      <c r="J32" s="10">
        <f t="shared" si="0"/>
        <v>0</v>
      </c>
      <c r="K32" s="10" t="str">
        <f>IF(AND(carro_0[[#This Row],[Nó]]=A33,carro_0[[#This Row],[Nó]]=A34),"",I32&amp;"|"&amp;F32)</f>
        <v>5|3</v>
      </c>
      <c r="L32" s="10"/>
      <c r="M32" s="2">
        <f t="shared" si="2"/>
        <v>29</v>
      </c>
      <c r="N32" s="4" t="str">
        <f>IF(O$2=0,IFERROR(INDEX($E:$E,MATCH($M32&amp;"|"&amp;N$3,$K:$K,0)),""),IFERROR(INDEX($J:$J,MATCH($M32&amp;"|"&amp;N$3,$K:$K,0)),""))</f>
        <v/>
      </c>
      <c r="O32" s="4" t="str">
        <f>IF(P$2=0,IFERROR(INDEX($E:$E,MATCH($M32&amp;"|"&amp;O$3,$K:$K,0)),""),IFERROR(INDEX($J:$J,MATCH($M32&amp;"|"&amp;O$3,$K:$K,0)),""))</f>
        <v/>
      </c>
      <c r="P32" s="4" t="str">
        <f>IF(Q$2=0,IFERROR(INDEX($E:$E,MATCH($M32&amp;"|"&amp;P$3,$K:$K,0)),""),IFERROR(INDEX($J:$J,MATCH($M32&amp;"|"&amp;P$3,$K:$K,0)),""))</f>
        <v/>
      </c>
      <c r="Q32" s="4" t="str">
        <f>IF(R$2=0,IFERROR(INDEX($E:$E,MATCH($M32&amp;"|"&amp;Q$3,$K:$K,0)),""),IFERROR(INDEX($J:$J,MATCH($M32&amp;"|"&amp;Q$3,$K:$K,0)),""))</f>
        <v/>
      </c>
      <c r="R32" s="4" t="str">
        <f>IF(S$2=0,IFERROR(INDEX($E:$E,MATCH($M32&amp;"|"&amp;R$3,$K:$K,0)),""),IFERROR(INDEX($J:$J,MATCH($M32&amp;"|"&amp;R$3,$K:$K,0)),""))</f>
        <v/>
      </c>
      <c r="S32" s="4" t="str">
        <f>IF(T$2=0,IFERROR(INDEX($E:$E,MATCH($M32&amp;"|"&amp;S$3,$K:$K,0)),""),IFERROR(INDEX($J:$J,MATCH($M32&amp;"|"&amp;S$3,$K:$K,0)),""))</f>
        <v/>
      </c>
      <c r="T32" s="4" t="str">
        <f>IF(U$2=0,IFERROR(INDEX($E:$E,MATCH($M32&amp;"|"&amp;T$3,$K:$K,0)),""),IFERROR(INDEX($J:$J,MATCH($M32&amp;"|"&amp;T$3,$K:$K,0)),""))</f>
        <v/>
      </c>
      <c r="U32" s="4" t="str">
        <f>IF(V$2=0,IFERROR(INDEX($E:$E,MATCH($M32&amp;"|"&amp;U$3,$K:$K,0)),""),IFERROR(INDEX($J:$J,MATCH($M32&amp;"|"&amp;U$3,$K:$K,0)),""))</f>
        <v/>
      </c>
      <c r="V32" s="4" t="str">
        <f>IF(W$2=0,IFERROR(INDEX($E:$E,MATCH($M32&amp;"|"&amp;V$3,$K:$K,0)),""),IFERROR(INDEX($J:$J,MATCH($M32&amp;"|"&amp;V$3,$K:$K,0)),""))</f>
        <v/>
      </c>
      <c r="W32" s="4" t="str">
        <f>IF(X$2=0,IFERROR(INDEX($E:$E,MATCH($M32&amp;"|"&amp;W$3,$K:$K,0)),""),IFERROR(INDEX($J:$J,MATCH($M32&amp;"|"&amp;W$3,$K:$K,0)),""))</f>
        <v/>
      </c>
      <c r="X32" s="4" t="str">
        <f>IF(Y$2=0,IFERROR(INDEX($E:$E,MATCH($M32&amp;"|"&amp;X$3,$K:$K,0)),""),IFERROR(INDEX($J:$J,MATCH($M32&amp;"|"&amp;X$3,$K:$K,0)),""))</f>
        <v/>
      </c>
      <c r="Y32" s="4" t="str">
        <f>IF(Z$2=0,IFERROR(INDEX($E:$E,MATCH($M32&amp;"|"&amp;Y$3,$K:$K,0)),""),IFERROR(INDEX($J:$J,MATCH($M32&amp;"|"&amp;Y$3,$K:$K,0)),""))</f>
        <v/>
      </c>
      <c r="Z32" s="4" t="str">
        <f>IF(AA$2=0,IFERROR(INDEX($E:$E,MATCH($M32&amp;"|"&amp;Z$3,$K:$K,0)),""),IFERROR(INDEX($J:$J,MATCH($M32&amp;"|"&amp;Z$3,$K:$K,0)),""))</f>
        <v/>
      </c>
      <c r="AA32" s="4" t="str">
        <f>IF(AB$2=0,IFERROR(INDEX($E:$E,MATCH($M32&amp;"|"&amp;AA$3,$K:$K,0)),""),IFERROR(INDEX($J:$J,MATCH($M32&amp;"|"&amp;AA$3,$K:$K,0)),""))</f>
        <v/>
      </c>
      <c r="AB32" s="4" t="str">
        <f>IF(AC$2=0,IFERROR(INDEX($E:$E,MATCH($M32&amp;"|"&amp;AB$3,$K:$K,0)),""),IFERROR(INDEX($J:$J,MATCH($M32&amp;"|"&amp;AB$3,$K:$K,0)),""))</f>
        <v/>
      </c>
      <c r="AC32" s="4" t="str">
        <f>IF(AD$2=0,IFERROR(INDEX($E:$E,MATCH($M32&amp;"|"&amp;AC$3,$K:$K,0)),""),IFERROR(INDEX($J:$J,MATCH($M32&amp;"|"&amp;AC$3,$K:$K,0)),""))</f>
        <v/>
      </c>
      <c r="AD32" s="4" t="str">
        <f>IF(AE$2=0,IFERROR(INDEX($E:$E,MATCH($M32&amp;"|"&amp;AD$3,$K:$K,0)),""),IFERROR(INDEX($J:$J,MATCH($M32&amp;"|"&amp;AD$3,$K:$K,0)),""))</f>
        <v/>
      </c>
      <c r="AE32" s="4" t="str">
        <f>IF(AF$2=0,IFERROR(INDEX($E:$E,MATCH($M32&amp;"|"&amp;AE$3,$K:$K,0)),""),IFERROR(INDEX($J:$J,MATCH($M32&amp;"|"&amp;AE$3,$K:$K,0)),""))</f>
        <v/>
      </c>
      <c r="AF32" s="4" t="str">
        <f>IF(AG$2=0,IFERROR(INDEX($E:$E,MATCH($M32&amp;"|"&amp;AF$3,$K:$K,0)),""),IFERROR(INDEX($J:$J,MATCH($M32&amp;"|"&amp;AF$3,$K:$K,0)),""))</f>
        <v/>
      </c>
      <c r="AG32" s="4" t="str">
        <f>IF(AH$2=0,IFERROR(INDEX($E:$E,MATCH($M32&amp;"|"&amp;AG$3,$K:$K,0)),""),IFERROR(INDEX($J:$J,MATCH($M32&amp;"|"&amp;AG$3,$K:$K,0)),""))</f>
        <v/>
      </c>
      <c r="AH32" s="4" t="str">
        <f>IF(AI$2=0,IFERROR(INDEX($E:$E,MATCH($M32&amp;"|"&amp;AH$3,$K:$K,0)),""),IFERROR(INDEX($J:$J,MATCH($M32&amp;"|"&amp;AH$3,$K:$K,0)),""))</f>
        <v/>
      </c>
      <c r="AI32" s="4" t="str">
        <f>IF(AJ$2=0,IFERROR(INDEX($E:$E,MATCH($M32&amp;"|"&amp;AI$3,$K:$K,0)),""),IFERROR(INDEX($J:$J,MATCH($M32&amp;"|"&amp;AI$3,$K:$K,0)),""))</f>
        <v/>
      </c>
      <c r="AJ32" s="4" t="str">
        <f>IF(AK$2=0,IFERROR(INDEX($E:$E,MATCH($M32&amp;"|"&amp;AJ$3,$K:$K,0)),""),IFERROR(INDEX($J:$J,MATCH($M32&amp;"|"&amp;AJ$3,$K:$K,0)),""))</f>
        <v/>
      </c>
    </row>
    <row r="33" spans="1:36" x14ac:dyDescent="0.25">
      <c r="A33" s="10" t="s">
        <v>39</v>
      </c>
      <c r="B33" s="5">
        <v>0.46944444444444444</v>
      </c>
      <c r="C33" s="5">
        <v>0.46944444444444444</v>
      </c>
      <c r="D33" s="10" t="s">
        <v>9</v>
      </c>
      <c r="E33" s="10" t="str">
        <f>+TEXT(carro_0[[#This Row],[Column1]],"hh:mm")&amp;" | " &amp;TEXT(carro_0[[#This Row],[Hora Fim]],"hh:mm")</f>
        <v>11:16 | 11:16</v>
      </c>
      <c r="F33" s="10">
        <f>INDEX($N$3:$AJ$3,MATCH(carro_0[[#This Row],[Nó]],$N$1:$AJ$1,0))</f>
        <v>2</v>
      </c>
      <c r="G33" s="5">
        <f>+IF(AND(carro_0[[#This Row],[Nó]]=A32,carro_0[[#This Row],[Nó]]=A34),G32,carro_0[[#This Row],[Hora Início]])</f>
        <v>0.46944444444444444</v>
      </c>
      <c r="H33" s="10">
        <f t="shared" si="3"/>
        <v>2</v>
      </c>
      <c r="I33" s="10" cm="1">
        <f t="array" ref="I33">IFERROR(_xlfn.IFS(H33=H32,I32,I32="Ramo",1),I32+1)</f>
        <v>5</v>
      </c>
      <c r="J33" s="10">
        <f t="shared" si="0"/>
        <v>0</v>
      </c>
      <c r="K33" s="10" t="str">
        <f>IF(AND(carro_0[[#This Row],[Nó]]=A34,carro_0[[#This Row],[Nó]]=A35),"",I33&amp;"|"&amp;F33)</f>
        <v>5|2</v>
      </c>
      <c r="L33" s="10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25">
      <c r="A34" s="10" t="s">
        <v>39</v>
      </c>
      <c r="B34" s="5">
        <v>0.47083333333333333</v>
      </c>
      <c r="C34" s="5">
        <v>0.47083333333333333</v>
      </c>
      <c r="D34" s="10" t="s">
        <v>9</v>
      </c>
      <c r="E34" s="10" t="str">
        <f>+TEXT(carro_0[[#This Row],[Column1]],"hh:mm")&amp;" | " &amp;TEXT(carro_0[[#This Row],[Hora Fim]],"hh:mm")</f>
        <v>11:18 | 11:18</v>
      </c>
      <c r="F34" s="10">
        <f>INDEX($N$3:$AJ$3,MATCH(carro_0[[#This Row],[Nó]],$N$1:$AJ$1,0))</f>
        <v>2</v>
      </c>
      <c r="G34" s="5">
        <f>+IF(AND(carro_0[[#This Row],[Nó]]=A33,carro_0[[#This Row],[Nó]]=A35),G33,carro_0[[#This Row],[Hora Início]])</f>
        <v>0.47083333333333333</v>
      </c>
      <c r="H34" s="10">
        <f t="shared" si="3"/>
        <v>2</v>
      </c>
      <c r="I34" s="10" cm="1">
        <f t="array" ref="I34">IFERROR(_xlfn.IFS(H34=H33,I33,I33="Ramo",1),I33+1)</f>
        <v>5</v>
      </c>
      <c r="J34" s="10">
        <f t="shared" ref="J34:J65" si="4">IF(I34&lt;&gt;I33,1,0)</f>
        <v>0</v>
      </c>
      <c r="K34" s="10" t="str">
        <f>IF(AND(carro_0[[#This Row],[Nó]]=A35,carro_0[[#This Row],[Nó]]=A36),"",I34&amp;"|"&amp;F34)</f>
        <v>5|2</v>
      </c>
      <c r="L34" s="10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25">
      <c r="A35" s="10" t="s">
        <v>38</v>
      </c>
      <c r="B35" s="5">
        <v>0.47222222222222221</v>
      </c>
      <c r="C35" s="5">
        <v>0.47222222222222221</v>
      </c>
      <c r="D35" s="10" t="s">
        <v>9</v>
      </c>
      <c r="E35" s="10" t="str">
        <f>+TEXT(carro_0[[#This Row],[Column1]],"hh:mm")&amp;" | " &amp;TEXT(carro_0[[#This Row],[Hora Fim]],"hh:mm")</f>
        <v>11:20 | 11:20</v>
      </c>
      <c r="F35" s="10">
        <f>INDEX($N$3:$AJ$3,MATCH(carro_0[[#This Row],[Nó]],$N$1:$AJ$1,0))</f>
        <v>1</v>
      </c>
      <c r="G35" s="5">
        <f>+IF(AND(carro_0[[#This Row],[Nó]]=A34,carro_0[[#This Row],[Nó]]=A36),G34,carro_0[[#This Row],[Hora Início]])</f>
        <v>0.47222222222222221</v>
      </c>
      <c r="H35" s="10">
        <f t="shared" si="3"/>
        <v>2</v>
      </c>
      <c r="I35" s="10" cm="1">
        <f t="array" ref="I35">IFERROR(_xlfn.IFS(H35=H34,I34,I34="Ramo",1),I34+1)</f>
        <v>5</v>
      </c>
      <c r="J35" s="10">
        <f t="shared" si="4"/>
        <v>0</v>
      </c>
      <c r="K35" s="10" t="str">
        <f>IF(AND(carro_0[[#This Row],[Nó]]=A36,carro_0[[#This Row],[Nó]]=A37),"",I35&amp;"|"&amp;F35)</f>
        <v>5|1</v>
      </c>
      <c r="L35" s="10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25">
      <c r="A36" s="10" t="s">
        <v>36</v>
      </c>
      <c r="B36" s="5">
        <v>0.47361111111111109</v>
      </c>
      <c r="C36" s="5">
        <v>0.49444444444444446</v>
      </c>
      <c r="D36" s="10" t="s">
        <v>10</v>
      </c>
      <c r="E36" s="10" t="str">
        <f>+TEXT(carro_0[[#This Row],[Column1]],"hh:mm")&amp;" | " &amp;TEXT(carro_0[[#This Row],[Hora Fim]],"hh:mm")</f>
        <v>11:22 | 11:52</v>
      </c>
      <c r="F36" s="10">
        <f>INDEX($N$3:$AJ$3,MATCH(carro_0[[#This Row],[Nó]],$N$1:$AJ$1,0))</f>
        <v>0</v>
      </c>
      <c r="G36" s="5">
        <f>+IF(AND(carro_0[[#This Row],[Nó]]=A35,carro_0[[#This Row],[Nó]]=A37),G35,carro_0[[#This Row],[Hora Início]])</f>
        <v>0.47361111111111109</v>
      </c>
      <c r="H36" s="10">
        <f t="shared" si="3"/>
        <v>2</v>
      </c>
      <c r="I36" s="10" cm="1">
        <f t="array" ref="I36">IFERROR(_xlfn.IFS(H36=H35,I35,I35="Ramo",1),I35+1)</f>
        <v>5</v>
      </c>
      <c r="J36" s="10">
        <f t="shared" si="4"/>
        <v>0</v>
      </c>
      <c r="K36" s="10" t="str">
        <f>IF(AND(carro_0[[#This Row],[Nó]]=A37,carro_0[[#This Row],[Nó]]=A38),"",I36&amp;"|"&amp;F36)</f>
        <v>5|0</v>
      </c>
      <c r="L36" s="10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x14ac:dyDescent="0.25">
      <c r="A37" s="10" t="s">
        <v>36</v>
      </c>
      <c r="B37" s="5">
        <v>0.49583333333333335</v>
      </c>
      <c r="C37" s="5">
        <v>0.49583333333333335</v>
      </c>
      <c r="D37" s="10" t="s">
        <v>9</v>
      </c>
      <c r="E37" s="10" t="str">
        <f>+TEXT(carro_0[[#This Row],[Column1]],"hh:mm")&amp;" | " &amp;TEXT(carro_0[[#This Row],[Hora Fim]],"hh:mm")</f>
        <v>11:54 | 11:54</v>
      </c>
      <c r="F37" s="10">
        <f>INDEX($N$3:$AJ$3,MATCH(carro_0[[#This Row],[Nó]],$N$1:$AJ$1,0))</f>
        <v>0</v>
      </c>
      <c r="G37" s="5">
        <f>+IF(AND(carro_0[[#This Row],[Nó]]=A36,carro_0[[#This Row],[Nó]]=A38),G36,carro_0[[#This Row],[Hora Início]])</f>
        <v>0.49583333333333335</v>
      </c>
      <c r="H37" s="10">
        <f t="shared" si="3"/>
        <v>1</v>
      </c>
      <c r="I37" s="10" cm="1">
        <f t="array" ref="I37">IFERROR(_xlfn.IFS(H37=H36,I36,I36="Ramo",1),I36+1)</f>
        <v>6</v>
      </c>
      <c r="J37" s="10">
        <f t="shared" si="4"/>
        <v>1</v>
      </c>
      <c r="K37" s="10" t="str">
        <f>IF(AND(carro_0[[#This Row],[Nó]]=A38,carro_0[[#This Row],[Nó]]=A39),"",I37&amp;"|"&amp;F37)</f>
        <v>6|0</v>
      </c>
      <c r="L37" s="10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25">
      <c r="A38" s="10" t="s">
        <v>38</v>
      </c>
      <c r="B38" s="5">
        <v>0.49722222222222223</v>
      </c>
      <c r="C38" s="5">
        <v>0.49722222222222223</v>
      </c>
      <c r="D38" s="10" t="s">
        <v>9</v>
      </c>
      <c r="E38" s="10" t="str">
        <f>+TEXT(carro_0[[#This Row],[Column1]],"hh:mm")&amp;" | " &amp;TEXT(carro_0[[#This Row],[Hora Fim]],"hh:mm")</f>
        <v>11:56 | 11:56</v>
      </c>
      <c r="F38" s="10">
        <f>INDEX($N$3:$AJ$3,MATCH(carro_0[[#This Row],[Nó]],$N$1:$AJ$1,0))</f>
        <v>1</v>
      </c>
      <c r="G38" s="5">
        <f>+IF(AND(carro_0[[#This Row],[Nó]]=A37,carro_0[[#This Row],[Nó]]=A39),G37,carro_0[[#This Row],[Hora Início]])</f>
        <v>0.49722222222222223</v>
      </c>
      <c r="H38" s="10">
        <f t="shared" si="3"/>
        <v>1</v>
      </c>
      <c r="I38" s="10" cm="1">
        <f t="array" ref="I38">IFERROR(_xlfn.IFS(H38=H37,I37,I37="Ramo",1),I37+1)</f>
        <v>6</v>
      </c>
      <c r="J38" s="10">
        <f t="shared" si="4"/>
        <v>0</v>
      </c>
      <c r="K38" s="10" t="str">
        <f>IF(AND(carro_0[[#This Row],[Nó]]=A39,carro_0[[#This Row],[Nó]]=A40),"",I38&amp;"|"&amp;F38)</f>
        <v>6|1</v>
      </c>
      <c r="L38" s="10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x14ac:dyDescent="0.25">
      <c r="A39" s="10" t="s">
        <v>39</v>
      </c>
      <c r="B39" s="5">
        <v>0.49861111111111112</v>
      </c>
      <c r="C39" s="5">
        <v>0.49861111111111112</v>
      </c>
      <c r="D39" s="10" t="s">
        <v>9</v>
      </c>
      <c r="E39" s="10" t="str">
        <f>+TEXT(carro_0[[#This Row],[Column1]],"hh:mm")&amp;" | " &amp;TEXT(carro_0[[#This Row],[Hora Fim]],"hh:mm")</f>
        <v>11:58 | 11:58</v>
      </c>
      <c r="F39" s="10">
        <f>INDEX($N$3:$AJ$3,MATCH(carro_0[[#This Row],[Nó]],$N$1:$AJ$1,0))</f>
        <v>2</v>
      </c>
      <c r="G39" s="5">
        <f>+IF(AND(carro_0[[#This Row],[Nó]]=A38,carro_0[[#This Row],[Nó]]=A40),G38,carro_0[[#This Row],[Hora Início]])</f>
        <v>0.49861111111111112</v>
      </c>
      <c r="H39" s="10">
        <f t="shared" si="3"/>
        <v>1</v>
      </c>
      <c r="I39" s="10" cm="1">
        <f t="array" ref="I39">IFERROR(_xlfn.IFS(H39=H38,I38,I38="Ramo",1),I38+1)</f>
        <v>6</v>
      </c>
      <c r="J39" s="10">
        <f t="shared" si="4"/>
        <v>0</v>
      </c>
      <c r="K39" s="10" t="str">
        <f>IF(AND(carro_0[[#This Row],[Nó]]=A40,carro_0[[#This Row],[Nó]]=A41),"",I39&amp;"|"&amp;F39)</f>
        <v>6|2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x14ac:dyDescent="0.25">
      <c r="A40" s="10" t="s">
        <v>40</v>
      </c>
      <c r="B40" s="5">
        <v>0.5</v>
      </c>
      <c r="C40" s="5">
        <v>0.5</v>
      </c>
      <c r="D40" s="10" t="s">
        <v>9</v>
      </c>
      <c r="E40" s="10" t="str">
        <f>+TEXT(carro_0[[#This Row],[Column1]],"hh:mm")&amp;" | " &amp;TEXT(carro_0[[#This Row],[Hora Fim]],"hh:mm")</f>
        <v>12:00 | 12:00</v>
      </c>
      <c r="F40" s="10">
        <f>INDEX($N$3:$AJ$3,MATCH(carro_0[[#This Row],[Nó]],$N$1:$AJ$1,0))</f>
        <v>3</v>
      </c>
      <c r="G40" s="5">
        <f>+IF(AND(carro_0[[#This Row],[Nó]]=A39,carro_0[[#This Row],[Nó]]=A41),G39,carro_0[[#This Row],[Hora Início]])</f>
        <v>0.5</v>
      </c>
      <c r="H40" s="10">
        <f t="shared" si="3"/>
        <v>1</v>
      </c>
      <c r="I40" s="10" cm="1">
        <f t="array" ref="I40">IFERROR(_xlfn.IFS(H40=H39,I39,I39="Ramo",1),I39+1)</f>
        <v>6</v>
      </c>
      <c r="J40" s="10">
        <f t="shared" si="4"/>
        <v>0</v>
      </c>
      <c r="K40" s="10" t="str">
        <f>IF(AND(carro_0[[#This Row],[Nó]]=A41,carro_0[[#This Row],[Nó]]=A42),"",I40&amp;"|"&amp;F40)</f>
        <v>6|3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25">
      <c r="A41" s="10" t="s">
        <v>41</v>
      </c>
      <c r="B41" s="5">
        <v>0.50138888888888888</v>
      </c>
      <c r="C41" s="5">
        <v>0.50138888888888888</v>
      </c>
      <c r="D41" s="10" t="s">
        <v>9</v>
      </c>
      <c r="E41" s="10" t="str">
        <f>+TEXT(carro_0[[#This Row],[Column1]],"hh:mm")&amp;" | " &amp;TEXT(carro_0[[#This Row],[Hora Fim]],"hh:mm")</f>
        <v>12:02 | 12:02</v>
      </c>
      <c r="F41" s="10">
        <f>INDEX($N$3:$AJ$3,MATCH(carro_0[[#This Row],[Nó]],$N$1:$AJ$1,0))</f>
        <v>4</v>
      </c>
      <c r="G41" s="5">
        <f>+IF(AND(carro_0[[#This Row],[Nó]]=A40,carro_0[[#This Row],[Nó]]=A42),G40,carro_0[[#This Row],[Hora Início]])</f>
        <v>0.50138888888888888</v>
      </c>
      <c r="H41" s="10">
        <f t="shared" si="3"/>
        <v>1</v>
      </c>
      <c r="I41" s="10" cm="1">
        <f t="array" ref="I41">IFERROR(_xlfn.IFS(H41=H40,I40,I40="Ramo",1),I40+1)</f>
        <v>6</v>
      </c>
      <c r="J41" s="10">
        <f t="shared" si="4"/>
        <v>0</v>
      </c>
      <c r="K41" s="10" t="str">
        <f>IF(AND(carro_0[[#This Row],[Nó]]=A42,carro_0[[#This Row],[Nó]]=A43),"",I41&amp;"|"&amp;F41)</f>
        <v>6|4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25">
      <c r="A42" s="10" t="s">
        <v>42</v>
      </c>
      <c r="B42" s="5">
        <v>0.50277777777777777</v>
      </c>
      <c r="C42" s="5">
        <v>0.50277777777777777</v>
      </c>
      <c r="D42" s="10" t="s">
        <v>9</v>
      </c>
      <c r="E42" s="10" t="str">
        <f>+TEXT(carro_0[[#This Row],[Column1]],"hh:mm")&amp;" | " &amp;TEXT(carro_0[[#This Row],[Hora Fim]],"hh:mm")</f>
        <v>12:04 | 12:04</v>
      </c>
      <c r="F42" s="10">
        <f>INDEX($N$3:$AJ$3,MATCH(carro_0[[#This Row],[Nó]],$N$1:$AJ$1,0))</f>
        <v>5</v>
      </c>
      <c r="G42" s="5">
        <f>+IF(AND(carro_0[[#This Row],[Nó]]=A41,carro_0[[#This Row],[Nó]]=A43),G41,carro_0[[#This Row],[Hora Início]])</f>
        <v>0.50277777777777777</v>
      </c>
      <c r="H42" s="10">
        <f t="shared" si="3"/>
        <v>1</v>
      </c>
      <c r="I42" s="10" cm="1">
        <f t="array" ref="I42">IFERROR(_xlfn.IFS(H42=H41,I41,I41="Ramo",1),I41+1)</f>
        <v>6</v>
      </c>
      <c r="J42" s="10">
        <f t="shared" si="4"/>
        <v>0</v>
      </c>
      <c r="K42" s="10" t="str">
        <f>IF(AND(carro_0[[#This Row],[Nó]]=A43,carro_0[[#This Row],[Nó]]=A44),"",I42&amp;"|"&amp;F42)</f>
        <v>6|5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x14ac:dyDescent="0.25">
      <c r="A43" s="10" t="s">
        <v>43</v>
      </c>
      <c r="B43" s="5">
        <v>0.50555555555555554</v>
      </c>
      <c r="C43" s="5">
        <v>0.51249999999999996</v>
      </c>
      <c r="D43" s="10" t="s">
        <v>11</v>
      </c>
      <c r="E43" s="10" t="str">
        <f>+TEXT(carro_0[[#This Row],[Column1]],"hh:mm")&amp;" | " &amp;TEXT(carro_0[[#This Row],[Hora Fim]],"hh:mm")</f>
        <v>12:08 | 12:18</v>
      </c>
      <c r="F43" s="10">
        <f>INDEX($N$3:$AJ$3,MATCH(carro_0[[#This Row],[Nó]],$N$1:$AJ$1,0))</f>
        <v>6</v>
      </c>
      <c r="G43" s="5">
        <f>+IF(AND(carro_0[[#This Row],[Nó]]=A42,carro_0[[#This Row],[Nó]]=A44),G42,carro_0[[#This Row],[Hora Início]])</f>
        <v>0.50555555555555554</v>
      </c>
      <c r="H43" s="10">
        <f t="shared" si="3"/>
        <v>1</v>
      </c>
      <c r="I43" s="10" cm="1">
        <f t="array" ref="I43">IFERROR(_xlfn.IFS(H43=H42,I42,I42="Ramo",1),I42+1)</f>
        <v>6</v>
      </c>
      <c r="J43" s="10">
        <f t="shared" si="4"/>
        <v>0</v>
      </c>
      <c r="K43" s="10" t="str">
        <f>IF(AND(carro_0[[#This Row],[Nó]]=A44,carro_0[[#This Row],[Nó]]=A45),"",I43&amp;"|"&amp;F43)</f>
        <v>6|6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x14ac:dyDescent="0.25">
      <c r="A44" s="10" t="s">
        <v>43</v>
      </c>
      <c r="B44" s="5">
        <v>0.51388888888888884</v>
      </c>
      <c r="C44" s="5">
        <v>0.51388888888888884</v>
      </c>
      <c r="D44" s="10" t="s">
        <v>9</v>
      </c>
      <c r="E44" s="10" t="str">
        <f>+TEXT(carro_0[[#This Row],[Column1]],"hh:mm")&amp;" | " &amp;TEXT(carro_0[[#This Row],[Hora Fim]],"hh:mm")</f>
        <v>12:20 | 12:20</v>
      </c>
      <c r="F44" s="10">
        <f>INDEX($N$3:$AJ$3,MATCH(carro_0[[#This Row],[Nó]],$N$1:$AJ$1,0))</f>
        <v>6</v>
      </c>
      <c r="G44" s="5">
        <f>+IF(AND(carro_0[[#This Row],[Nó]]=A43,carro_0[[#This Row],[Nó]]=A45),G43,carro_0[[#This Row],[Hora Início]])</f>
        <v>0.51388888888888884</v>
      </c>
      <c r="H44" s="10">
        <f t="shared" si="3"/>
        <v>2</v>
      </c>
      <c r="I44" s="10" cm="1">
        <f t="array" ref="I44">IFERROR(_xlfn.IFS(H44=H43,I43,I43="Ramo",1),I43+1)</f>
        <v>7</v>
      </c>
      <c r="J44" s="10">
        <f t="shared" si="4"/>
        <v>1</v>
      </c>
      <c r="K44" s="10" t="str">
        <f>IF(AND(carro_0[[#This Row],[Nó]]=A45,carro_0[[#This Row],[Nó]]=A46),"",I44&amp;"|"&amp;F44)</f>
        <v>7|6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x14ac:dyDescent="0.25">
      <c r="A45" s="10" t="s">
        <v>42</v>
      </c>
      <c r="B45" s="5">
        <v>0.51666666666666672</v>
      </c>
      <c r="C45" s="5">
        <v>0.51666666666666672</v>
      </c>
      <c r="D45" s="10" t="s">
        <v>9</v>
      </c>
      <c r="E45" s="10" t="str">
        <f>+TEXT(carro_0[[#This Row],[Column1]],"hh:mm")&amp;" | " &amp;TEXT(carro_0[[#This Row],[Hora Fim]],"hh:mm")</f>
        <v>12:24 | 12:24</v>
      </c>
      <c r="F45" s="10">
        <f>INDEX($N$3:$AJ$3,MATCH(carro_0[[#This Row],[Nó]],$N$1:$AJ$1,0))</f>
        <v>5</v>
      </c>
      <c r="G45" s="5">
        <f>+IF(AND(carro_0[[#This Row],[Nó]]=A44,carro_0[[#This Row],[Nó]]=A46),G44,carro_0[[#This Row],[Hora Início]])</f>
        <v>0.51666666666666672</v>
      </c>
      <c r="H45" s="10">
        <f t="shared" si="3"/>
        <v>2</v>
      </c>
      <c r="I45" s="10" cm="1">
        <f t="array" ref="I45">IFERROR(_xlfn.IFS(H45=H44,I44,I44="Ramo",1),I44+1)</f>
        <v>7</v>
      </c>
      <c r="J45" s="10">
        <f t="shared" si="4"/>
        <v>0</v>
      </c>
      <c r="K45" s="10" t="str">
        <f>IF(AND(carro_0[[#This Row],[Nó]]=A46,carro_0[[#This Row],[Nó]]=A47),"",I45&amp;"|"&amp;F45)</f>
        <v>7|5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x14ac:dyDescent="0.25">
      <c r="A46" s="10" t="s">
        <v>41</v>
      </c>
      <c r="B46" s="5">
        <v>0.5180555555555556</v>
      </c>
      <c r="C46" s="5">
        <v>0.5180555555555556</v>
      </c>
      <c r="D46" s="10" t="s">
        <v>9</v>
      </c>
      <c r="E46" s="10" t="str">
        <f>+TEXT(carro_0[[#This Row],[Column1]],"hh:mm")&amp;" | " &amp;TEXT(carro_0[[#This Row],[Hora Fim]],"hh:mm")</f>
        <v>12:26 | 12:26</v>
      </c>
      <c r="F46" s="10">
        <f>INDEX($N$3:$AJ$3,MATCH(carro_0[[#This Row],[Nó]],$N$1:$AJ$1,0))</f>
        <v>4</v>
      </c>
      <c r="G46" s="5">
        <f>+IF(AND(carro_0[[#This Row],[Nó]]=A45,carro_0[[#This Row],[Nó]]=A47),G45,carro_0[[#This Row],[Hora Início]])</f>
        <v>0.5180555555555556</v>
      </c>
      <c r="H46" s="10">
        <f t="shared" si="3"/>
        <v>2</v>
      </c>
      <c r="I46" s="10" cm="1">
        <f t="array" ref="I46">IFERROR(_xlfn.IFS(H46=H45,I45,I45="Ramo",1),I45+1)</f>
        <v>7</v>
      </c>
      <c r="J46" s="10">
        <f t="shared" si="4"/>
        <v>0</v>
      </c>
      <c r="K46" s="10" t="str">
        <f>IF(AND(carro_0[[#This Row],[Nó]]=A47,carro_0[[#This Row],[Nó]]=A48),"",I46&amp;"|"&amp;F46)</f>
        <v>7|4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x14ac:dyDescent="0.25">
      <c r="A47" s="10" t="s">
        <v>40</v>
      </c>
      <c r="B47" s="5">
        <v>0.51944444444444449</v>
      </c>
      <c r="C47" s="5">
        <v>0.51944444444444449</v>
      </c>
      <c r="D47" s="10" t="s">
        <v>9</v>
      </c>
      <c r="E47" s="10" t="str">
        <f>+TEXT(carro_0[[#This Row],[Column1]],"hh:mm")&amp;" | " &amp;TEXT(carro_0[[#This Row],[Hora Fim]],"hh:mm")</f>
        <v>12:28 | 12:28</v>
      </c>
      <c r="F47" s="10">
        <f>INDEX($N$3:$AJ$3,MATCH(carro_0[[#This Row],[Nó]],$N$1:$AJ$1,0))</f>
        <v>3</v>
      </c>
      <c r="G47" s="5">
        <f>+IF(AND(carro_0[[#This Row],[Nó]]=A46,carro_0[[#This Row],[Nó]]=A48),G46,carro_0[[#This Row],[Hora Início]])</f>
        <v>0.51944444444444449</v>
      </c>
      <c r="H47" s="10">
        <f t="shared" si="3"/>
        <v>2</v>
      </c>
      <c r="I47" s="10" cm="1">
        <f t="array" ref="I47">IFERROR(_xlfn.IFS(H47=H46,I46,I46="Ramo",1),I46+1)</f>
        <v>7</v>
      </c>
      <c r="J47" s="10">
        <f t="shared" si="4"/>
        <v>0</v>
      </c>
      <c r="K47" s="10" t="str">
        <f>IF(AND(carro_0[[#This Row],[Nó]]=A48,carro_0[[#This Row],[Nó]]=A49),"",I47&amp;"|"&amp;F47)</f>
        <v>7|3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x14ac:dyDescent="0.25">
      <c r="A48" s="10" t="s">
        <v>39</v>
      </c>
      <c r="B48" s="5">
        <v>0.52083333333333337</v>
      </c>
      <c r="C48" s="5">
        <v>0.52083333333333337</v>
      </c>
      <c r="D48" s="10" t="s">
        <v>9</v>
      </c>
      <c r="E48" s="10" t="str">
        <f>+TEXT(carro_0[[#This Row],[Column1]],"hh:mm")&amp;" | " &amp;TEXT(carro_0[[#This Row],[Hora Fim]],"hh:mm")</f>
        <v>12:30 | 12:30</v>
      </c>
      <c r="F48" s="10">
        <f>INDEX($N$3:$AJ$3,MATCH(carro_0[[#This Row],[Nó]],$N$1:$AJ$1,0))</f>
        <v>2</v>
      </c>
      <c r="G48" s="5">
        <f>+IF(AND(carro_0[[#This Row],[Nó]]=A47,carro_0[[#This Row],[Nó]]=A49),G47,carro_0[[#This Row],[Hora Início]])</f>
        <v>0.52083333333333337</v>
      </c>
      <c r="H48" s="10">
        <f t="shared" si="3"/>
        <v>2</v>
      </c>
      <c r="I48" s="10" cm="1">
        <f t="array" ref="I48">IFERROR(_xlfn.IFS(H48=H47,I47,I47="Ramo",1),I47+1)</f>
        <v>7</v>
      </c>
      <c r="J48" s="10">
        <f t="shared" si="4"/>
        <v>0</v>
      </c>
      <c r="K48" s="10" t="str">
        <f>IF(AND(carro_0[[#This Row],[Nó]]=A49,carro_0[[#This Row],[Nó]]=A50),"",I48&amp;"|"&amp;F48)</f>
        <v>7|2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x14ac:dyDescent="0.25">
      <c r="A49" s="10" t="s">
        <v>38</v>
      </c>
      <c r="B49" s="5">
        <v>0.52222222222222225</v>
      </c>
      <c r="C49" s="5">
        <v>0.52222222222222225</v>
      </c>
      <c r="D49" s="10" t="s">
        <v>9</v>
      </c>
      <c r="E49" s="10" t="str">
        <f>+TEXT(carro_0[[#This Row],[Column1]],"hh:mm")&amp;" | " &amp;TEXT(carro_0[[#This Row],[Hora Fim]],"hh:mm")</f>
        <v>12:32 | 12:32</v>
      </c>
      <c r="F49" s="10">
        <f>INDEX($N$3:$AJ$3,MATCH(carro_0[[#This Row],[Nó]],$N$1:$AJ$1,0))</f>
        <v>1</v>
      </c>
      <c r="G49" s="5">
        <f>+IF(AND(carro_0[[#This Row],[Nó]]=A48,carro_0[[#This Row],[Nó]]=A50),G48,carro_0[[#This Row],[Hora Início]])</f>
        <v>0.52222222222222225</v>
      </c>
      <c r="H49" s="10">
        <f t="shared" si="3"/>
        <v>2</v>
      </c>
      <c r="I49" s="10" cm="1">
        <f t="array" ref="I49">IFERROR(_xlfn.IFS(H49=H48,I48,I48="Ramo",1),I48+1)</f>
        <v>7</v>
      </c>
      <c r="J49" s="10">
        <f t="shared" si="4"/>
        <v>0</v>
      </c>
      <c r="K49" s="10" t="str">
        <f>IF(AND(carro_0[[#This Row],[Nó]]=A50,carro_0[[#This Row],[Nó]]=A51),"",I49&amp;"|"&amp;F49)</f>
        <v>7|1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x14ac:dyDescent="0.25">
      <c r="A50" s="10" t="s">
        <v>36</v>
      </c>
      <c r="B50" s="5">
        <v>0.52361111111111114</v>
      </c>
      <c r="C50" s="5">
        <v>0.52361111111111114</v>
      </c>
      <c r="D50" s="10" t="s">
        <v>9</v>
      </c>
      <c r="E50" s="10" t="str">
        <f>+TEXT(carro_0[[#This Row],[Column1]],"hh:mm")&amp;" | " &amp;TEXT(carro_0[[#This Row],[Hora Fim]],"hh:mm")</f>
        <v>12:34 | 12:34</v>
      </c>
      <c r="F50" s="10">
        <f>INDEX($N$3:$AJ$3,MATCH(carro_0[[#This Row],[Nó]],$N$1:$AJ$1,0))</f>
        <v>0</v>
      </c>
      <c r="G50" s="5">
        <f>+IF(AND(carro_0[[#This Row],[Nó]]=A49,carro_0[[#This Row],[Nó]]=A51),G49,carro_0[[#This Row],[Hora Início]])</f>
        <v>0.52361111111111114</v>
      </c>
      <c r="H50" s="10">
        <f t="shared" si="3"/>
        <v>2</v>
      </c>
      <c r="I50" s="10" cm="1">
        <f t="array" ref="I50">IFERROR(_xlfn.IFS(H50=H49,I49,I49="Ramo",1),I49+1)</f>
        <v>7</v>
      </c>
      <c r="J50" s="10">
        <f t="shared" si="4"/>
        <v>0</v>
      </c>
      <c r="K50" s="10" t="str">
        <f>IF(AND(carro_0[[#This Row],[Nó]]=A51,carro_0[[#This Row],[Nó]]=A52),"",I50&amp;"|"&amp;F50)</f>
        <v>7|0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x14ac:dyDescent="0.25">
      <c r="A51" s="10" t="s">
        <v>36</v>
      </c>
      <c r="B51" s="5">
        <v>0.52500000000000002</v>
      </c>
      <c r="C51" s="5">
        <v>0.52500000000000002</v>
      </c>
      <c r="D51" s="10" t="s">
        <v>9</v>
      </c>
      <c r="E51" s="10" t="str">
        <f>+TEXT(carro_0[[#This Row],[Column1]],"hh:mm")&amp;" | " &amp;TEXT(carro_0[[#This Row],[Hora Fim]],"hh:mm")</f>
        <v>12:36 | 12:36</v>
      </c>
      <c r="F51" s="10">
        <f>INDEX($N$3:$AJ$3,MATCH(carro_0[[#This Row],[Nó]],$N$1:$AJ$1,0))</f>
        <v>0</v>
      </c>
      <c r="G51" s="5">
        <f>+IF(AND(carro_0[[#This Row],[Nó]]=A50,carro_0[[#This Row],[Nó]]=A52),G50,carro_0[[#This Row],[Hora Início]])</f>
        <v>0.52500000000000002</v>
      </c>
      <c r="H51" s="10">
        <f t="shared" si="3"/>
        <v>1</v>
      </c>
      <c r="I51" s="10" cm="1">
        <f t="array" ref="I51">IFERROR(_xlfn.IFS(H51=H50,I50,I50="Ramo",1),I50+1)</f>
        <v>8</v>
      </c>
      <c r="J51" s="10">
        <f t="shared" si="4"/>
        <v>1</v>
      </c>
      <c r="K51" s="10" t="str">
        <f>IF(AND(carro_0[[#This Row],[Nó]]=A52,carro_0[[#This Row],[Nó]]=A53),"",I51&amp;"|"&amp;F51)</f>
        <v>8|0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x14ac:dyDescent="0.25">
      <c r="A52" s="10" t="s">
        <v>38</v>
      </c>
      <c r="B52" s="5">
        <v>0.52638888888888891</v>
      </c>
      <c r="C52" s="5">
        <v>0.52638888888888891</v>
      </c>
      <c r="D52" s="10" t="s">
        <v>9</v>
      </c>
      <c r="E52" s="10" t="str">
        <f>+TEXT(carro_0[[#This Row],[Column1]],"hh:mm")&amp;" | " &amp;TEXT(carro_0[[#This Row],[Hora Fim]],"hh:mm")</f>
        <v>12:38 | 12:38</v>
      </c>
      <c r="F52" s="10">
        <f>INDEX($N$3:$AJ$3,MATCH(carro_0[[#This Row],[Nó]],$N$1:$AJ$1,0))</f>
        <v>1</v>
      </c>
      <c r="G52" s="5">
        <f>+IF(AND(carro_0[[#This Row],[Nó]]=A51,carro_0[[#This Row],[Nó]]=A53),G51,carro_0[[#This Row],[Hora Início]])</f>
        <v>0.52638888888888891</v>
      </c>
      <c r="H52" s="10">
        <f t="shared" si="3"/>
        <v>1</v>
      </c>
      <c r="I52" s="10" cm="1">
        <f t="array" ref="I52">IFERROR(_xlfn.IFS(H52=H51,I51,I51="Ramo",1),I51+1)</f>
        <v>8</v>
      </c>
      <c r="J52" s="10">
        <f t="shared" si="4"/>
        <v>0</v>
      </c>
      <c r="K52" s="10" t="str">
        <f>IF(AND(carro_0[[#This Row],[Nó]]=A53,carro_0[[#This Row],[Nó]]=A54),"",I52&amp;"|"&amp;F52)</f>
        <v>8|1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x14ac:dyDescent="0.25">
      <c r="A53" s="10" t="s">
        <v>39</v>
      </c>
      <c r="B53" s="5">
        <v>0.52777777777777779</v>
      </c>
      <c r="C53" s="5">
        <v>0.52777777777777779</v>
      </c>
      <c r="D53" s="10" t="s">
        <v>9</v>
      </c>
      <c r="E53" s="10" t="str">
        <f>+TEXT(carro_0[[#This Row],[Column1]],"hh:mm")&amp;" | " &amp;TEXT(carro_0[[#This Row],[Hora Fim]],"hh:mm")</f>
        <v>12:40 | 12:40</v>
      </c>
      <c r="F53" s="10">
        <f>INDEX($N$3:$AJ$3,MATCH(carro_0[[#This Row],[Nó]],$N$1:$AJ$1,0))</f>
        <v>2</v>
      </c>
      <c r="G53" s="5">
        <f>+IF(AND(carro_0[[#This Row],[Nó]]=A52,carro_0[[#This Row],[Nó]]=A54),G52,carro_0[[#This Row],[Hora Início]])</f>
        <v>0.52777777777777779</v>
      </c>
      <c r="H53" s="10">
        <f t="shared" si="3"/>
        <v>1</v>
      </c>
      <c r="I53" s="10" cm="1">
        <f t="array" ref="I53">IFERROR(_xlfn.IFS(H53=H52,I52,I52="Ramo",1),I52+1)</f>
        <v>8</v>
      </c>
      <c r="J53" s="10">
        <f t="shared" si="4"/>
        <v>0</v>
      </c>
      <c r="K53" s="10" t="str">
        <f>IF(AND(carro_0[[#This Row],[Nó]]=A54,carro_0[[#This Row],[Nó]]=A55),"",I53&amp;"|"&amp;F53)</f>
        <v>8|2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x14ac:dyDescent="0.25">
      <c r="A54" s="10" t="s">
        <v>40</v>
      </c>
      <c r="B54" s="5">
        <v>0.52916666666666667</v>
      </c>
      <c r="C54" s="5">
        <v>0.52916666666666667</v>
      </c>
      <c r="D54" s="10" t="s">
        <v>9</v>
      </c>
      <c r="E54" s="10" t="str">
        <f>+TEXT(carro_0[[#This Row],[Column1]],"hh:mm")&amp;" | " &amp;TEXT(carro_0[[#This Row],[Hora Fim]],"hh:mm")</f>
        <v>12:42 | 12:42</v>
      </c>
      <c r="F54" s="10">
        <f>INDEX($N$3:$AJ$3,MATCH(carro_0[[#This Row],[Nó]],$N$1:$AJ$1,0))</f>
        <v>3</v>
      </c>
      <c r="G54" s="5">
        <f>+IF(AND(carro_0[[#This Row],[Nó]]=A53,carro_0[[#This Row],[Nó]]=A55),G53,carro_0[[#This Row],[Hora Início]])</f>
        <v>0.52916666666666667</v>
      </c>
      <c r="H54" s="10">
        <f t="shared" si="3"/>
        <v>1</v>
      </c>
      <c r="I54" s="10" cm="1">
        <f t="array" ref="I54">IFERROR(_xlfn.IFS(H54=H53,I53,I53="Ramo",1),I53+1)</f>
        <v>8</v>
      </c>
      <c r="J54" s="10">
        <f t="shared" si="4"/>
        <v>0</v>
      </c>
      <c r="K54" s="10" t="str">
        <f>IF(AND(carro_0[[#This Row],[Nó]]=A55,carro_0[[#This Row],[Nó]]=A56),"",I54&amp;"|"&amp;F54)</f>
        <v>8|3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x14ac:dyDescent="0.25">
      <c r="A55" s="10" t="s">
        <v>41</v>
      </c>
      <c r="B55" s="5">
        <v>0.53055555555555556</v>
      </c>
      <c r="C55" s="5">
        <v>0.53055555555555556</v>
      </c>
      <c r="D55" s="10" t="s">
        <v>9</v>
      </c>
      <c r="E55" s="10" t="str">
        <f>+TEXT(carro_0[[#This Row],[Column1]],"hh:mm")&amp;" | " &amp;TEXT(carro_0[[#This Row],[Hora Fim]],"hh:mm")</f>
        <v>12:44 | 12:44</v>
      </c>
      <c r="F55" s="10">
        <f>INDEX($N$3:$AJ$3,MATCH(carro_0[[#This Row],[Nó]],$N$1:$AJ$1,0))</f>
        <v>4</v>
      </c>
      <c r="G55" s="5">
        <f>+IF(AND(carro_0[[#This Row],[Nó]]=A54,carro_0[[#This Row],[Nó]]=A56),G54,carro_0[[#This Row],[Hora Início]])</f>
        <v>0.53055555555555556</v>
      </c>
      <c r="H55" s="10">
        <f t="shared" si="3"/>
        <v>1</v>
      </c>
      <c r="I55" s="10" cm="1">
        <f t="array" ref="I55">IFERROR(_xlfn.IFS(H55=H54,I54,I54="Ramo",1),I54+1)</f>
        <v>8</v>
      </c>
      <c r="J55" s="10">
        <f t="shared" si="4"/>
        <v>0</v>
      </c>
      <c r="K55" s="10" t="str">
        <f>IF(AND(carro_0[[#This Row],[Nó]]=A56,carro_0[[#This Row],[Nó]]=A57),"",I55&amp;"|"&amp;F55)</f>
        <v>8|4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x14ac:dyDescent="0.25">
      <c r="A56" s="10" t="s">
        <v>42</v>
      </c>
      <c r="B56" s="5">
        <v>0.53194444444444444</v>
      </c>
      <c r="C56" s="5">
        <v>0.53194444444444444</v>
      </c>
      <c r="D56" s="10" t="s">
        <v>9</v>
      </c>
      <c r="E56" s="10" t="str">
        <f>+TEXT(carro_0[[#This Row],[Column1]],"hh:mm")&amp;" | " &amp;TEXT(carro_0[[#This Row],[Hora Fim]],"hh:mm")</f>
        <v>12:46 | 12:46</v>
      </c>
      <c r="F56" s="10">
        <f>INDEX($N$3:$AJ$3,MATCH(carro_0[[#This Row],[Nó]],$N$1:$AJ$1,0))</f>
        <v>5</v>
      </c>
      <c r="G56" s="5">
        <f>+IF(AND(carro_0[[#This Row],[Nó]]=A55,carro_0[[#This Row],[Nó]]=A57),G55,carro_0[[#This Row],[Hora Início]])</f>
        <v>0.53194444444444444</v>
      </c>
      <c r="H56" s="10">
        <f t="shared" si="3"/>
        <v>1</v>
      </c>
      <c r="I56" s="10" cm="1">
        <f t="array" ref="I56">IFERROR(_xlfn.IFS(H56=H55,I55,I55="Ramo",1),I55+1)</f>
        <v>8</v>
      </c>
      <c r="J56" s="10">
        <f t="shared" si="4"/>
        <v>0</v>
      </c>
      <c r="K56" s="10" t="str">
        <f>IF(AND(carro_0[[#This Row],[Nó]]=A57,carro_0[[#This Row],[Nó]]=A58),"",I56&amp;"|"&amp;F56)</f>
        <v>8|5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x14ac:dyDescent="0.25">
      <c r="A57" s="10" t="s">
        <v>43</v>
      </c>
      <c r="B57" s="5">
        <v>0.53472222222222221</v>
      </c>
      <c r="C57" s="5">
        <v>0.53472222222222221</v>
      </c>
      <c r="D57" s="10" t="s">
        <v>9</v>
      </c>
      <c r="E57" s="10" t="str">
        <f>+TEXT(carro_0[[#This Row],[Column1]],"hh:mm")&amp;" | " &amp;TEXT(carro_0[[#This Row],[Hora Fim]],"hh:mm")</f>
        <v>12:50 | 12:50</v>
      </c>
      <c r="F57" s="10">
        <f>INDEX($N$3:$AJ$3,MATCH(carro_0[[#This Row],[Nó]],$N$1:$AJ$1,0))</f>
        <v>6</v>
      </c>
      <c r="G57" s="5">
        <f>+IF(AND(carro_0[[#This Row],[Nó]]=A56,carro_0[[#This Row],[Nó]]=A58),G56,carro_0[[#This Row],[Hora Início]])</f>
        <v>0.53472222222222221</v>
      </c>
      <c r="H57" s="10">
        <f t="shared" si="3"/>
        <v>1</v>
      </c>
      <c r="I57" s="10" cm="1">
        <f t="array" ref="I57">IFERROR(_xlfn.IFS(H57=H56,I56,I56="Ramo",1),I56+1)</f>
        <v>8</v>
      </c>
      <c r="J57" s="10">
        <f t="shared" si="4"/>
        <v>0</v>
      </c>
      <c r="K57" s="10" t="str">
        <f>IF(AND(carro_0[[#This Row],[Nó]]=A58,carro_0[[#This Row],[Nó]]=A59),"",I57&amp;"|"&amp;F57)</f>
        <v/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x14ac:dyDescent="0.25">
      <c r="A58" s="10" t="s">
        <v>43</v>
      </c>
      <c r="B58" s="5">
        <v>0.53611111111111109</v>
      </c>
      <c r="C58" s="5">
        <v>0.53611111111111109</v>
      </c>
      <c r="D58" s="10" t="s">
        <v>9</v>
      </c>
      <c r="E58" s="10" t="str">
        <f>+TEXT(carro_0[[#This Row],[Column1]],"hh:mm")&amp;" | " &amp;TEXT(carro_0[[#This Row],[Hora Fim]],"hh:mm")</f>
        <v>12:50 | 12:52</v>
      </c>
      <c r="F58" s="10">
        <f>INDEX($N$3:$AJ$3,MATCH(carro_0[[#This Row],[Nó]],$N$1:$AJ$1,0))</f>
        <v>6</v>
      </c>
      <c r="G58" s="5">
        <f>+IF(AND(carro_0[[#This Row],[Nó]]=A57,carro_0[[#This Row],[Nó]]=A59),G57,carro_0[[#This Row],[Hora Início]])</f>
        <v>0.53472222222222221</v>
      </c>
      <c r="H58" s="10">
        <f t="shared" si="3"/>
        <v>1</v>
      </c>
      <c r="I58" s="10" cm="1">
        <f t="array" ref="I58">IFERROR(_xlfn.IFS(H58=H57,I57,I57="Ramo",1),I57+1)</f>
        <v>8</v>
      </c>
      <c r="J58" s="10">
        <f t="shared" si="4"/>
        <v>0</v>
      </c>
      <c r="K58" s="10" t="str">
        <f>IF(AND(carro_0[[#This Row],[Nó]]=A59,carro_0[[#This Row],[Nó]]=A60),"",I58&amp;"|"&amp;F58)</f>
        <v>8|6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x14ac:dyDescent="0.25">
      <c r="A59" s="10" t="s">
        <v>43</v>
      </c>
      <c r="B59" s="5">
        <v>0.53749999999999998</v>
      </c>
      <c r="C59" s="5">
        <v>0.53749999999999998</v>
      </c>
      <c r="D59" s="10" t="s">
        <v>9</v>
      </c>
      <c r="E59" s="10" t="str">
        <f>+TEXT(carro_0[[#This Row],[Column1]],"hh:mm")&amp;" | " &amp;TEXT(carro_0[[#This Row],[Hora Fim]],"hh:mm")</f>
        <v>12:54 | 12:54</v>
      </c>
      <c r="F59" s="10">
        <f>INDEX($N$3:$AJ$3,MATCH(carro_0[[#This Row],[Nó]],$N$1:$AJ$1,0))</f>
        <v>6</v>
      </c>
      <c r="G59" s="5">
        <f>+IF(AND(carro_0[[#This Row],[Nó]]=A58,carro_0[[#This Row],[Nó]]=A60),G58,carro_0[[#This Row],[Hora Início]])</f>
        <v>0.53749999999999998</v>
      </c>
      <c r="H59" s="10">
        <f t="shared" si="3"/>
        <v>1</v>
      </c>
      <c r="I59" s="10" cm="1">
        <f t="array" ref="I59">IFERROR(_xlfn.IFS(H59=H58,I58,I58="Ramo",1),I58+1)</f>
        <v>8</v>
      </c>
      <c r="J59" s="10">
        <f t="shared" si="4"/>
        <v>0</v>
      </c>
      <c r="K59" s="10" t="str">
        <f>IF(AND(carro_0[[#This Row],[Nó]]=A60,carro_0[[#This Row],[Nó]]=A61),"",I59&amp;"|"&amp;F59)</f>
        <v>8|6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x14ac:dyDescent="0.25">
      <c r="A60" s="10" t="s">
        <v>44</v>
      </c>
      <c r="B60" s="5">
        <v>0.54027777777777775</v>
      </c>
      <c r="C60" s="5">
        <v>0.54027777777777775</v>
      </c>
      <c r="D60" s="10" t="s">
        <v>9</v>
      </c>
      <c r="E60" s="10" t="str">
        <f>+TEXT(carro_0[[#This Row],[Column1]],"hh:mm")&amp;" | " &amp;TEXT(carro_0[[#This Row],[Hora Fim]],"hh:mm")</f>
        <v>12:58 | 12:58</v>
      </c>
      <c r="F60" s="10">
        <f>INDEX($N$3:$AJ$3,MATCH(carro_0[[#This Row],[Nó]],$N$1:$AJ$1,0))</f>
        <v>7</v>
      </c>
      <c r="G60" s="5">
        <f>+IF(AND(carro_0[[#This Row],[Nó]]=A59,carro_0[[#This Row],[Nó]]=A61),G59,carro_0[[#This Row],[Hora Início]])</f>
        <v>0.54027777777777775</v>
      </c>
      <c r="H60" s="10">
        <f t="shared" si="3"/>
        <v>1</v>
      </c>
      <c r="I60" s="10" cm="1">
        <f t="array" ref="I60">IFERROR(_xlfn.IFS(H60=H59,I59,I59="Ramo",1),I59+1)</f>
        <v>8</v>
      </c>
      <c r="J60" s="10">
        <f t="shared" si="4"/>
        <v>0</v>
      </c>
      <c r="K60" s="10" t="str">
        <f>IF(AND(carro_0[[#This Row],[Nó]]=A61,carro_0[[#This Row],[Nó]]=A62),"",I60&amp;"|"&amp;F60)</f>
        <v>8|7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x14ac:dyDescent="0.25">
      <c r="A61" s="10" t="s">
        <v>45</v>
      </c>
      <c r="B61" s="5">
        <v>0.5444444444444444</v>
      </c>
      <c r="C61" s="5">
        <v>0.56527777777777777</v>
      </c>
      <c r="D61" s="10" t="s">
        <v>10</v>
      </c>
      <c r="E61" s="10" t="str">
        <f>+TEXT(carro_0[[#This Row],[Column1]],"hh:mm")&amp;" | " &amp;TEXT(carro_0[[#This Row],[Hora Fim]],"hh:mm")</f>
        <v>13:04 | 13:34</v>
      </c>
      <c r="F61" s="10">
        <f>INDEX($N$3:$AJ$3,MATCH(carro_0[[#This Row],[Nó]],$N$1:$AJ$1,0))</f>
        <v>8</v>
      </c>
      <c r="G61" s="5">
        <f>+IF(AND(carro_0[[#This Row],[Nó]]=A60,carro_0[[#This Row],[Nó]]=A62),G60,carro_0[[#This Row],[Hora Início]])</f>
        <v>0.5444444444444444</v>
      </c>
      <c r="H61" s="10">
        <f t="shared" si="3"/>
        <v>1</v>
      </c>
      <c r="I61" s="10" cm="1">
        <f t="array" ref="I61">IFERROR(_xlfn.IFS(H61=H60,I60,I60="Ramo",1),I60+1)</f>
        <v>8</v>
      </c>
      <c r="J61" s="10">
        <f t="shared" si="4"/>
        <v>0</v>
      </c>
      <c r="K61" s="10" t="str">
        <f>IF(AND(carro_0[[#This Row],[Nó]]=A62,carro_0[[#This Row],[Nó]]=A63),"",I61&amp;"|"&amp;F61)</f>
        <v>8|8</v>
      </c>
    </row>
    <row r="62" spans="1:36" x14ac:dyDescent="0.25">
      <c r="A62" s="10" t="s">
        <v>45</v>
      </c>
      <c r="B62" s="5">
        <v>0.56666666666666665</v>
      </c>
      <c r="C62" s="5">
        <v>0.56666666666666665</v>
      </c>
      <c r="D62" s="10" t="s">
        <v>9</v>
      </c>
      <c r="E62" s="10" t="str">
        <f>+TEXT(carro_0[[#This Row],[Column1]],"hh:mm")&amp;" | " &amp;TEXT(carro_0[[#This Row],[Hora Fim]],"hh:mm")</f>
        <v>13:36 | 13:36</v>
      </c>
      <c r="F62" s="10">
        <f>INDEX($N$3:$AJ$3,MATCH(carro_0[[#This Row],[Nó]],$N$1:$AJ$1,0))</f>
        <v>8</v>
      </c>
      <c r="G62" s="5">
        <f>+IF(AND(carro_0[[#This Row],[Nó]]=A61,carro_0[[#This Row],[Nó]]=A63),G61,carro_0[[#This Row],[Hora Início]])</f>
        <v>0.56666666666666665</v>
      </c>
      <c r="H62" s="10">
        <f t="shared" si="3"/>
        <v>2</v>
      </c>
      <c r="I62" s="10" cm="1">
        <f t="array" ref="I62">IFERROR(_xlfn.IFS(H62=H61,I61,I61="Ramo",1),I61+1)</f>
        <v>9</v>
      </c>
      <c r="J62" s="10">
        <f t="shared" si="4"/>
        <v>1</v>
      </c>
      <c r="K62" s="10" t="str">
        <f>IF(AND(carro_0[[#This Row],[Nó]]=A63,carro_0[[#This Row],[Nó]]=A64),"",I62&amp;"|"&amp;F62)</f>
        <v>9|8</v>
      </c>
    </row>
    <row r="63" spans="1:36" x14ac:dyDescent="0.25">
      <c r="A63" s="10" t="s">
        <v>44</v>
      </c>
      <c r="B63" s="5">
        <v>0.5708333333333333</v>
      </c>
      <c r="C63" s="5">
        <v>0.5708333333333333</v>
      </c>
      <c r="D63" s="10" t="s">
        <v>9</v>
      </c>
      <c r="E63" s="10" t="str">
        <f>+TEXT(carro_0[[#This Row],[Column1]],"hh:mm")&amp;" | " &amp;TEXT(carro_0[[#This Row],[Hora Fim]],"hh:mm")</f>
        <v>13:42 | 13:42</v>
      </c>
      <c r="F63" s="10">
        <f>INDEX($N$3:$AJ$3,MATCH(carro_0[[#This Row],[Nó]],$N$1:$AJ$1,0))</f>
        <v>7</v>
      </c>
      <c r="G63" s="5">
        <f>+IF(AND(carro_0[[#This Row],[Nó]]=A62,carro_0[[#This Row],[Nó]]=A64),G62,carro_0[[#This Row],[Hora Início]])</f>
        <v>0.5708333333333333</v>
      </c>
      <c r="H63" s="10">
        <f t="shared" si="3"/>
        <v>2</v>
      </c>
      <c r="I63" s="10" cm="1">
        <f t="array" ref="I63">IFERROR(_xlfn.IFS(H63=H62,I62,I62="Ramo",1),I62+1)</f>
        <v>9</v>
      </c>
      <c r="J63" s="10">
        <f t="shared" si="4"/>
        <v>0</v>
      </c>
      <c r="K63" s="10" t="str">
        <f>IF(AND(carro_0[[#This Row],[Nó]]=A64,carro_0[[#This Row],[Nó]]=A65),"",I63&amp;"|"&amp;F63)</f>
        <v>9|7</v>
      </c>
    </row>
    <row r="64" spans="1:36" x14ac:dyDescent="0.25">
      <c r="A64" s="10" t="s">
        <v>43</v>
      </c>
      <c r="B64" s="5">
        <v>0.57361111111111107</v>
      </c>
      <c r="C64" s="5">
        <v>0.57361111111111107</v>
      </c>
      <c r="D64" s="10" t="s">
        <v>9</v>
      </c>
      <c r="E64" s="10" t="str">
        <f>+TEXT(carro_0[[#This Row],[Column1]],"hh:mm")&amp;" | " &amp;TEXT(carro_0[[#This Row],[Hora Fim]],"hh:mm")</f>
        <v>13:46 | 13:46</v>
      </c>
      <c r="F64" s="10">
        <f>INDEX($N$3:$AJ$3,MATCH(carro_0[[#This Row],[Nó]],$N$1:$AJ$1,0))</f>
        <v>6</v>
      </c>
      <c r="G64" s="5">
        <f>+IF(AND(carro_0[[#This Row],[Nó]]=A63,carro_0[[#This Row],[Nó]]=A65),G63,carro_0[[#This Row],[Hora Início]])</f>
        <v>0.57361111111111107</v>
      </c>
      <c r="H64" s="10">
        <f t="shared" si="3"/>
        <v>2</v>
      </c>
      <c r="I64" s="10" cm="1">
        <f t="array" ref="I64">IFERROR(_xlfn.IFS(H64=H63,I63,I63="Ramo",1),I63+1)</f>
        <v>9</v>
      </c>
      <c r="J64" s="10">
        <f t="shared" si="4"/>
        <v>0</v>
      </c>
      <c r="K64" s="10" t="str">
        <f>IF(AND(carro_0[[#This Row],[Nó]]=A65,carro_0[[#This Row],[Nó]]=A66),"",I64&amp;"|"&amp;F64)</f>
        <v>9|6</v>
      </c>
    </row>
    <row r="65" spans="1:11" x14ac:dyDescent="0.25">
      <c r="A65" s="10" t="s">
        <v>43</v>
      </c>
      <c r="B65" s="5">
        <v>0.57499999999999996</v>
      </c>
      <c r="C65" s="5">
        <v>0.59583333333333333</v>
      </c>
      <c r="D65" s="10" t="s">
        <v>12</v>
      </c>
      <c r="E65" s="10" t="str">
        <f>+TEXT(carro_0[[#This Row],[Column1]],"hh:mm")&amp;" | " &amp;TEXT(carro_0[[#This Row],[Hora Fim]],"hh:mm")</f>
        <v>13:48 | 14:18</v>
      </c>
      <c r="F65" s="10">
        <f>INDEX($N$3:$AJ$3,MATCH(carro_0[[#This Row],[Nó]],$N$1:$AJ$1,0))</f>
        <v>6</v>
      </c>
      <c r="G65" s="5">
        <f>+IF(AND(carro_0[[#This Row],[Nó]]=A64,carro_0[[#This Row],[Nó]]=A66),G64,carro_0[[#This Row],[Hora Início]])</f>
        <v>0.57499999999999996</v>
      </c>
      <c r="H65" s="10">
        <f t="shared" si="3"/>
        <v>2</v>
      </c>
      <c r="I65" s="10" cm="1">
        <f t="array" ref="I65">IFERROR(_xlfn.IFS(H65=H64,I64,I64="Ramo",1),I64+1)</f>
        <v>9</v>
      </c>
      <c r="J65" s="10">
        <f t="shared" si="4"/>
        <v>0</v>
      </c>
      <c r="K65" s="10" t="str">
        <f>IF(AND(carro_0[[#This Row],[Nó]]=A66,carro_0[[#This Row],[Nó]]=A67),"",I65&amp;"|"&amp;F65)</f>
        <v>9|6</v>
      </c>
    </row>
    <row r="66" spans="1:11" x14ac:dyDescent="0.25">
      <c r="A66" s="10" t="s">
        <v>42</v>
      </c>
      <c r="B66" s="5">
        <v>0.59861111111111109</v>
      </c>
      <c r="C66" s="5">
        <v>0.59861111111111109</v>
      </c>
      <c r="D66" s="10" t="s">
        <v>9</v>
      </c>
      <c r="E66" s="10" t="str">
        <f>+TEXT(carro_0[[#This Row],[Column1]],"hh:mm")&amp;" | " &amp;TEXT(carro_0[[#This Row],[Hora Fim]],"hh:mm")</f>
        <v>14:22 | 14:22</v>
      </c>
      <c r="F66" s="10">
        <f>INDEX($N$3:$AJ$3,MATCH(carro_0[[#This Row],[Nó]],$N$1:$AJ$1,0))</f>
        <v>5</v>
      </c>
      <c r="G66" s="5">
        <f>+IF(AND(carro_0[[#This Row],[Nó]]=A65,carro_0[[#This Row],[Nó]]=A67),G65,carro_0[[#This Row],[Hora Início]])</f>
        <v>0.59861111111111109</v>
      </c>
      <c r="H66" s="10">
        <f t="shared" si="3"/>
        <v>2</v>
      </c>
      <c r="I66" s="10" cm="1">
        <f t="array" ref="I66">IFERROR(_xlfn.IFS(H66=H65,I65,I65="Ramo",1),I65+1)</f>
        <v>9</v>
      </c>
      <c r="J66" s="10">
        <f t="shared" ref="J66:J97" si="5">IF(I66&lt;&gt;I65,1,0)</f>
        <v>0</v>
      </c>
      <c r="K66" s="10" t="str">
        <f>IF(AND(carro_0[[#This Row],[Nó]]=A67,carro_0[[#This Row],[Nó]]=A68),"",I66&amp;"|"&amp;F66)</f>
        <v>9|5</v>
      </c>
    </row>
    <row r="67" spans="1:11" x14ac:dyDescent="0.25">
      <c r="A67" s="10" t="s">
        <v>41</v>
      </c>
      <c r="B67" s="5">
        <v>0.6</v>
      </c>
      <c r="C67" s="5">
        <v>0.6</v>
      </c>
      <c r="D67" s="10" t="s">
        <v>9</v>
      </c>
      <c r="E67" s="10" t="str">
        <f>+TEXT(carro_0[[#This Row],[Column1]],"hh:mm")&amp;" | " &amp;TEXT(carro_0[[#This Row],[Hora Fim]],"hh:mm")</f>
        <v>14:24 | 14:24</v>
      </c>
      <c r="F67" s="10">
        <f>INDEX($N$3:$AJ$3,MATCH(carro_0[[#This Row],[Nó]],$N$1:$AJ$1,0))</f>
        <v>4</v>
      </c>
      <c r="G67" s="5">
        <f>+IF(AND(carro_0[[#This Row],[Nó]]=A66,carro_0[[#This Row],[Nó]]=A68),G66,carro_0[[#This Row],[Hora Início]])</f>
        <v>0.6</v>
      </c>
      <c r="H67" s="10">
        <f t="shared" si="3"/>
        <v>2</v>
      </c>
      <c r="I67" s="10" cm="1">
        <f t="array" ref="I67">IFERROR(_xlfn.IFS(H67=H66,I66,I66="Ramo",1),I66+1)</f>
        <v>9</v>
      </c>
      <c r="J67" s="10">
        <f t="shared" si="5"/>
        <v>0</v>
      </c>
      <c r="K67" s="10" t="str">
        <f>IF(AND(carro_0[[#This Row],[Nó]]=A68,carro_0[[#This Row],[Nó]]=A69),"",I67&amp;"|"&amp;F67)</f>
        <v>9|4</v>
      </c>
    </row>
    <row r="68" spans="1:11" x14ac:dyDescent="0.25">
      <c r="A68" s="10" t="s">
        <v>40</v>
      </c>
      <c r="B68" s="5">
        <v>0.60138888888888886</v>
      </c>
      <c r="C68" s="5">
        <v>0.60138888888888886</v>
      </c>
      <c r="D68" s="10" t="s">
        <v>9</v>
      </c>
      <c r="E68" s="10" t="str">
        <f>+TEXT(carro_0[[#This Row],[Column1]],"hh:mm")&amp;" | " &amp;TEXT(carro_0[[#This Row],[Hora Fim]],"hh:mm")</f>
        <v>14:26 | 14:26</v>
      </c>
      <c r="F68" s="10">
        <f>INDEX($N$3:$AJ$3,MATCH(carro_0[[#This Row],[Nó]],$N$1:$AJ$1,0))</f>
        <v>3</v>
      </c>
      <c r="G68" s="5">
        <f>+IF(AND(carro_0[[#This Row],[Nó]]=A67,carro_0[[#This Row],[Nó]]=A69),G67,carro_0[[#This Row],[Hora Início]])</f>
        <v>0.60138888888888886</v>
      </c>
      <c r="H68" s="10">
        <f t="shared" si="3"/>
        <v>2</v>
      </c>
      <c r="I68" s="10" cm="1">
        <f t="array" ref="I68">IFERROR(_xlfn.IFS(H68=H67,I67,I67="Ramo",1),I67+1)</f>
        <v>9</v>
      </c>
      <c r="J68" s="10">
        <f t="shared" si="5"/>
        <v>0</v>
      </c>
      <c r="K68" s="10" t="str">
        <f>IF(AND(carro_0[[#This Row],[Nó]]=A69,carro_0[[#This Row],[Nó]]=A70),"",I68&amp;"|"&amp;F68)</f>
        <v>9|3</v>
      </c>
    </row>
    <row r="69" spans="1:11" x14ac:dyDescent="0.25">
      <c r="A69" s="10" t="s">
        <v>39</v>
      </c>
      <c r="B69" s="5">
        <v>0.60277777777777775</v>
      </c>
      <c r="C69" s="5">
        <v>0.60277777777777775</v>
      </c>
      <c r="D69" s="10" t="s">
        <v>9</v>
      </c>
      <c r="E69" s="10" t="str">
        <f>+TEXT(carro_0[[#This Row],[Column1]],"hh:mm")&amp;" | " &amp;TEXT(carro_0[[#This Row],[Hora Fim]],"hh:mm")</f>
        <v>14:28 | 14:28</v>
      </c>
      <c r="F69" s="10">
        <f>INDEX($N$3:$AJ$3,MATCH(carro_0[[#This Row],[Nó]],$N$1:$AJ$1,0))</f>
        <v>2</v>
      </c>
      <c r="G69" s="5">
        <f>+IF(AND(carro_0[[#This Row],[Nó]]=A68,carro_0[[#This Row],[Nó]]=A70),G68,carro_0[[#This Row],[Hora Início]])</f>
        <v>0.60277777777777775</v>
      </c>
      <c r="H69" s="10">
        <f t="shared" si="3"/>
        <v>2</v>
      </c>
      <c r="I69" s="10" cm="1">
        <f t="array" ref="I69">IFERROR(_xlfn.IFS(H69=H68,I68,I68="Ramo",1),I68+1)</f>
        <v>9</v>
      </c>
      <c r="J69" s="10">
        <f t="shared" si="5"/>
        <v>0</v>
      </c>
      <c r="K69" s="10" t="str">
        <f>IF(AND(carro_0[[#This Row],[Nó]]=A70,carro_0[[#This Row],[Nó]]=A71),"",I69&amp;"|"&amp;F69)</f>
        <v>9|2</v>
      </c>
    </row>
    <row r="70" spans="1:11" x14ac:dyDescent="0.25">
      <c r="A70" s="10" t="s">
        <v>39</v>
      </c>
      <c r="B70" s="5">
        <v>0.60416666666666663</v>
      </c>
      <c r="C70" s="5">
        <v>0.60416666666666663</v>
      </c>
      <c r="D70" s="10" t="s">
        <v>9</v>
      </c>
      <c r="E70" s="10" t="str">
        <f>+TEXT(carro_0[[#This Row],[Column1]],"hh:mm")&amp;" | " &amp;TEXT(carro_0[[#This Row],[Hora Fim]],"hh:mm")</f>
        <v>14:30 | 14:30</v>
      </c>
      <c r="F70" s="10">
        <f>INDEX($N$3:$AJ$3,MATCH(carro_0[[#This Row],[Nó]],$N$1:$AJ$1,0))</f>
        <v>2</v>
      </c>
      <c r="G70" s="5">
        <f>+IF(AND(carro_0[[#This Row],[Nó]]=A69,carro_0[[#This Row],[Nó]]=A71),G69,carro_0[[#This Row],[Hora Início]])</f>
        <v>0.60416666666666663</v>
      </c>
      <c r="H70" s="10">
        <f t="shared" si="3"/>
        <v>1</v>
      </c>
      <c r="I70" s="10" cm="1">
        <f t="array" ref="I70">IFERROR(_xlfn.IFS(H70=H69,I69,I69="Ramo",1),I69+1)</f>
        <v>10</v>
      </c>
      <c r="J70" s="10">
        <f t="shared" si="5"/>
        <v>1</v>
      </c>
      <c r="K70" s="10" t="str">
        <f>IF(AND(carro_0[[#This Row],[Nó]]=A71,carro_0[[#This Row],[Nó]]=A72),"",I70&amp;"|"&amp;F70)</f>
        <v>10|2</v>
      </c>
    </row>
    <row r="71" spans="1:11" x14ac:dyDescent="0.25">
      <c r="A71" s="10" t="s">
        <v>40</v>
      </c>
      <c r="B71" s="5">
        <v>0.60555555555555551</v>
      </c>
      <c r="C71" s="5">
        <v>0.60555555555555551</v>
      </c>
      <c r="D71" s="10" t="s">
        <v>9</v>
      </c>
      <c r="E71" s="10" t="str">
        <f>+TEXT(carro_0[[#This Row],[Column1]],"hh:mm")&amp;" | " &amp;TEXT(carro_0[[#This Row],[Hora Fim]],"hh:mm")</f>
        <v>14:32 | 14:32</v>
      </c>
      <c r="F71" s="10">
        <f>INDEX($N$3:$AJ$3,MATCH(carro_0[[#This Row],[Nó]],$N$1:$AJ$1,0))</f>
        <v>3</v>
      </c>
      <c r="G71" s="5">
        <f>+IF(AND(carro_0[[#This Row],[Nó]]=A70,carro_0[[#This Row],[Nó]]=A72),G70,carro_0[[#This Row],[Hora Início]])</f>
        <v>0.60555555555555551</v>
      </c>
      <c r="H71" s="10">
        <f t="shared" si="3"/>
        <v>1</v>
      </c>
      <c r="I71" s="10" cm="1">
        <f t="array" ref="I71">IFERROR(_xlfn.IFS(H71=H70,I70,I70="Ramo",1),I70+1)</f>
        <v>10</v>
      </c>
      <c r="J71" s="10">
        <f t="shared" si="5"/>
        <v>0</v>
      </c>
      <c r="K71" s="10" t="str">
        <f>IF(AND(carro_0[[#This Row],[Nó]]=A72,carro_0[[#This Row],[Nó]]=A73),"",I71&amp;"|"&amp;F71)</f>
        <v>10|3</v>
      </c>
    </row>
    <row r="72" spans="1:11" x14ac:dyDescent="0.25">
      <c r="A72" s="10" t="s">
        <v>41</v>
      </c>
      <c r="B72" s="5">
        <v>0.6069444444444444</v>
      </c>
      <c r="C72" s="5">
        <v>0.6069444444444444</v>
      </c>
      <c r="D72" s="10" t="s">
        <v>9</v>
      </c>
      <c r="E72" s="10" t="str">
        <f>+TEXT(carro_0[[#This Row],[Column1]],"hh:mm")&amp;" | " &amp;TEXT(carro_0[[#This Row],[Hora Fim]],"hh:mm")</f>
        <v>14:34 | 14:34</v>
      </c>
      <c r="F72" s="10">
        <f>INDEX($N$3:$AJ$3,MATCH(carro_0[[#This Row],[Nó]],$N$1:$AJ$1,0))</f>
        <v>4</v>
      </c>
      <c r="G72" s="5">
        <f>+IF(AND(carro_0[[#This Row],[Nó]]=A71,carro_0[[#This Row],[Nó]]=A73),G71,carro_0[[#This Row],[Hora Início]])</f>
        <v>0.6069444444444444</v>
      </c>
      <c r="H72" s="10">
        <f t="shared" si="3"/>
        <v>1</v>
      </c>
      <c r="I72" s="10" cm="1">
        <f t="array" ref="I72">IFERROR(_xlfn.IFS(H72=H71,I71,I71="Ramo",1),I71+1)</f>
        <v>10</v>
      </c>
      <c r="J72" s="10">
        <f t="shared" si="5"/>
        <v>0</v>
      </c>
      <c r="K72" s="10" t="str">
        <f>IF(AND(carro_0[[#This Row],[Nó]]=A73,carro_0[[#This Row],[Nó]]=A74),"",I72&amp;"|"&amp;F72)</f>
        <v>10|4</v>
      </c>
    </row>
    <row r="73" spans="1:11" x14ac:dyDescent="0.25">
      <c r="A73" s="10" t="s">
        <v>42</v>
      </c>
      <c r="B73" s="5">
        <v>0.60833333333333328</v>
      </c>
      <c r="C73" s="5">
        <v>0.60833333333333328</v>
      </c>
      <c r="D73" s="10" t="s">
        <v>9</v>
      </c>
      <c r="E73" s="10" t="str">
        <f>+TEXT(carro_0[[#This Row],[Column1]],"hh:mm")&amp;" | " &amp;TEXT(carro_0[[#This Row],[Hora Fim]],"hh:mm")</f>
        <v>14:36 | 14:36</v>
      </c>
      <c r="F73" s="10">
        <f>INDEX($N$3:$AJ$3,MATCH(carro_0[[#This Row],[Nó]],$N$1:$AJ$1,0))</f>
        <v>5</v>
      </c>
      <c r="G73" s="5">
        <f>+IF(AND(carro_0[[#This Row],[Nó]]=A72,carro_0[[#This Row],[Nó]]=A74),G72,carro_0[[#This Row],[Hora Início]])</f>
        <v>0.60833333333333328</v>
      </c>
      <c r="H73" s="10">
        <f t="shared" ref="H73:H75" si="6">IF(F73=F72,IF(F73&lt;&gt;F74,IF(F74&gt;=F72,1,2),H72),IF(F73&gt;=F72,1,2))</f>
        <v>1</v>
      </c>
      <c r="I73" s="10" cm="1">
        <f t="array" ref="I73">IFERROR(_xlfn.IFS(H73=H72,I72,I72="Ramo",1),I72+1)</f>
        <v>10</v>
      </c>
      <c r="J73" s="10">
        <f t="shared" si="5"/>
        <v>0</v>
      </c>
      <c r="K73" s="10" t="str">
        <f>IF(AND(carro_0[[#This Row],[Nó]]=A74,carro_0[[#This Row],[Nó]]=A75),"",I73&amp;"|"&amp;F73)</f>
        <v>10|5</v>
      </c>
    </row>
    <row r="74" spans="1:11" x14ac:dyDescent="0.25">
      <c r="A74" s="10" t="s">
        <v>43</v>
      </c>
      <c r="B74" s="5">
        <v>0.61111111111111116</v>
      </c>
      <c r="C74" s="5">
        <v>0.61111111111111116</v>
      </c>
      <c r="D74" s="10" t="s">
        <v>9</v>
      </c>
      <c r="E74" s="10" t="str">
        <f>+TEXT(carro_0[[#This Row],[Column1]],"hh:mm")&amp;" | " &amp;TEXT(carro_0[[#This Row],[Hora Fim]],"hh:mm")</f>
        <v>14:40 | 14:40</v>
      </c>
      <c r="F74" s="10">
        <f>INDEX($N$3:$AJ$3,MATCH(carro_0[[#This Row],[Nó]],$N$1:$AJ$1,0))</f>
        <v>6</v>
      </c>
      <c r="G74" s="5">
        <f>+IF(AND(carro_0[[#This Row],[Nó]]=A73,carro_0[[#This Row],[Nó]]=A75),G73,carro_0[[#This Row],[Hora Início]])</f>
        <v>0.61111111111111116</v>
      </c>
      <c r="H74" s="10">
        <f t="shared" si="6"/>
        <v>1</v>
      </c>
      <c r="I74" s="10" cm="1">
        <f t="array" ref="I74">IFERROR(_xlfn.IFS(H74=H73,I73,I73="Ramo",1),I73+1)</f>
        <v>10</v>
      </c>
      <c r="J74" s="10">
        <f t="shared" si="5"/>
        <v>0</v>
      </c>
      <c r="K74" s="10" t="str">
        <f>IF(AND(carro_0[[#This Row],[Nó]]=A75,carro_0[[#This Row],[Nó]]=A76),"",I74&amp;"|"&amp;F74)</f>
        <v>10|6</v>
      </c>
    </row>
    <row r="75" spans="1:11" x14ac:dyDescent="0.25">
      <c r="A75" s="10" t="s">
        <v>44</v>
      </c>
      <c r="B75" s="5">
        <v>0.61388888888888893</v>
      </c>
      <c r="C75" s="5">
        <v>0.61388888888888893</v>
      </c>
      <c r="D75" s="10" t="s">
        <v>13</v>
      </c>
      <c r="E75" s="10" t="str">
        <f>+TEXT(carro_0[[#This Row],[Column1]],"hh:mm")&amp;" | " &amp;TEXT(carro_0[[#This Row],[Hora Fim]],"hh:mm")</f>
        <v>14:44 | 14:44</v>
      </c>
      <c r="F75" s="10">
        <f>INDEX($N$3:$AJ$3,MATCH(carro_0[[#This Row],[Nó]],$N$1:$AJ$1,0))</f>
        <v>7</v>
      </c>
      <c r="G75" s="5">
        <f>+IF(AND(carro_0[[#This Row],[Nó]]=A74,carro_0[[#This Row],[Nó]]=A76),G74,carro_0[[#This Row],[Hora Início]])</f>
        <v>0.61388888888888893</v>
      </c>
      <c r="H75" s="10">
        <f t="shared" si="6"/>
        <v>1</v>
      </c>
      <c r="I75" s="10" cm="1">
        <f t="array" ref="I75">IFERROR(_xlfn.IFS(H75=H74,I74,I74="Ramo",1),I74+1)</f>
        <v>10</v>
      </c>
      <c r="J75" s="10">
        <f t="shared" si="5"/>
        <v>0</v>
      </c>
      <c r="K75" s="10" t="str">
        <f>IF(AND(carro_0[[#This Row],[Nó]]=A76,carro_0[[#This Row],[Nó]]=A77),"",I75&amp;"|"&amp;F75)</f>
        <v>10|7</v>
      </c>
    </row>
  </sheetData>
  <conditionalFormatting sqref="N4:AJ4 N5:W5 Y5:AJ5 AF6:AJ13 N14:AJ32 AB13">
    <cfRule type="cellIs" dxfId="27" priority="55" operator="equal">
      <formula>0</formula>
    </cfRule>
    <cfRule type="expression" dxfId="26" priority="56">
      <formula>IF(O$2=0,IFERROR(INDEX($D:$D,MATCH($M4&amp;"|"&amp;N$3,$K:$K,0)),""),IFERROR(INDEX($J:$J,MATCH($M4&amp;"|"&amp;N$3,$K:$K,0)),""))="Espera"</formula>
    </cfRule>
    <cfRule type="expression" dxfId="25" priority="57">
      <formula>IF(O$2=0,IFERROR(INDEX($D:$D,MATCH($M4&amp;"|"&amp;N$3,$K:$K,0)),""),IFERROR(INDEX($J:$J,MATCH($M4&amp;"|"&amp;N$3,$K:$K,0)),""))="Incidência"</formula>
    </cfRule>
    <cfRule type="expression" dxfId="24" priority="58">
      <formula>IF(O$2=0,IFERROR(INDEX($D:$D,MATCH($M4&amp;"|"&amp;N$3,$K:$K,0)),""),IFERROR(INDEX($J:$J,MATCH($M4&amp;"|"&amp;N$3,$K:$K,0)),""))="Almoço"</formula>
    </cfRule>
    <cfRule type="expression" dxfId="23" priority="59">
      <formula>IF(O$2=0,IFERROR(INDEX($D:$D,MATCH($M4&amp;"|"&amp;N$3,$K:$K,0)),""),IFERROR(INDEX($J:$J,MATCH($M4&amp;"|"&amp;N$3,$K:$K,0)),""))="Pausa"</formula>
    </cfRule>
    <cfRule type="expression" dxfId="22" priority="60">
      <formula>IF(O$2=0,IFERROR(INDEX($D:$D,MATCH($M4&amp;"|"&amp;N$3,$K:$K,0)),""),IFERROR(INDEX($J:$J,MATCH($M4&amp;"|"&amp;N$3,$K:$K,0)),""))="Visitar Nó"</formula>
    </cfRule>
  </conditionalFormatting>
  <conditionalFormatting sqref="N6:AE11 N12:AA13 AC12:AE13 X5">
    <cfRule type="cellIs" dxfId="21" priority="73" operator="equal">
      <formula>0</formula>
    </cfRule>
    <cfRule type="expression" dxfId="20" priority="74">
      <formula>IF(O$2=0,IFERROR(INDEX($D:$D,MATCH($M6&amp;"|"&amp;N$3,$K:$K,0)),""),IFERROR(INDEX($J:$J,MATCH($M6&amp;"|"&amp;N$3,$K:$K,0)),""))="Espera"</formula>
    </cfRule>
    <cfRule type="expression" dxfId="19" priority="75">
      <formula>IF(O$2=0,IFERROR(INDEX($D:$D,MATCH($M6&amp;"|"&amp;N$3,$K:$K,0)),""),IFERROR(INDEX($J:$J,MATCH($M6&amp;"|"&amp;N$3,$K:$K,0)),""))="Incidência"</formula>
    </cfRule>
    <cfRule type="expression" dxfId="18" priority="76">
      <formula>IF(O$2=0,IFERROR(INDEX($D:$D,MATCH($M6&amp;"|"&amp;N$3,$K:$K,0)),""),IFERROR(INDEX($J:$J,MATCH($M6&amp;"|"&amp;N$3,$K:$K,0)),""))="Almoço"</formula>
    </cfRule>
    <cfRule type="expression" dxfId="17" priority="77">
      <formula>IF(O$2=0,IFERROR(INDEX($D:$D,MATCH($M6&amp;"|"&amp;N$3,$K:$K,0)),""),IFERROR(INDEX($J:$J,MATCH($M6&amp;"|"&amp;N$3,$K:$K,0)),""))="Pausa"</formula>
    </cfRule>
    <cfRule type="expression" dxfId="16" priority="78">
      <formula>IF(O$2=0,IFERROR(INDEX($D:$D,MATCH($M6&amp;"|"&amp;N$3,$K:$K,0)),""),IFERROR(INDEX($J:$J,MATCH($M6&amp;"|"&amp;N$3,$K:$K,0)),""))="Visitar Nó"</formula>
    </cfRule>
  </conditionalFormatting>
  <conditionalFormatting sqref="AB12">
    <cfRule type="cellIs" dxfId="15" priority="115" operator="equal">
      <formula>0</formula>
    </cfRule>
    <cfRule type="expression" dxfId="14" priority="116">
      <formula>IF(AC$2=0,IFERROR(INDEX($D:$D,MATCH($M14&amp;"|"&amp;AB$3,$K:$K,0)),""),IFERROR(INDEX($J:$J,MATCH($M14&amp;"|"&amp;AB$3,$K:$K,0)),""))="Espera"</formula>
    </cfRule>
    <cfRule type="expression" dxfId="13" priority="117">
      <formula>IF(AC$2=0,IFERROR(INDEX($D:$D,MATCH($M14&amp;"|"&amp;AB$3,$K:$K,0)),""),IFERROR(INDEX($J:$J,MATCH($M14&amp;"|"&amp;AB$3,$K:$K,0)),""))="Incidência"</formula>
    </cfRule>
    <cfRule type="expression" dxfId="12" priority="118">
      <formula>IF(AC$2=0,IFERROR(INDEX($D:$D,MATCH($M14&amp;"|"&amp;AB$3,$K:$K,0)),""),IFERROR(INDEX($J:$J,MATCH($M14&amp;"|"&amp;AB$3,$K:$K,0)),""))="Almoço"</formula>
    </cfRule>
    <cfRule type="expression" dxfId="11" priority="119">
      <formula>IF(AC$2=0,IFERROR(INDEX($D:$D,MATCH($M14&amp;"|"&amp;AB$3,$K:$K,0)),""),IFERROR(INDEX($J:$J,MATCH($M14&amp;"|"&amp;AB$3,$K:$K,0)),""))="Pausa"</formula>
    </cfRule>
    <cfRule type="expression" dxfId="10" priority="120">
      <formula>IF(AC$2=0,IFERROR(INDEX($D:$D,MATCH($M14&amp;"|"&amp;AB$3,$K:$K,0)),""),IFERROR(INDEX($J:$J,MATCH($M14&amp;"|"&amp;AB$3,$K:$K,0)),""))="Visitar Nó"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99BC-07A1-4195-A050-5372FC67772B}">
  <dimension ref="A1:B13"/>
  <sheetViews>
    <sheetView topLeftCell="A2" workbookViewId="0">
      <selection activeCell="C35" sqref="C34:C35"/>
    </sheetView>
  </sheetViews>
  <sheetFormatPr defaultRowHeight="15" x14ac:dyDescent="0.25"/>
  <cols>
    <col min="1" max="1" width="25.7109375" bestFit="1" customWidth="1"/>
    <col min="2" max="2" width="12.42578125" bestFit="1" customWidth="1"/>
  </cols>
  <sheetData>
    <row r="1" spans="1:2" x14ac:dyDescent="0.25">
      <c r="A1" t="s">
        <v>15</v>
      </c>
      <c r="B1" t="s">
        <v>18</v>
      </c>
    </row>
    <row r="2" spans="1:2" x14ac:dyDescent="0.25">
      <c r="A2" s="10" t="s">
        <v>36</v>
      </c>
      <c r="B2" s="10" t="s">
        <v>37</v>
      </c>
    </row>
    <row r="3" spans="1:2" x14ac:dyDescent="0.25">
      <c r="A3" s="10" t="s">
        <v>38</v>
      </c>
      <c r="B3" s="10" t="s">
        <v>27</v>
      </c>
    </row>
    <row r="4" spans="1:2" x14ac:dyDescent="0.25">
      <c r="A4" s="10" t="s">
        <v>39</v>
      </c>
      <c r="B4" s="10" t="s">
        <v>28</v>
      </c>
    </row>
    <row r="5" spans="1:2" x14ac:dyDescent="0.25">
      <c r="A5" s="10" t="s">
        <v>40</v>
      </c>
      <c r="B5" s="10" t="s">
        <v>19</v>
      </c>
    </row>
    <row r="6" spans="1:2" x14ac:dyDescent="0.25">
      <c r="A6" s="10" t="s">
        <v>41</v>
      </c>
      <c r="B6" s="10" t="s">
        <v>20</v>
      </c>
    </row>
    <row r="7" spans="1:2" x14ac:dyDescent="0.25">
      <c r="A7" s="10" t="s">
        <v>42</v>
      </c>
      <c r="B7" s="10" t="s">
        <v>21</v>
      </c>
    </row>
    <row r="8" spans="1:2" x14ac:dyDescent="0.25">
      <c r="A8" s="10" t="s">
        <v>43</v>
      </c>
      <c r="B8" s="10" t="s">
        <v>22</v>
      </c>
    </row>
    <row r="9" spans="1:2" x14ac:dyDescent="0.25">
      <c r="A9" s="10" t="s">
        <v>44</v>
      </c>
      <c r="B9" s="10" t="s">
        <v>23</v>
      </c>
    </row>
    <row r="10" spans="1:2" x14ac:dyDescent="0.25">
      <c r="A10" s="10" t="s">
        <v>45</v>
      </c>
      <c r="B10" s="10" t="s">
        <v>24</v>
      </c>
    </row>
    <row r="11" spans="1:2" x14ac:dyDescent="0.25">
      <c r="A11" s="10" t="s">
        <v>46</v>
      </c>
      <c r="B11" s="10" t="s">
        <v>25</v>
      </c>
    </row>
    <row r="12" spans="1:2" x14ac:dyDescent="0.25">
      <c r="A12" s="10" t="s">
        <v>47</v>
      </c>
      <c r="B12" s="10" t="s">
        <v>48</v>
      </c>
    </row>
    <row r="13" spans="1:2" x14ac:dyDescent="0.25">
      <c r="A13" s="10" t="s">
        <v>49</v>
      </c>
      <c r="B13" s="10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DB7A-B1BE-499B-A6D9-F783511250C5}">
  <dimension ref="A1:AL74"/>
  <sheetViews>
    <sheetView topLeftCell="B1" zoomScale="93" zoomScaleNormal="100" workbookViewId="0">
      <selection activeCell="AD9" sqref="AD9"/>
    </sheetView>
  </sheetViews>
  <sheetFormatPr defaultRowHeight="15" x14ac:dyDescent="0.25"/>
  <cols>
    <col min="1" max="1" width="19.28515625" bestFit="1" customWidth="1"/>
    <col min="2" max="2" width="12.85546875" bestFit="1" customWidth="1"/>
    <col min="3" max="3" width="11.28515625" bestFit="1" customWidth="1"/>
    <col min="4" max="4" width="10.85546875" bestFit="1" customWidth="1"/>
    <col min="5" max="5" width="12.7109375" customWidth="1"/>
    <col min="6" max="6" width="5.5703125" customWidth="1"/>
    <col min="7" max="7" width="11.140625" customWidth="1"/>
    <col min="8" max="8" width="18" customWidth="1"/>
    <col min="9" max="9" width="8.5703125" customWidth="1"/>
    <col min="10" max="10" width="8.85546875" customWidth="1"/>
    <col min="11" max="11" width="6.5703125" customWidth="1"/>
    <col min="13" max="13" width="9.140625" customWidth="1"/>
    <col min="14" max="14" width="4" bestFit="1" customWidth="1"/>
    <col min="15" max="15" width="2.140625" bestFit="1" customWidth="1"/>
    <col min="16" max="16" width="4" bestFit="1" customWidth="1"/>
    <col min="17" max="17" width="2.140625" style="3" bestFit="1" customWidth="1"/>
    <col min="18" max="18" width="4" style="3" bestFit="1" customWidth="1"/>
    <col min="19" max="19" width="2.140625" style="3" bestFit="1" customWidth="1"/>
    <col min="20" max="20" width="4" style="3" bestFit="1" customWidth="1"/>
    <col min="21" max="21" width="2.140625" style="3" bestFit="1" customWidth="1"/>
    <col min="22" max="22" width="12.7109375" style="3" bestFit="1" customWidth="1"/>
    <col min="23" max="23" width="2.140625" style="3" bestFit="1" customWidth="1"/>
    <col min="24" max="24" width="12.7109375" style="3" bestFit="1" customWidth="1"/>
    <col min="25" max="25" width="2.140625" style="3" bestFit="1" customWidth="1"/>
    <col min="26" max="26" width="12.7109375" style="3" bestFit="1" customWidth="1"/>
    <col min="27" max="27" width="2.140625" style="3" bestFit="1" customWidth="1"/>
    <col min="28" max="28" width="12.7109375" style="3" bestFit="1" customWidth="1"/>
    <col min="29" max="29" width="2.140625" style="3" bestFit="1" customWidth="1"/>
    <col min="30" max="30" width="12.7109375" style="3" bestFit="1" customWidth="1"/>
    <col min="31" max="31" width="2.140625" style="3" bestFit="1" customWidth="1"/>
    <col min="32" max="32" width="12.7109375" style="3" bestFit="1" customWidth="1"/>
    <col min="33" max="33" width="2.140625" style="3" bestFit="1" customWidth="1"/>
    <col min="34" max="34" width="12.7109375" style="3" bestFit="1" customWidth="1"/>
    <col min="35" max="35" width="2.140625" style="3" bestFit="1" customWidth="1"/>
    <col min="36" max="36" width="12.7109375" style="3" bestFit="1" customWidth="1"/>
    <col min="38" max="38" width="10" bestFit="1" customWidth="1"/>
  </cols>
  <sheetData>
    <row r="1" spans="1:38" ht="135" x14ac:dyDescent="0.25">
      <c r="A1" t="s">
        <v>15</v>
      </c>
      <c r="B1" t="s">
        <v>17</v>
      </c>
      <c r="C1" t="s">
        <v>16</v>
      </c>
      <c r="D1" t="s">
        <v>6</v>
      </c>
      <c r="E1" t="s">
        <v>5</v>
      </c>
      <c r="F1" t="s">
        <v>0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N1" s="11" t="str" cm="1">
        <f t="array" ref="N1">+IFERROR(IF(N3&lt;&gt;"",INDEX(NOS[Nó],N3+1),""),"")</f>
        <v>Nó Viaduto Duarte Pacheco</v>
      </c>
      <c r="O1" s="11" t="str" cm="1">
        <f t="array" ref="O1">+IFERROR(IF(O3&lt;&gt;"",INDEX(NOS[Sequência],O3+1),""),"")</f>
        <v/>
      </c>
      <c r="P1" s="11" t="str" cm="1">
        <f t="array" ref="P1">+IFERROR(IF(P3&lt;&gt;"",INDEX(NOS[Nó],P3+1),""),"")</f>
        <v>Nó Cruz das Oliveiras</v>
      </c>
      <c r="Q1" s="11" t="str" cm="1">
        <f t="array" ref="Q1">+IFERROR(IF(Q3&lt;&gt;"",INDEX(NOS[Sequência],Q3+1),""),"")</f>
        <v/>
      </c>
      <c r="R1" s="11" t="str" cm="1">
        <f t="array" ref="R1">+IFERROR(IF(R3&lt;&gt;"",INDEX(NOS[Nó],R3+1),""),"")</f>
        <v>Nó de Monsanto</v>
      </c>
      <c r="S1" s="11" t="str" cm="1">
        <f t="array" ref="S1">+IFERROR(IF(S3&lt;&gt;"",INDEX(NOS[Sequência],S3+1),""),"")</f>
        <v/>
      </c>
      <c r="T1" s="11" t="str" cm="1">
        <f t="array" ref="T1">+IFERROR(IF(T3&lt;&gt;"",INDEX(NOS[Nó],T3+1),""),"")</f>
        <v>Nó de Miraflores (A5/IC17)</v>
      </c>
      <c r="U1" s="11" t="str" cm="1">
        <f t="array" ref="U1">+IFERROR(IF(U3&lt;&gt;"",INDEX(NOS[Sequência],U3+1),""),"")</f>
        <v/>
      </c>
      <c r="V1" s="11" t="str" cm="1">
        <f t="array" ref="V1">+IFERROR(IF(V3&lt;&gt;"",INDEX(NOS[Nó],V3+1),""),"")</f>
        <v>Nó de Linda-a-Velha</v>
      </c>
      <c r="W1" s="11" t="str" cm="1">
        <f t="array" ref="W1">+IFERROR(IF(W3&lt;&gt;"",INDEX(NOS[Sequência],W3+1),""),"")</f>
        <v/>
      </c>
      <c r="X1" s="11" t="str" cm="1">
        <f t="array" ref="X1">+IFERROR(IF(X3&lt;&gt;"",INDEX(NOS[Nó],X3+1),""),"")</f>
        <v>Nó Estádio Nacional</v>
      </c>
      <c r="Y1" s="11" t="str" cm="1">
        <f t="array" ref="Y1">+IFERROR(IF(Y3&lt;&gt;"",INDEX(NOS[Sequência],Y3+1),""),"")</f>
        <v/>
      </c>
      <c r="Z1" s="11" t="str" cm="1">
        <f t="array" ref="Z1">+IFERROR(IF(Z3&lt;&gt;"",INDEX(NOS[Nó],Z3+1),""),"")</f>
        <v>Nó de Oeiras</v>
      </c>
      <c r="AA1" s="11" t="str" cm="1">
        <f t="array" ref="AA1">+IFERROR(IF(AA3&lt;&gt;"",INDEX(NOS[Sequência],AA3+1),""),"")</f>
        <v/>
      </c>
      <c r="AB1" s="11" t="str" cm="1">
        <f t="array" ref="AB1">+IFERROR(IF(AB3&lt;&gt;"",INDEX(NOS[Nó],AB3+1),""),"")</f>
        <v>Nó de Carcavelos</v>
      </c>
      <c r="AC1" s="11" t="str" cm="1">
        <f t="array" ref="AC1">+IFERROR(IF(AC3&lt;&gt;"",INDEX(NOS[Sequência],AC3+1),""),"")</f>
        <v/>
      </c>
      <c r="AD1" s="11" t="str" cm="1">
        <f t="array" ref="AD1">+IFERROR(IF(AD3&lt;&gt;"",INDEX(NOS[Nó],AD3+1),""),"")</f>
        <v>Nó do Estoril</v>
      </c>
      <c r="AE1" s="11" t="str" cm="1">
        <f t="array" ref="AE1">+IFERROR(IF(AE3&lt;&gt;"",INDEX(NOS[Sequência],AE3+1),""),"")</f>
        <v/>
      </c>
      <c r="AF1" s="11" t="str" cm="1">
        <f t="array" ref="AF1">+IFERROR(IF(AF3&lt;&gt;"",INDEX(NOS[Nó],AF3+1),""),"")</f>
        <v>Nó de Alcabideche</v>
      </c>
      <c r="AG1" s="11" t="str" cm="1">
        <f t="array" ref="AG1">+IFERROR(IF(AG3&lt;&gt;"",INDEX(NOS[Sequência],AG3+1),""),"")</f>
        <v/>
      </c>
      <c r="AH1" s="11" t="str" cm="1">
        <f t="array" ref="AH1">+IFERROR(IF(AH3&lt;&gt;"",INDEX(NOS[Nó],AH3+1),""),"")</f>
        <v>Nó de Alvide</v>
      </c>
      <c r="AI1" s="11" t="str" cm="1">
        <f t="array" ref="AI1">+IFERROR(IF(AI3&lt;&gt;"",INDEX(NOS[Sequência],AI3+1),""),"")</f>
        <v/>
      </c>
      <c r="AJ1" s="11" t="str" cm="1">
        <f t="array" ref="AJ1">+IFERROR(IF(AJ3&lt;&gt;"",INDEX(NOS[Nó],AJ3+1),""),"")</f>
        <v>Nó de Cascais</v>
      </c>
    </row>
    <row r="2" spans="1:38" x14ac:dyDescent="0.25">
      <c r="A2" s="10" t="s">
        <v>44</v>
      </c>
      <c r="B2" s="5">
        <v>0.34305555555555556</v>
      </c>
      <c r="C2" s="5">
        <v>0.35</v>
      </c>
      <c r="D2" s="10" t="s">
        <v>7</v>
      </c>
      <c r="E2" s="10" t="str">
        <f>+TEXT(carro_1[[#This Row],[Column1]],"hh:mm")&amp;" | " &amp;TEXT(carro_1[[#This Row],[Hora Fim]],"hh:mm")</f>
        <v>08:14 | 08:24</v>
      </c>
      <c r="F2" s="10">
        <f>INDEX($N$3:$AJ$3,MATCH(carro_1[[#This Row],[Nó]],$N$1:$AJ$1,0))</f>
        <v>7</v>
      </c>
      <c r="G2" s="14">
        <f>+IF(AND(carro_1[[#This Row],[Nó]]=A1,carro_1[[#This Row],[Nó]]=A3),G1,carro_1[[#This Row],[Hora Início]])</f>
        <v>0.34305555555555556</v>
      </c>
      <c r="H2" s="10">
        <v>1</v>
      </c>
      <c r="I2" s="10" cm="1">
        <f t="array" ref="I2">IFERROR(_xlfn.IFS(H2=H1,I1,I1="Ramo",1),I1+1)</f>
        <v>1</v>
      </c>
      <c r="J2" s="10">
        <f t="shared" ref="J2:J33" si="0">IF(I2&lt;&gt;I1,1,0)</f>
        <v>1</v>
      </c>
      <c r="K2" s="10" t="str">
        <f>IF(AND(carro_1[[#This Row],[Nó]]=A3,carro_1[[#This Row],[Nó]]=A4),"",I2&amp;"|"&amp;F2)</f>
        <v/>
      </c>
      <c r="N2" s="13"/>
      <c r="O2" s="13">
        <v>0</v>
      </c>
      <c r="P2" s="13">
        <v>1</v>
      </c>
      <c r="Q2" s="13">
        <v>0</v>
      </c>
      <c r="R2" s="13">
        <v>1</v>
      </c>
      <c r="S2" s="13">
        <v>0</v>
      </c>
      <c r="T2" s="13">
        <v>1</v>
      </c>
      <c r="U2" s="13">
        <v>0</v>
      </c>
      <c r="V2" s="13">
        <v>1</v>
      </c>
      <c r="W2" s="13">
        <v>0</v>
      </c>
      <c r="X2" s="13">
        <v>1</v>
      </c>
      <c r="Y2" s="13">
        <v>0</v>
      </c>
      <c r="Z2" s="13">
        <v>1</v>
      </c>
      <c r="AA2" s="13">
        <v>0</v>
      </c>
      <c r="AB2" s="13">
        <v>1</v>
      </c>
      <c r="AC2" s="13">
        <v>0</v>
      </c>
      <c r="AD2" s="13">
        <v>1</v>
      </c>
      <c r="AE2" s="13">
        <v>0</v>
      </c>
      <c r="AF2" s="13">
        <v>1</v>
      </c>
      <c r="AG2" s="13">
        <v>0</v>
      </c>
      <c r="AH2" s="13">
        <v>1</v>
      </c>
      <c r="AI2" s="13">
        <v>0</v>
      </c>
      <c r="AJ2" s="13">
        <v>1</v>
      </c>
    </row>
    <row r="3" spans="1:38" x14ac:dyDescent="0.25">
      <c r="A3" s="10" t="s">
        <v>44</v>
      </c>
      <c r="B3" s="5">
        <v>0.2986111111111111</v>
      </c>
      <c r="C3" s="5">
        <v>0.35</v>
      </c>
      <c r="D3" s="10" t="s">
        <v>14</v>
      </c>
      <c r="E3" s="10" t="str">
        <f>+TEXT(carro_1[[#This Row],[Column1]],"hh:mm")&amp;" | " &amp;TEXT(carro_1[[#This Row],[Hora Fim]],"hh:mm")</f>
        <v>08:14 | 08:24</v>
      </c>
      <c r="F3" s="10">
        <f>INDEX($N$3:$AJ$3,MATCH(carro_1[[#This Row],[Nó]],$N$1:$AJ$1,0))</f>
        <v>7</v>
      </c>
      <c r="G3" s="14">
        <f>+IF(AND(carro_1[[#This Row],[Nó]]=A2,carro_1[[#This Row],[Nó]]=A4),G2,carro_1[[#This Row],[Hora Início]])</f>
        <v>0.34305555555555556</v>
      </c>
      <c r="H3" s="10">
        <f>IF(F3=F2,IF(F3&lt;&gt;F4,IF(F4&gt;=F2,1,2),H2),IF(F3&gt;=F2,1,2))</f>
        <v>1</v>
      </c>
      <c r="I3" s="10" cm="1">
        <f t="array" ref="I3">IFERROR(_xlfn.IFS(H3=H2,I2,I2="Ramo",1),I2+1)</f>
        <v>1</v>
      </c>
      <c r="J3" s="10">
        <f t="shared" si="0"/>
        <v>0</v>
      </c>
      <c r="K3" s="10" t="str">
        <f>IF(AND(carro_1[[#This Row],[Nó]]=A4,carro_1[[#This Row],[Nó]]=A5),"",I3&amp;"|"&amp;F3)</f>
        <v>1|7</v>
      </c>
      <c r="M3" s="1" t="s">
        <v>2</v>
      </c>
      <c r="N3" s="12">
        <v>0</v>
      </c>
      <c r="O3" s="12"/>
      <c r="P3" s="12">
        <v>1</v>
      </c>
      <c r="Q3" s="12"/>
      <c r="R3" s="12">
        <v>2</v>
      </c>
      <c r="S3" s="12"/>
      <c r="T3" s="12">
        <v>3</v>
      </c>
      <c r="U3" s="12"/>
      <c r="V3" s="12">
        <v>4</v>
      </c>
      <c r="W3" s="12"/>
      <c r="X3" s="12">
        <v>5</v>
      </c>
      <c r="Y3" s="12"/>
      <c r="Z3" s="12">
        <v>6</v>
      </c>
      <c r="AA3" s="12"/>
      <c r="AB3" s="12">
        <v>7</v>
      </c>
      <c r="AC3" s="12"/>
      <c r="AD3" s="12">
        <v>8</v>
      </c>
      <c r="AE3" s="12"/>
      <c r="AF3" s="12">
        <v>9</v>
      </c>
      <c r="AG3" s="12"/>
      <c r="AH3" s="12">
        <v>10</v>
      </c>
      <c r="AI3" s="12"/>
      <c r="AJ3" s="12">
        <v>11</v>
      </c>
    </row>
    <row r="4" spans="1:38" x14ac:dyDescent="0.25">
      <c r="A4" s="10" t="s">
        <v>44</v>
      </c>
      <c r="B4" s="5">
        <v>0.35</v>
      </c>
      <c r="C4" s="5">
        <v>0.35</v>
      </c>
      <c r="D4" s="10" t="s">
        <v>9</v>
      </c>
      <c r="E4" s="10" t="str">
        <f>+TEXT(carro_1[[#This Row],[Column1]],"hh:mm")&amp;" | " &amp;TEXT(carro_1[[#This Row],[Hora Fim]],"hh:mm")</f>
        <v>08:24 | 08:24</v>
      </c>
      <c r="F4" s="10">
        <f>INDEX($N$3:$AJ$3,MATCH(carro_1[[#This Row],[Nó]],$N$1:$AJ$1,0))</f>
        <v>7</v>
      </c>
      <c r="G4" s="14">
        <f>+IF(AND(carro_1[[#This Row],[Nó]]=A3,carro_1[[#This Row],[Nó]]=A5),G3,carro_1[[#This Row],[Hora Início]])</f>
        <v>0.35</v>
      </c>
      <c r="H4" s="10">
        <f t="shared" ref="H4:H40" si="1">IF(F4=F3,IF(F4&lt;&gt;F5,IF(F5&gt;=F3,1,2),H3),IF(F4&gt;=F3,1,2))</f>
        <v>1</v>
      </c>
      <c r="I4" s="10" cm="1">
        <f t="array" ref="I4">IFERROR(_xlfn.IFS(H4=H3,I3,I3="Ramo",1),I3+1)</f>
        <v>1</v>
      </c>
      <c r="J4" s="10">
        <f t="shared" si="0"/>
        <v>0</v>
      </c>
      <c r="K4" s="10" t="str">
        <f>IF(AND(carro_1[[#This Row],[Nó]]=A5,carro_1[[#This Row],[Nó]]=A6),"",I4&amp;"|"&amp;F4)</f>
        <v>1|7</v>
      </c>
      <c r="M4" s="2">
        <v>1</v>
      </c>
      <c r="N4" s="4" t="str">
        <f>IF(O$2=0,IFERROR(INDEX($E:$E,MATCH($M4&amp;"|"&amp;N$3,$K:$K,0)),""),IFERROR(INDEX($J:$J,MATCH($M4&amp;"|"&amp;N$3,$K:$K,0)),""))</f>
        <v/>
      </c>
      <c r="O4" s="4" t="str">
        <f>IF(P$2=0,IFERROR(INDEX($E:$E,MATCH($M4&amp;"|"&amp;O$3,$K:$K,0)),""),IFERROR(INDEX($J:$J,MATCH($M4&amp;"|"&amp;O$3,$K:$K,0)),""))</f>
        <v/>
      </c>
      <c r="P4" s="4" t="str">
        <f>IF(Q$2=0,IFERROR(INDEX($E:$E,MATCH($M4&amp;"|"&amp;P$3,$K:$K,0)),""),IFERROR(INDEX($J:$J,MATCH($M4&amp;"|"&amp;P$3,$K:$K,0)),""))</f>
        <v/>
      </c>
      <c r="Q4" s="4" t="str">
        <f>IF(R$2=0,IFERROR(INDEX($E:$E,MATCH($M4&amp;"|"&amp;Q$3,$K:$K,0)),""),IFERROR(INDEX($J:$J,MATCH($M4&amp;"|"&amp;Q$3,$K:$K,0)),""))</f>
        <v/>
      </c>
      <c r="R4" s="4" t="str">
        <f>IF(S$2=0,IFERROR(INDEX($E:$E,MATCH($M4&amp;"|"&amp;R$3,$K:$K,0)),""),IFERROR(INDEX($J:$J,MATCH($M4&amp;"|"&amp;R$3,$K:$K,0)),""))</f>
        <v/>
      </c>
      <c r="S4" s="4" t="str">
        <f>IF(T$2=0,IFERROR(INDEX($E:$E,MATCH($M4&amp;"|"&amp;S$3,$K:$K,0)),""),IFERROR(INDEX($J:$J,MATCH($M4&amp;"|"&amp;S$3,$K:$K,0)),""))</f>
        <v/>
      </c>
      <c r="T4" s="4" t="str">
        <f>IF(U$2=0,IFERROR(INDEX($E:$E,MATCH($M4&amp;"|"&amp;T$3,$K:$K,0)),""),IFERROR(INDEX($J:$J,MATCH($M4&amp;"|"&amp;T$3,$K:$K,0)),""))</f>
        <v/>
      </c>
      <c r="U4" s="4" t="str">
        <f>IF(V$2=0,IFERROR(INDEX($E:$E,MATCH($M4&amp;"|"&amp;U$3,$K:$K,0)),""),IFERROR(INDEX($J:$J,MATCH($M4&amp;"|"&amp;U$3,$K:$K,0)),""))</f>
        <v/>
      </c>
      <c r="V4" s="4" t="str">
        <f>IF(W$2=0,IFERROR(INDEX($E:$E,MATCH($M4&amp;"|"&amp;V$3,$K:$K,0)),""),IFERROR(INDEX($J:$J,MATCH($M4&amp;"|"&amp;V$3,$K:$K,0)),""))</f>
        <v/>
      </c>
      <c r="W4" s="4" t="str">
        <f>IF(X$2=0,IFERROR(INDEX($E:$E,MATCH($M4&amp;"|"&amp;W$3,$K:$K,0)),""),IFERROR(INDEX($J:$J,MATCH($M4&amp;"|"&amp;W$3,$K:$K,0)),""))</f>
        <v/>
      </c>
      <c r="X4" s="4" t="str">
        <f>IF(Y$2=0,IFERROR(INDEX($E:$E,MATCH($M4&amp;"|"&amp;X$3,$K:$K,0)),""),IFERROR(INDEX($J:$J,MATCH($M4&amp;"|"&amp;X$3,$K:$K,0)),""))</f>
        <v/>
      </c>
      <c r="Y4" s="4" t="str">
        <f>IF(Z$2=0,IFERROR(INDEX($E:$E,MATCH($M4&amp;"|"&amp;Y$3,$K:$K,0)),""),IFERROR(INDEX($J:$J,MATCH($M4&amp;"|"&amp;Y$3,$K:$K,0)),""))</f>
        <v/>
      </c>
      <c r="Z4" s="4" t="str">
        <f>IF(AA$2=0,IFERROR(INDEX($E:$E,MATCH($M4&amp;"|"&amp;Z$3,$K:$K,0)),""),IFERROR(INDEX($J:$J,MATCH($M4&amp;"|"&amp;Z$3,$K:$K,0)),""))</f>
        <v/>
      </c>
      <c r="AA4" s="4" t="str">
        <f>IF(AB$2=0,IFERROR(INDEX($E:$E,MATCH($M4&amp;"|"&amp;AA$3,$K:$K,0)),""),IFERROR(INDEX($J:$J,MATCH($M4&amp;"|"&amp;AA$3,$K:$K,0)),""))</f>
        <v/>
      </c>
      <c r="AB4" s="4" t="str">
        <f>IF(AC$2=0,IFERROR(INDEX($E:$E,MATCH($M4&amp;"|"&amp;AB$3,$K:$K,0)),""),IFERROR(INDEX($J:$J,MATCH($M4&amp;"|"&amp;AB$3,$K:$K,0)),""))</f>
        <v>08:14 | 08:24</v>
      </c>
      <c r="AC4" s="4" t="str">
        <f>IF(AD$2=0,IFERROR(INDEX($E:$E,MATCH($M4&amp;"|"&amp;AC$3,$K:$K,0)),""),IFERROR(INDEX($J:$J,MATCH($M4&amp;"|"&amp;AC$3,$K:$K,0)),""))</f>
        <v/>
      </c>
      <c r="AD4" s="4" t="str">
        <f>IF(AE$2=0,IFERROR(INDEX($E:$E,MATCH($M4&amp;"|"&amp;AD$3,$K:$K,0)),""),IFERROR(INDEX($J:$J,MATCH($M4&amp;"|"&amp;AD$3,$K:$K,0)),""))</f>
        <v>08:30 | 08:40</v>
      </c>
      <c r="AE4" s="4" t="str">
        <f>IF(AF$2=0,IFERROR(INDEX($E:$E,MATCH($M4&amp;"|"&amp;AE$3,$K:$K,0)),""),IFERROR(INDEX($J:$J,MATCH($M4&amp;"|"&amp;AE$3,$K:$K,0)),""))</f>
        <v/>
      </c>
      <c r="AF4" s="4" t="str">
        <f>IF(AG$2=0,IFERROR(INDEX($E:$E,MATCH($M4&amp;"|"&amp;AF$3,$K:$K,0)),""),IFERROR(INDEX($J:$J,MATCH($M4&amp;"|"&amp;AF$3,$K:$K,0)),""))</f>
        <v>08:44 | 08:54</v>
      </c>
      <c r="AG4" s="4" t="str">
        <f>IF(AH$2=0,IFERROR(INDEX($E:$E,MATCH($M4&amp;"|"&amp;AG$3,$K:$K,0)),""),IFERROR(INDEX($J:$J,MATCH($M4&amp;"|"&amp;AG$3,$K:$K,0)),""))</f>
        <v/>
      </c>
      <c r="AH4" s="4" t="str">
        <f>IF(AI$2=0,IFERROR(INDEX($E:$E,MATCH($M4&amp;"|"&amp;AH$3,$K:$K,0)),""),IFERROR(INDEX($J:$J,MATCH($M4&amp;"|"&amp;AH$3,$K:$K,0)),""))</f>
        <v>08:56 | 09:06</v>
      </c>
      <c r="AI4" s="4" t="str">
        <f>IF(AJ$2=0,IFERROR(INDEX($E:$E,MATCH($M4&amp;"|"&amp;AI$3,$K:$K,0)),""),IFERROR(INDEX($J:$J,MATCH($M4&amp;"|"&amp;AI$3,$K:$K,0)),""))</f>
        <v/>
      </c>
      <c r="AJ4" s="4" t="str">
        <f>IF(AK$2=0,IFERROR(INDEX($E:$E,MATCH($M4&amp;"|"&amp;AJ$3,$K:$K,0)),""),IFERROR(INDEX($J:$J,MATCH($M4&amp;"|"&amp;AJ$3,$K:$K,0)),""))</f>
        <v>09:08 | 09:18</v>
      </c>
      <c r="AL4" s="6" t="s">
        <v>7</v>
      </c>
    </row>
    <row r="5" spans="1:38" x14ac:dyDescent="0.25">
      <c r="A5" s="10" t="s">
        <v>45</v>
      </c>
      <c r="B5" s="5">
        <v>0.35416666666666669</v>
      </c>
      <c r="C5" s="5">
        <v>0.3611111111111111</v>
      </c>
      <c r="D5" s="10" t="s">
        <v>7</v>
      </c>
      <c r="E5" s="10" t="str">
        <f>+TEXT(carro_1[[#This Row],[Column1]],"hh:mm")&amp;" | " &amp;TEXT(carro_1[[#This Row],[Hora Fim]],"hh:mm")</f>
        <v>08:30 | 08:40</v>
      </c>
      <c r="F5" s="10">
        <f>INDEX($N$3:$AJ$3,MATCH(carro_1[[#This Row],[Nó]],$N$1:$AJ$1,0))</f>
        <v>8</v>
      </c>
      <c r="G5" s="14">
        <f>+IF(AND(carro_1[[#This Row],[Nó]]=A4,carro_1[[#This Row],[Nó]]=A6),G4,carro_1[[#This Row],[Hora Início]])</f>
        <v>0.35416666666666669</v>
      </c>
      <c r="H5" s="10">
        <f t="shared" si="1"/>
        <v>1</v>
      </c>
      <c r="I5" s="10" cm="1">
        <f t="array" ref="I5">IFERROR(_xlfn.IFS(H5=H4,I4,I4="Ramo",1),I4+1)</f>
        <v>1</v>
      </c>
      <c r="J5" s="10">
        <f t="shared" si="0"/>
        <v>0</v>
      </c>
      <c r="K5" s="10" t="str">
        <f>IF(AND(carro_1[[#This Row],[Nó]]=A6,carro_1[[#This Row],[Nó]]=A7),"",I5&amp;"|"&amp;F5)</f>
        <v>1|8</v>
      </c>
      <c r="M5" s="2">
        <v>2</v>
      </c>
      <c r="N5" s="4" t="str">
        <f>IF(O$2=0,IFERROR(INDEX($E:$E,MATCH($M5&amp;"|"&amp;N$3,$K:$K,0)),""),IFERROR(INDEX($J:$J,MATCH($M5&amp;"|"&amp;N$3,$K:$K,0)),""))</f>
        <v/>
      </c>
      <c r="O5" s="4" t="str">
        <f>IF(P$2=0,IFERROR(INDEX($E:$E,MATCH($M5&amp;"|"&amp;O$3,$K:$K,0)),""),IFERROR(INDEX($J:$J,MATCH($M5&amp;"|"&amp;O$3,$K:$K,0)),""))</f>
        <v/>
      </c>
      <c r="P5" s="4" t="str">
        <f>IF(Q$2=0,IFERROR(INDEX($E:$E,MATCH($M5&amp;"|"&amp;P$3,$K:$K,0)),""),IFERROR(INDEX($J:$J,MATCH($M5&amp;"|"&amp;P$3,$K:$K,0)),""))</f>
        <v/>
      </c>
      <c r="Q5" s="4" t="str">
        <f>IF(R$2=0,IFERROR(INDEX($E:$E,MATCH($M5&amp;"|"&amp;Q$3,$K:$K,0)),""),IFERROR(INDEX($J:$J,MATCH($M5&amp;"|"&amp;Q$3,$K:$K,0)),""))</f>
        <v/>
      </c>
      <c r="R5" s="4" t="str">
        <f>IF(S$2=0,IFERROR(INDEX($E:$E,MATCH($M5&amp;"|"&amp;R$3,$K:$K,0)),""),IFERROR(INDEX($J:$J,MATCH($M5&amp;"|"&amp;R$3,$K:$K,0)),""))</f>
        <v/>
      </c>
      <c r="S5" s="4" t="str">
        <f>IF(T$2=0,IFERROR(INDEX($E:$E,MATCH($M5&amp;"|"&amp;S$3,$K:$K,0)),""),IFERROR(INDEX($J:$J,MATCH($M5&amp;"|"&amp;S$3,$K:$K,0)),""))</f>
        <v/>
      </c>
      <c r="T5" s="4" t="str">
        <f>IF(U$2=0,IFERROR(INDEX($E:$E,MATCH($M5&amp;"|"&amp;T$3,$K:$K,0)),""),IFERROR(INDEX($J:$J,MATCH($M5&amp;"|"&amp;T$3,$K:$K,0)),""))</f>
        <v/>
      </c>
      <c r="U5" s="4" t="str">
        <f>IF(V$2=0,IFERROR(INDEX($E:$E,MATCH($M5&amp;"|"&amp;U$3,$K:$K,0)),""),IFERROR(INDEX($J:$J,MATCH($M5&amp;"|"&amp;U$3,$K:$K,0)),""))</f>
        <v/>
      </c>
      <c r="V5" s="4" t="str">
        <f>IF(W$2=0,IFERROR(INDEX($E:$E,MATCH($M5&amp;"|"&amp;V$3,$K:$K,0)),""),IFERROR(INDEX($J:$J,MATCH($M5&amp;"|"&amp;V$3,$K:$K,0)),""))</f>
        <v/>
      </c>
      <c r="W5" s="4" t="str">
        <f>IF(X$2=0,IFERROR(INDEX($E:$E,MATCH($M5&amp;"|"&amp;W$3,$K:$K,0)),""),IFERROR(INDEX($J:$J,MATCH($M5&amp;"|"&amp;W$3,$K:$K,0)),""))</f>
        <v/>
      </c>
      <c r="X5" s="4" t="str">
        <f>IF(Y$2=0,IFERROR(INDEX($E:$E,MATCH($M5&amp;"|"&amp;X$3,$K:$K,0)),""),IFERROR(INDEX($J:$J,MATCH($M5&amp;"|"&amp;X$3,$K:$K,0)),""))</f>
        <v>10:18 | 10:48</v>
      </c>
      <c r="Y5" s="4" t="str">
        <f>IF(Z$2=0,IFERROR(INDEX($E:$E,MATCH($M5&amp;"|"&amp;Y$3,$K:$K,0)),""),IFERROR(INDEX($J:$J,MATCH($M5&amp;"|"&amp;Y$3,$K:$K,0)),""))</f>
        <v/>
      </c>
      <c r="Z5" s="4" t="str">
        <f>IF(AA$2=0,IFERROR(INDEX($E:$E,MATCH($M5&amp;"|"&amp;Z$3,$K:$K,0)),""),IFERROR(INDEX($J:$J,MATCH($M5&amp;"|"&amp;Z$3,$K:$K,0)),""))</f>
        <v>10:14 | 10:14</v>
      </c>
      <c r="AA5" s="4" t="str">
        <f>IF(AB$2=0,IFERROR(INDEX($E:$E,MATCH($M5&amp;"|"&amp;AA$3,$K:$K,0)),""),IFERROR(INDEX($J:$J,MATCH($M5&amp;"|"&amp;AA$3,$K:$K,0)),""))</f>
        <v/>
      </c>
      <c r="AB5" s="4" t="str">
        <f>IF(AC$2=0,IFERROR(INDEX($E:$E,MATCH($M5&amp;"|"&amp;AB$3,$K:$K,0)),""),IFERROR(INDEX($J:$J,MATCH($M5&amp;"|"&amp;AB$3,$K:$K,0)),""))</f>
        <v>09:34 | 10:10</v>
      </c>
      <c r="AC5" s="4" t="str">
        <f>IF(AD$2=0,IFERROR(INDEX($E:$E,MATCH($M5&amp;"|"&amp;AC$3,$K:$K,0)),""),IFERROR(INDEX($J:$J,MATCH($M5&amp;"|"&amp;AC$3,$K:$K,0)),""))</f>
        <v/>
      </c>
      <c r="AD5" s="4" t="str">
        <f>IF(AE$2=0,IFERROR(INDEX($E:$E,MATCH($M5&amp;"|"&amp;AD$3,$K:$K,0)),""),IFERROR(INDEX($J:$J,MATCH($M5&amp;"|"&amp;AD$3,$K:$K,0)),""))</f>
        <v>09:28 | 09:28</v>
      </c>
      <c r="AE5" s="4" t="str">
        <f>IF(AF$2=0,IFERROR(INDEX($E:$E,MATCH($M5&amp;"|"&amp;AE$3,$K:$K,0)),""),IFERROR(INDEX($J:$J,MATCH($M5&amp;"|"&amp;AE$3,$K:$K,0)),""))</f>
        <v/>
      </c>
      <c r="AF5" s="4" t="str">
        <f>IF(AG$2=0,IFERROR(INDEX($E:$E,MATCH($M5&amp;"|"&amp;AF$3,$K:$K,0)),""),IFERROR(INDEX($J:$J,MATCH($M5&amp;"|"&amp;AF$3,$K:$K,0)),""))</f>
        <v>09:24 | 09:24</v>
      </c>
      <c r="AG5" s="4" t="str">
        <f>IF(AH$2=0,IFERROR(INDEX($E:$E,MATCH($M5&amp;"|"&amp;AG$3,$K:$K,0)),""),IFERROR(INDEX($J:$J,MATCH($M5&amp;"|"&amp;AG$3,$K:$K,0)),""))</f>
        <v/>
      </c>
      <c r="AH5" s="4" t="str">
        <f>IF(AI$2=0,IFERROR(INDEX($E:$E,MATCH($M5&amp;"|"&amp;AH$3,$K:$K,0)),""),IFERROR(INDEX($J:$J,MATCH($M5&amp;"|"&amp;AH$3,$K:$K,0)),""))</f>
        <v>09:22 | 09:22</v>
      </c>
      <c r="AI5" s="4" t="str">
        <f>IF(AJ$2=0,IFERROR(INDEX($E:$E,MATCH($M5&amp;"|"&amp;AI$3,$K:$K,0)),""),IFERROR(INDEX($J:$J,MATCH($M5&amp;"|"&amp;AI$3,$K:$K,0)),""))</f>
        <v/>
      </c>
      <c r="AJ5" s="4" t="str">
        <f>IF(AK$2=0,IFERROR(INDEX($E:$E,MATCH($M5&amp;"|"&amp;AJ$3,$K:$K,0)),""),IFERROR(INDEX($J:$J,MATCH($M5&amp;"|"&amp;AJ$3,$K:$K,0)),""))</f>
        <v>09:20 | 09:20</v>
      </c>
      <c r="AL5" s="7" t="s">
        <v>11</v>
      </c>
    </row>
    <row r="6" spans="1:38" x14ac:dyDescent="0.25">
      <c r="A6" s="10" t="s">
        <v>45</v>
      </c>
      <c r="B6" s="5">
        <v>0.3611111111111111</v>
      </c>
      <c r="C6" s="5">
        <v>0.3611111111111111</v>
      </c>
      <c r="D6" s="10" t="s">
        <v>9</v>
      </c>
      <c r="E6" s="10" t="str">
        <f>+TEXT(carro_1[[#This Row],[Column1]],"hh:mm")&amp;" | " &amp;TEXT(carro_1[[#This Row],[Hora Fim]],"hh:mm")</f>
        <v>08:40 | 08:40</v>
      </c>
      <c r="F6" s="10">
        <f>INDEX($N$3:$AJ$3,MATCH(carro_1[[#This Row],[Nó]],$N$1:$AJ$1,0))</f>
        <v>8</v>
      </c>
      <c r="G6" s="14">
        <f>+IF(AND(carro_1[[#This Row],[Nó]]=A5,carro_1[[#This Row],[Nó]]=A7),G5,carro_1[[#This Row],[Hora Início]])</f>
        <v>0.3611111111111111</v>
      </c>
      <c r="H6" s="10">
        <f t="shared" si="1"/>
        <v>1</v>
      </c>
      <c r="I6" s="10" cm="1">
        <f t="array" ref="I6">IFERROR(_xlfn.IFS(H6=H5,I5,I5="Ramo",1),I5+1)</f>
        <v>1</v>
      </c>
      <c r="J6" s="10">
        <f t="shared" si="0"/>
        <v>0</v>
      </c>
      <c r="K6" s="10" t="str">
        <f>IF(AND(carro_1[[#This Row],[Nó]]=A7,carro_1[[#This Row],[Nó]]=A8),"",I6&amp;"|"&amp;F6)</f>
        <v>1|8</v>
      </c>
      <c r="M6" s="2">
        <v>3</v>
      </c>
      <c r="N6" s="4" t="str">
        <f>IF(O$2=0,IFERROR(INDEX($E:$E,MATCH($M6&amp;"|"&amp;N$3,$K:$K,0)),""),IFERROR(INDEX($J:$J,MATCH($M6&amp;"|"&amp;N$3,$K:$K,0)),""))</f>
        <v/>
      </c>
      <c r="O6" s="4" t="str">
        <f>IF(P$2=0,IFERROR(INDEX($E:$E,MATCH($M6&amp;"|"&amp;O$3,$K:$K,0)),""),IFERROR(INDEX($J:$J,MATCH($M6&amp;"|"&amp;O$3,$K:$K,0)),""))</f>
        <v/>
      </c>
      <c r="P6" s="4" t="str">
        <f>IF(Q$2=0,IFERROR(INDEX($E:$E,MATCH($M6&amp;"|"&amp;P$3,$K:$K,0)),""),IFERROR(INDEX($J:$J,MATCH($M6&amp;"|"&amp;P$3,$K:$K,0)),""))</f>
        <v/>
      </c>
      <c r="Q6" s="4" t="str">
        <f>IF(R$2=0,IFERROR(INDEX($E:$E,MATCH($M6&amp;"|"&amp;Q$3,$K:$K,0)),""),IFERROR(INDEX($J:$J,MATCH($M6&amp;"|"&amp;Q$3,$K:$K,0)),""))</f>
        <v/>
      </c>
      <c r="R6" s="4" t="str">
        <f>IF(S$2=0,IFERROR(INDEX($E:$E,MATCH($M6&amp;"|"&amp;R$3,$K:$K,0)),""),IFERROR(INDEX($J:$J,MATCH($M6&amp;"|"&amp;R$3,$K:$K,0)),""))</f>
        <v/>
      </c>
      <c r="S6" s="4" t="str">
        <f>IF(T$2=0,IFERROR(INDEX($E:$E,MATCH($M6&amp;"|"&amp;S$3,$K:$K,0)),""),IFERROR(INDEX($J:$J,MATCH($M6&amp;"|"&amp;S$3,$K:$K,0)),""))</f>
        <v/>
      </c>
      <c r="T6" s="4" t="str">
        <f>IF(U$2=0,IFERROR(INDEX($E:$E,MATCH($M6&amp;"|"&amp;T$3,$K:$K,0)),""),IFERROR(INDEX($J:$J,MATCH($M6&amp;"|"&amp;T$3,$K:$K,0)),""))</f>
        <v/>
      </c>
      <c r="U6" s="4" t="str">
        <f>IF(V$2=0,IFERROR(INDEX($E:$E,MATCH($M6&amp;"|"&amp;U$3,$K:$K,0)),""),IFERROR(INDEX($J:$J,MATCH($M6&amp;"|"&amp;U$3,$K:$K,0)),""))</f>
        <v/>
      </c>
      <c r="V6" s="4" t="str">
        <f>IF(W$2=0,IFERROR(INDEX($E:$E,MATCH($M6&amp;"|"&amp;V$3,$K:$K,0)),""),IFERROR(INDEX($J:$J,MATCH($M6&amp;"|"&amp;V$3,$K:$K,0)),""))</f>
        <v/>
      </c>
      <c r="W6" s="4" t="str">
        <f>IF(X$2=0,IFERROR(INDEX($E:$E,MATCH($M6&amp;"|"&amp;W$3,$K:$K,0)),""),IFERROR(INDEX($J:$J,MATCH($M6&amp;"|"&amp;W$3,$K:$K,0)),""))</f>
        <v/>
      </c>
      <c r="X6" s="4" t="str">
        <f>IF(Y$2=0,IFERROR(INDEX($E:$E,MATCH($M6&amp;"|"&amp;X$3,$K:$K,0)),""),IFERROR(INDEX($J:$J,MATCH($M6&amp;"|"&amp;X$3,$K:$K,0)),""))</f>
        <v>10:50 | 10:50</v>
      </c>
      <c r="Y6" s="4" t="str">
        <f>IF(Z$2=0,IFERROR(INDEX($E:$E,MATCH($M6&amp;"|"&amp;Y$3,$K:$K,0)),""),IFERROR(INDEX($J:$J,MATCH($M6&amp;"|"&amp;Y$3,$K:$K,0)),""))</f>
        <v/>
      </c>
      <c r="Z6" s="4" t="str">
        <f>IF(AA$2=0,IFERROR(INDEX($E:$E,MATCH($M6&amp;"|"&amp;Z$3,$K:$K,0)),""),IFERROR(INDEX($J:$J,MATCH($M6&amp;"|"&amp;Z$3,$K:$K,0)),""))</f>
        <v>10:54 | 10:54</v>
      </c>
      <c r="AA6" s="4" t="str">
        <f>IF(AB$2=0,IFERROR(INDEX($E:$E,MATCH($M6&amp;"|"&amp;AA$3,$K:$K,0)),""),IFERROR(INDEX($J:$J,MATCH($M6&amp;"|"&amp;AA$3,$K:$K,0)),""))</f>
        <v/>
      </c>
      <c r="AB6" s="4" t="str">
        <f>IF(AC$2=0,IFERROR(INDEX($E:$E,MATCH($M6&amp;"|"&amp;AB$3,$K:$K,0)),""),IFERROR(INDEX($J:$J,MATCH($M6&amp;"|"&amp;AB$3,$K:$K,0)),""))</f>
        <v>10:58 | 11:10</v>
      </c>
      <c r="AC6" s="4" t="str">
        <f>IF(AD$2=0,IFERROR(INDEX($E:$E,MATCH($M6&amp;"|"&amp;AC$3,$K:$K,0)),""),IFERROR(INDEX($J:$J,MATCH($M6&amp;"|"&amp;AC$3,$K:$K,0)),""))</f>
        <v/>
      </c>
      <c r="AD6" s="4" t="str">
        <f>IF(AE$2=0,IFERROR(INDEX($E:$E,MATCH($M6&amp;"|"&amp;AD$3,$K:$K,0)),""),IFERROR(INDEX($J:$J,MATCH($M6&amp;"|"&amp;AD$3,$K:$K,0)),""))</f>
        <v/>
      </c>
      <c r="AE6" s="4" t="str">
        <f>IF(AF$2=0,IFERROR(INDEX($E:$E,MATCH($M6&amp;"|"&amp;AE$3,$K:$K,0)),""),IFERROR(INDEX($J:$J,MATCH($M6&amp;"|"&amp;AE$3,$K:$K,0)),""))</f>
        <v/>
      </c>
      <c r="AF6" s="4" t="str">
        <f>IF(AG$2=0,IFERROR(INDEX($E:$E,MATCH($M6&amp;"|"&amp;AF$3,$K:$K,0)),""),IFERROR(INDEX($J:$J,MATCH($M6&amp;"|"&amp;AF$3,$K:$K,0)),""))</f>
        <v/>
      </c>
      <c r="AG6" s="4" t="str">
        <f>IF(AH$2=0,IFERROR(INDEX($E:$E,MATCH($M6&amp;"|"&amp;AG$3,$K:$K,0)),""),IFERROR(INDEX($J:$J,MATCH($M6&amp;"|"&amp;AG$3,$K:$K,0)),""))</f>
        <v/>
      </c>
      <c r="AH6" s="4" t="str">
        <f>IF(AI$2=0,IFERROR(INDEX($E:$E,MATCH($M6&amp;"|"&amp;AH$3,$K:$K,0)),""),IFERROR(INDEX($J:$J,MATCH($M6&amp;"|"&amp;AH$3,$K:$K,0)),""))</f>
        <v/>
      </c>
      <c r="AI6" s="4" t="str">
        <f>IF(AJ$2=0,IFERROR(INDEX($E:$E,MATCH($M6&amp;"|"&amp;AI$3,$K:$K,0)),""),IFERROR(INDEX($J:$J,MATCH($M6&amp;"|"&amp;AI$3,$K:$K,0)),""))</f>
        <v/>
      </c>
      <c r="AJ6" s="4" t="str">
        <f>IF(AK$2=0,IFERROR(INDEX($E:$E,MATCH($M6&amp;"|"&amp;AJ$3,$K:$K,0)),""),IFERROR(INDEX($J:$J,MATCH($M6&amp;"|"&amp;AJ$3,$K:$K,0)),""))</f>
        <v/>
      </c>
      <c r="AL6" s="7" t="s">
        <v>12</v>
      </c>
    </row>
    <row r="7" spans="1:38" x14ac:dyDescent="0.25">
      <c r="A7" s="15" t="s">
        <v>46</v>
      </c>
      <c r="B7" s="16">
        <v>0.36388888888888887</v>
      </c>
      <c r="C7" s="16">
        <v>0.37083333333333335</v>
      </c>
      <c r="D7" s="15" t="s">
        <v>7</v>
      </c>
      <c r="E7" s="10" t="str">
        <f>+TEXT(carro_1[[#This Row],[Column1]],"hh:mm")&amp;" | " &amp;TEXT(carro_1[[#This Row],[Hora Fim]],"hh:mm")</f>
        <v>08:44 | 08:54</v>
      </c>
      <c r="F7" s="10">
        <f>INDEX($N$3:$AJ$3,MATCH(carro_1[[#This Row],[Nó]],$N$1:$AJ$1,0))</f>
        <v>9</v>
      </c>
      <c r="G7" s="14">
        <f>+IF(AND(carro_1[[#This Row],[Nó]]=A6,carro_1[[#This Row],[Nó]]=A8),G6,carro_1[[#This Row],[Hora Início]])</f>
        <v>0.36388888888888887</v>
      </c>
      <c r="H7" s="10">
        <f t="shared" si="1"/>
        <v>1</v>
      </c>
      <c r="I7" s="10" cm="1">
        <f t="array" ref="I7">IFERROR(_xlfn.IFS(H7=H6,I6,I6="Ramo",1),I6+1)</f>
        <v>1</v>
      </c>
      <c r="J7" s="10">
        <f t="shared" si="0"/>
        <v>0</v>
      </c>
      <c r="K7" s="10" t="str">
        <f>IF(AND(carro_1[[#This Row],[Nó]]=A8,carro_1[[#This Row],[Nó]]=A9),"",I7&amp;"|"&amp;F7)</f>
        <v>1|9</v>
      </c>
      <c r="M7" s="2">
        <f>M6+1</f>
        <v>4</v>
      </c>
      <c r="N7" s="4" t="str">
        <f>IF(O$2=0,IFERROR(INDEX($E:$E,MATCH($M7&amp;"|"&amp;N$3,$K:$K,0)),""),IFERROR(INDEX($J:$J,MATCH($M7&amp;"|"&amp;N$3,$K:$K,0)),""))</f>
        <v/>
      </c>
      <c r="O7" s="4" t="str">
        <f>IF(P$2=0,IFERROR(INDEX($E:$E,MATCH($M7&amp;"|"&amp;O$3,$K:$K,0)),""),IFERROR(INDEX($J:$J,MATCH($M7&amp;"|"&amp;O$3,$K:$K,0)),""))</f>
        <v/>
      </c>
      <c r="P7" s="4" t="str">
        <f>IF(Q$2=0,IFERROR(INDEX($E:$E,MATCH($M7&amp;"|"&amp;P$3,$K:$K,0)),""),IFERROR(INDEX($J:$J,MATCH($M7&amp;"|"&amp;P$3,$K:$K,0)),""))</f>
        <v/>
      </c>
      <c r="Q7" s="4" t="str">
        <f>IF(R$2=0,IFERROR(INDEX($E:$E,MATCH($M7&amp;"|"&amp;Q$3,$K:$K,0)),""),IFERROR(INDEX($J:$J,MATCH($M7&amp;"|"&amp;Q$3,$K:$K,0)),""))</f>
        <v/>
      </c>
      <c r="R7" s="4" t="str">
        <f>IF(S$2=0,IFERROR(INDEX($E:$E,MATCH($M7&amp;"|"&amp;R$3,$K:$K,0)),""),IFERROR(INDEX($J:$J,MATCH($M7&amp;"|"&amp;R$3,$K:$K,0)),""))</f>
        <v/>
      </c>
      <c r="S7" s="4" t="str">
        <f>IF(T$2=0,IFERROR(INDEX($E:$E,MATCH($M7&amp;"|"&amp;S$3,$K:$K,0)),""),IFERROR(INDEX($J:$J,MATCH($M7&amp;"|"&amp;S$3,$K:$K,0)),""))</f>
        <v/>
      </c>
      <c r="T7" s="4" t="str">
        <f>IF(U$2=0,IFERROR(INDEX($E:$E,MATCH($M7&amp;"|"&amp;T$3,$K:$K,0)),""),IFERROR(INDEX($J:$J,MATCH($M7&amp;"|"&amp;T$3,$K:$K,0)),""))</f>
        <v/>
      </c>
      <c r="U7" s="4" t="str">
        <f>IF(V$2=0,IFERROR(INDEX($E:$E,MATCH($M7&amp;"|"&amp;U$3,$K:$K,0)),""),IFERROR(INDEX($J:$J,MATCH($M7&amp;"|"&amp;U$3,$K:$K,0)),""))</f>
        <v/>
      </c>
      <c r="V7" s="4" t="str">
        <f>IF(W$2=0,IFERROR(INDEX($E:$E,MATCH($M7&amp;"|"&amp;V$3,$K:$K,0)),""),IFERROR(INDEX($J:$J,MATCH($M7&amp;"|"&amp;V$3,$K:$K,0)),""))</f>
        <v>11:22 | 11:52</v>
      </c>
      <c r="W7" s="4" t="str">
        <f>IF(X$2=0,IFERROR(INDEX($E:$E,MATCH($M7&amp;"|"&amp;W$3,$K:$K,0)),""),IFERROR(INDEX($J:$J,MATCH($M7&amp;"|"&amp;W$3,$K:$K,0)),""))</f>
        <v/>
      </c>
      <c r="X7" s="4" t="str">
        <f>IF(Y$2=0,IFERROR(INDEX($E:$E,MATCH($M7&amp;"|"&amp;X$3,$K:$K,0)),""),IFERROR(INDEX($J:$J,MATCH($M7&amp;"|"&amp;X$3,$K:$K,0)),""))</f>
        <v>11:20 | 11:20</v>
      </c>
      <c r="Y7" s="4" t="str">
        <f>IF(Z$2=0,IFERROR(INDEX($E:$E,MATCH($M7&amp;"|"&amp;Y$3,$K:$K,0)),""),IFERROR(INDEX($J:$J,MATCH($M7&amp;"|"&amp;Y$3,$K:$K,0)),""))</f>
        <v/>
      </c>
      <c r="Z7" s="4" t="str">
        <f>IF(AA$2=0,IFERROR(INDEX($E:$E,MATCH($M7&amp;"|"&amp;Z$3,$K:$K,0)),""),IFERROR(INDEX($J:$J,MATCH($M7&amp;"|"&amp;Z$3,$K:$K,0)),""))</f>
        <v>11:16 | 11:16</v>
      </c>
      <c r="AA7" s="4" t="str">
        <f>IF(AB$2=0,IFERROR(INDEX($E:$E,MATCH($M7&amp;"|"&amp;AA$3,$K:$K,0)),""),IFERROR(INDEX($J:$J,MATCH($M7&amp;"|"&amp;AA$3,$K:$K,0)),""))</f>
        <v/>
      </c>
      <c r="AB7" s="4" t="str">
        <f>IF(AC$2=0,IFERROR(INDEX($E:$E,MATCH($M7&amp;"|"&amp;AB$3,$K:$K,0)),""),IFERROR(INDEX($J:$J,MATCH($M7&amp;"|"&amp;AB$3,$K:$K,0)),""))</f>
        <v>11:12 | 11:12</v>
      </c>
      <c r="AC7" s="4" t="str">
        <f>IF(AD$2=0,IFERROR(INDEX($E:$E,MATCH($M7&amp;"|"&amp;AC$3,$K:$K,0)),""),IFERROR(INDEX($J:$J,MATCH($M7&amp;"|"&amp;AC$3,$K:$K,0)),""))</f>
        <v/>
      </c>
      <c r="AD7" s="4" t="str">
        <f>IF(AE$2=0,IFERROR(INDEX($E:$E,MATCH($M7&amp;"|"&amp;AD$3,$K:$K,0)),""),IFERROR(INDEX($J:$J,MATCH($M7&amp;"|"&amp;AD$3,$K:$K,0)),""))</f>
        <v/>
      </c>
      <c r="AE7" s="4" t="str">
        <f>IF(AF$2=0,IFERROR(INDEX($E:$E,MATCH($M7&amp;"|"&amp;AE$3,$K:$K,0)),""),IFERROR(INDEX($J:$J,MATCH($M7&amp;"|"&amp;AE$3,$K:$K,0)),""))</f>
        <v/>
      </c>
      <c r="AF7" s="4" t="str">
        <f>IF(AG$2=0,IFERROR(INDEX($E:$E,MATCH($M7&amp;"|"&amp;AF$3,$K:$K,0)),""),IFERROR(INDEX($J:$J,MATCH($M7&amp;"|"&amp;AF$3,$K:$K,0)),""))</f>
        <v/>
      </c>
      <c r="AG7" s="4" t="str">
        <f>IF(AH$2=0,IFERROR(INDEX($E:$E,MATCH($M7&amp;"|"&amp;AG$3,$K:$K,0)),""),IFERROR(INDEX($J:$J,MATCH($M7&amp;"|"&amp;AG$3,$K:$K,0)),""))</f>
        <v/>
      </c>
      <c r="AH7" s="4" t="str">
        <f>IF(AI$2=0,IFERROR(INDEX($E:$E,MATCH($M7&amp;"|"&amp;AH$3,$K:$K,0)),""),IFERROR(INDEX($J:$J,MATCH($M7&amp;"|"&amp;AH$3,$K:$K,0)),""))</f>
        <v/>
      </c>
      <c r="AI7" s="4" t="str">
        <f>IF(AJ$2=0,IFERROR(INDEX($E:$E,MATCH($M7&amp;"|"&amp;AI$3,$K:$K,0)),""),IFERROR(INDEX($J:$J,MATCH($M7&amp;"|"&amp;AI$3,$K:$K,0)),""))</f>
        <v/>
      </c>
      <c r="AJ7" s="4" t="str">
        <f>IF(AK$2=0,IFERROR(INDEX($E:$E,MATCH($M7&amp;"|"&amp;AJ$3,$K:$K,0)),""),IFERROR(INDEX($J:$J,MATCH($M7&amp;"|"&amp;AJ$3,$K:$K,0)),""))</f>
        <v/>
      </c>
      <c r="AL7" s="8" t="s">
        <v>10</v>
      </c>
    </row>
    <row r="8" spans="1:38" x14ac:dyDescent="0.25">
      <c r="A8" s="15" t="s">
        <v>46</v>
      </c>
      <c r="B8" s="16">
        <v>0.37083333333333335</v>
      </c>
      <c r="C8" s="16">
        <v>0.37083333333333335</v>
      </c>
      <c r="D8" s="15" t="s">
        <v>9</v>
      </c>
      <c r="E8" s="10" t="str">
        <f>+TEXT(carro_1[[#This Row],[Column1]],"hh:mm")&amp;" | " &amp;TEXT(carro_1[[#This Row],[Hora Fim]],"hh:mm")</f>
        <v>08:54 | 08:54</v>
      </c>
      <c r="F8" s="10">
        <f>INDEX($N$3:$AJ$3,MATCH(carro_1[[#This Row],[Nó]],$N$1:$AJ$1,0))</f>
        <v>9</v>
      </c>
      <c r="G8" s="14">
        <f>+IF(AND(carro_1[[#This Row],[Nó]]=A7,carro_1[[#This Row],[Nó]]=A9),G7,carro_1[[#This Row],[Hora Início]])</f>
        <v>0.37083333333333335</v>
      </c>
      <c r="H8" s="10">
        <f t="shared" si="1"/>
        <v>1</v>
      </c>
      <c r="I8" s="10" cm="1">
        <f t="array" ref="I8">IFERROR(_xlfn.IFS(H8=H7,I7,I7="Ramo",1),I7+1)</f>
        <v>1</v>
      </c>
      <c r="J8" s="10">
        <f t="shared" si="0"/>
        <v>0</v>
      </c>
      <c r="K8" s="10" t="str">
        <f>IF(AND(carro_1[[#This Row],[Nó]]=A9,carro_1[[#This Row],[Nó]]=A10),"",I8&amp;"|"&amp;F8)</f>
        <v>1|9</v>
      </c>
      <c r="M8" s="2">
        <f t="shared" ref="M8:M32" si="2">M7+1</f>
        <v>5</v>
      </c>
      <c r="N8" s="4" t="str">
        <f>IF(O$2=0,IFERROR(INDEX($E:$E,MATCH($M8&amp;"|"&amp;N$3,$K:$K,0)),""),IFERROR(INDEX($J:$J,MATCH($M8&amp;"|"&amp;N$3,$K:$K,0)),""))</f>
        <v/>
      </c>
      <c r="O8" s="4" t="str">
        <f>IF(P$2=0,IFERROR(INDEX($E:$E,MATCH($M8&amp;"|"&amp;O$3,$K:$K,0)),""),IFERROR(INDEX($J:$J,MATCH($M8&amp;"|"&amp;O$3,$K:$K,0)),""))</f>
        <v/>
      </c>
      <c r="P8" s="4" t="str">
        <f>IF(Q$2=0,IFERROR(INDEX($E:$E,MATCH($M8&amp;"|"&amp;P$3,$K:$K,0)),""),IFERROR(INDEX($J:$J,MATCH($M8&amp;"|"&amp;P$3,$K:$K,0)),""))</f>
        <v/>
      </c>
      <c r="Q8" s="4" t="str">
        <f>IF(R$2=0,IFERROR(INDEX($E:$E,MATCH($M8&amp;"|"&amp;Q$3,$K:$K,0)),""),IFERROR(INDEX($J:$J,MATCH($M8&amp;"|"&amp;Q$3,$K:$K,0)),""))</f>
        <v/>
      </c>
      <c r="R8" s="4" t="str">
        <f>IF(S$2=0,IFERROR(INDEX($E:$E,MATCH($M8&amp;"|"&amp;R$3,$K:$K,0)),""),IFERROR(INDEX($J:$J,MATCH($M8&amp;"|"&amp;R$3,$K:$K,0)),""))</f>
        <v/>
      </c>
      <c r="S8" s="4" t="str">
        <f>IF(T$2=0,IFERROR(INDEX($E:$E,MATCH($M8&amp;"|"&amp;S$3,$K:$K,0)),""),IFERROR(INDEX($J:$J,MATCH($M8&amp;"|"&amp;S$3,$K:$K,0)),""))</f>
        <v/>
      </c>
      <c r="T8" s="4" t="str">
        <f>IF(U$2=0,IFERROR(INDEX($E:$E,MATCH($M8&amp;"|"&amp;T$3,$K:$K,0)),""),IFERROR(INDEX($J:$J,MATCH($M8&amp;"|"&amp;T$3,$K:$K,0)),""))</f>
        <v/>
      </c>
      <c r="U8" s="4" t="str">
        <f>IF(V$2=0,IFERROR(INDEX($E:$E,MATCH($M8&amp;"|"&amp;U$3,$K:$K,0)),""),IFERROR(INDEX($J:$J,MATCH($M8&amp;"|"&amp;U$3,$K:$K,0)),""))</f>
        <v/>
      </c>
      <c r="V8" s="4" t="str">
        <f>IF(W$2=0,IFERROR(INDEX($E:$E,MATCH($M8&amp;"|"&amp;V$3,$K:$K,0)),""),IFERROR(INDEX($J:$J,MATCH($M8&amp;"|"&amp;V$3,$K:$K,0)),""))</f>
        <v>11:54 | 11:54</v>
      </c>
      <c r="W8" s="4" t="str">
        <f>IF(X$2=0,IFERROR(INDEX($E:$E,MATCH($M8&amp;"|"&amp;W$3,$K:$K,0)),""),IFERROR(INDEX($J:$J,MATCH($M8&amp;"|"&amp;W$3,$K:$K,0)),""))</f>
        <v/>
      </c>
      <c r="X8" s="4" t="str">
        <f>IF(Y$2=0,IFERROR(INDEX($E:$E,MATCH($M8&amp;"|"&amp;X$3,$K:$K,0)),""),IFERROR(INDEX($J:$J,MATCH($M8&amp;"|"&amp;X$3,$K:$K,0)),""))</f>
        <v>11:56 | 11:56</v>
      </c>
      <c r="Y8" s="4" t="str">
        <f>IF(Z$2=0,IFERROR(INDEX($E:$E,MATCH($M8&amp;"|"&amp;Y$3,$K:$K,0)),""),IFERROR(INDEX($J:$J,MATCH($M8&amp;"|"&amp;Y$3,$K:$K,0)),""))</f>
        <v/>
      </c>
      <c r="Z8" s="4" t="str">
        <f>IF(AA$2=0,IFERROR(INDEX($E:$E,MATCH($M8&amp;"|"&amp;Z$3,$K:$K,0)),""),IFERROR(INDEX($J:$J,MATCH($M8&amp;"|"&amp;Z$3,$K:$K,0)),""))</f>
        <v>12:00 | 12:00</v>
      </c>
      <c r="AA8" s="4" t="str">
        <f>IF(AB$2=0,IFERROR(INDEX($E:$E,MATCH($M8&amp;"|"&amp;AA$3,$K:$K,0)),""),IFERROR(INDEX($J:$J,MATCH($M8&amp;"|"&amp;AA$3,$K:$K,0)),""))</f>
        <v/>
      </c>
      <c r="AB8" s="4" t="str">
        <f>IF(AC$2=0,IFERROR(INDEX($E:$E,MATCH($M8&amp;"|"&amp;AB$3,$K:$K,0)),""),IFERROR(INDEX($J:$J,MATCH($M8&amp;"|"&amp;AB$3,$K:$K,0)),""))</f>
        <v>12:04 | 12:04</v>
      </c>
      <c r="AC8" s="4" t="str">
        <f>IF(AD$2=0,IFERROR(INDEX($E:$E,MATCH($M8&amp;"|"&amp;AC$3,$K:$K,0)),""),IFERROR(INDEX($J:$J,MATCH($M8&amp;"|"&amp;AC$3,$K:$K,0)),""))</f>
        <v/>
      </c>
      <c r="AD8" s="4" t="str">
        <f>IF(AE$2=0,IFERROR(INDEX($E:$E,MATCH($M8&amp;"|"&amp;AD$3,$K:$K,0)),""),IFERROR(INDEX($J:$J,MATCH($M8&amp;"|"&amp;AD$3,$K:$K,0)),""))</f>
        <v>12:12 | 12:12</v>
      </c>
      <c r="AE8" s="4" t="str">
        <f>IF(AF$2=0,IFERROR(INDEX($E:$E,MATCH($M8&amp;"|"&amp;AE$3,$K:$K,0)),""),IFERROR(INDEX($J:$J,MATCH($M8&amp;"|"&amp;AE$3,$K:$K,0)),""))</f>
        <v/>
      </c>
      <c r="AF8" s="4" t="str">
        <f>IF(AG$2=0,IFERROR(INDEX($E:$E,MATCH($M8&amp;"|"&amp;AF$3,$K:$K,0)),""),IFERROR(INDEX($J:$J,MATCH($M8&amp;"|"&amp;AF$3,$K:$K,0)),""))</f>
        <v>12:16 | 12:16</v>
      </c>
      <c r="AG8" s="4" t="str">
        <f>IF(AH$2=0,IFERROR(INDEX($E:$E,MATCH($M8&amp;"|"&amp;AG$3,$K:$K,0)),""),IFERROR(INDEX($J:$J,MATCH($M8&amp;"|"&amp;AG$3,$K:$K,0)),""))</f>
        <v/>
      </c>
      <c r="AH8" s="4" t="str">
        <f>IF(AI$2=0,IFERROR(INDEX($E:$E,MATCH($M8&amp;"|"&amp;AH$3,$K:$K,0)),""),IFERROR(INDEX($J:$J,MATCH($M8&amp;"|"&amp;AH$3,$K:$K,0)),""))</f>
        <v>12:18 | 12:18</v>
      </c>
      <c r="AI8" s="4" t="str">
        <f>IF(AJ$2=0,IFERROR(INDEX($E:$E,MATCH($M8&amp;"|"&amp;AI$3,$K:$K,0)),""),IFERROR(INDEX($J:$J,MATCH($M8&amp;"|"&amp;AI$3,$K:$K,0)),""))</f>
        <v/>
      </c>
      <c r="AJ8" s="4" t="str">
        <f>IF(AK$2=0,IFERROR(INDEX($E:$E,MATCH($M8&amp;"|"&amp;AJ$3,$K:$K,0)),""),IFERROR(INDEX($J:$J,MATCH($M8&amp;"|"&amp;AJ$3,$K:$K,0)),""))</f>
        <v>12:20 | 12:20</v>
      </c>
      <c r="AL8" s="9" t="s">
        <v>14</v>
      </c>
    </row>
    <row r="9" spans="1:38" x14ac:dyDescent="0.25">
      <c r="A9" s="15" t="s">
        <v>47</v>
      </c>
      <c r="B9" s="16">
        <v>0.37222222222222223</v>
      </c>
      <c r="C9" s="16">
        <v>0.37916666666666665</v>
      </c>
      <c r="D9" s="15" t="s">
        <v>7</v>
      </c>
      <c r="E9" s="10" t="str">
        <f>+TEXT(carro_1[[#This Row],[Column1]],"hh:mm")&amp;" | " &amp;TEXT(carro_1[[#This Row],[Hora Fim]],"hh:mm")</f>
        <v>08:56 | 09:06</v>
      </c>
      <c r="F9" s="10">
        <f>INDEX($N$3:$AJ$3,MATCH(carro_1[[#This Row],[Nó]],$N$1:$AJ$1,0))</f>
        <v>10</v>
      </c>
      <c r="G9" s="14">
        <f>+IF(AND(carro_1[[#This Row],[Nó]]=A8,carro_1[[#This Row],[Nó]]=A10),G8,carro_1[[#This Row],[Hora Início]])</f>
        <v>0.37222222222222223</v>
      </c>
      <c r="H9" s="10">
        <f t="shared" si="1"/>
        <v>1</v>
      </c>
      <c r="I9" s="10" cm="1">
        <f t="array" ref="I9">IFERROR(_xlfn.IFS(H9=H8,I8,I8="Ramo",1),I8+1)</f>
        <v>1</v>
      </c>
      <c r="J9" s="10">
        <f t="shared" si="0"/>
        <v>0</v>
      </c>
      <c r="K9" s="10" t="str">
        <f>IF(AND(carro_1[[#This Row],[Nó]]=A10,carro_1[[#This Row],[Nó]]=A11),"",I9&amp;"|"&amp;F9)</f>
        <v>1|10</v>
      </c>
      <c r="M9" s="2">
        <f t="shared" si="2"/>
        <v>6</v>
      </c>
      <c r="N9" s="4" t="str">
        <f>IF(O$2=0,IFERROR(INDEX($E:$E,MATCH($M9&amp;"|"&amp;N$3,$K:$K,0)),""),IFERROR(INDEX($J:$J,MATCH($M9&amp;"|"&amp;N$3,$K:$K,0)),""))</f>
        <v/>
      </c>
      <c r="O9" s="4" t="str">
        <f>IF(P$2=0,IFERROR(INDEX($E:$E,MATCH($M9&amp;"|"&amp;O$3,$K:$K,0)),""),IFERROR(INDEX($J:$J,MATCH($M9&amp;"|"&amp;O$3,$K:$K,0)),""))</f>
        <v/>
      </c>
      <c r="P9" s="4" t="str">
        <f>IF(Q$2=0,IFERROR(INDEX($E:$E,MATCH($M9&amp;"|"&amp;P$3,$K:$K,0)),""),IFERROR(INDEX($J:$J,MATCH($M9&amp;"|"&amp;P$3,$K:$K,0)),""))</f>
        <v/>
      </c>
      <c r="Q9" s="4" t="str">
        <f>IF(R$2=0,IFERROR(INDEX($E:$E,MATCH($M9&amp;"|"&amp;Q$3,$K:$K,0)),""),IFERROR(INDEX($J:$J,MATCH($M9&amp;"|"&amp;Q$3,$K:$K,0)),""))</f>
        <v/>
      </c>
      <c r="R9" s="4" t="str">
        <f>IF(S$2=0,IFERROR(INDEX($E:$E,MATCH($M9&amp;"|"&amp;R$3,$K:$K,0)),""),IFERROR(INDEX($J:$J,MATCH($M9&amp;"|"&amp;R$3,$K:$K,0)),""))</f>
        <v/>
      </c>
      <c r="S9" s="4" t="str">
        <f>IF(T$2=0,IFERROR(INDEX($E:$E,MATCH($M9&amp;"|"&amp;S$3,$K:$K,0)),""),IFERROR(INDEX($J:$J,MATCH($M9&amp;"|"&amp;S$3,$K:$K,0)),""))</f>
        <v/>
      </c>
      <c r="T9" s="4" t="str">
        <f>IF(U$2=0,IFERROR(INDEX($E:$E,MATCH($M9&amp;"|"&amp;T$3,$K:$K,0)),""),IFERROR(INDEX($J:$J,MATCH($M9&amp;"|"&amp;T$3,$K:$K,0)),""))</f>
        <v/>
      </c>
      <c r="U9" s="4" t="str">
        <f>IF(V$2=0,IFERROR(INDEX($E:$E,MATCH($M9&amp;"|"&amp;U$3,$K:$K,0)),""),IFERROR(INDEX($J:$J,MATCH($M9&amp;"|"&amp;U$3,$K:$K,0)),""))</f>
        <v/>
      </c>
      <c r="V9" s="4" t="str">
        <f>IF(W$2=0,IFERROR(INDEX($E:$E,MATCH($M9&amp;"|"&amp;V$3,$K:$K,0)),""),IFERROR(INDEX($J:$J,MATCH($M9&amp;"|"&amp;V$3,$K:$K,0)),""))</f>
        <v/>
      </c>
      <c r="W9" s="4" t="str">
        <f>IF(X$2=0,IFERROR(INDEX($E:$E,MATCH($M9&amp;"|"&amp;W$3,$K:$K,0)),""),IFERROR(INDEX($J:$J,MATCH($M9&amp;"|"&amp;W$3,$K:$K,0)),""))</f>
        <v/>
      </c>
      <c r="X9" s="4" t="str">
        <f>IF(Y$2=0,IFERROR(INDEX($E:$E,MATCH($M9&amp;"|"&amp;X$3,$K:$K,0)),""),IFERROR(INDEX($J:$J,MATCH($M9&amp;"|"&amp;X$3,$K:$K,0)),""))</f>
        <v/>
      </c>
      <c r="Y9" s="4" t="str">
        <f>IF(Z$2=0,IFERROR(INDEX($E:$E,MATCH($M9&amp;"|"&amp;Y$3,$K:$K,0)),""),IFERROR(INDEX($J:$J,MATCH($M9&amp;"|"&amp;Y$3,$K:$K,0)),""))</f>
        <v/>
      </c>
      <c r="Z9" s="4" t="str">
        <f>IF(AA$2=0,IFERROR(INDEX($E:$E,MATCH($M9&amp;"|"&amp;Z$3,$K:$K,0)),""),IFERROR(INDEX($J:$J,MATCH($M9&amp;"|"&amp;Z$3,$K:$K,0)),""))</f>
        <v/>
      </c>
      <c r="AA9" s="4" t="str">
        <f>IF(AB$2=0,IFERROR(INDEX($E:$E,MATCH($M9&amp;"|"&amp;AA$3,$K:$K,0)),""),IFERROR(INDEX($J:$J,MATCH($M9&amp;"|"&amp;AA$3,$K:$K,0)),""))</f>
        <v/>
      </c>
      <c r="AB9" s="4" t="str">
        <f>IF(AC$2=0,IFERROR(INDEX($E:$E,MATCH($M9&amp;"|"&amp;AB$3,$K:$K,0)),""),IFERROR(INDEX($J:$J,MATCH($M9&amp;"|"&amp;AB$3,$K:$K,0)),""))</f>
        <v>12:36 | 12:36</v>
      </c>
      <c r="AC9" s="4" t="str">
        <f>IF(AD$2=0,IFERROR(INDEX($E:$E,MATCH($M9&amp;"|"&amp;AC$3,$K:$K,0)),""),IFERROR(INDEX($J:$J,MATCH($M9&amp;"|"&amp;AC$3,$K:$K,0)),""))</f>
        <v/>
      </c>
      <c r="AD9" s="4" t="str">
        <f>IF(AE$2=0,IFERROR(INDEX($E:$E,MATCH($M9&amp;"|"&amp;AD$3,$K:$K,0)),""),IFERROR(INDEX($J:$J,MATCH($M9&amp;"|"&amp;AD$3,$K:$K,0)),""))</f>
        <v>12:30 | 12:30</v>
      </c>
      <c r="AE9" s="4" t="str">
        <f>IF(AF$2=0,IFERROR(INDEX($E:$E,MATCH($M9&amp;"|"&amp;AE$3,$K:$K,0)),""),IFERROR(INDEX($J:$J,MATCH($M9&amp;"|"&amp;AE$3,$K:$K,0)),""))</f>
        <v/>
      </c>
      <c r="AF9" s="4" t="str">
        <f>IF(AG$2=0,IFERROR(INDEX($E:$E,MATCH($M9&amp;"|"&amp;AF$3,$K:$K,0)),""),IFERROR(INDEX($J:$J,MATCH($M9&amp;"|"&amp;AF$3,$K:$K,0)),""))</f>
        <v>12:26 | 12:26</v>
      </c>
      <c r="AG9" s="4" t="str">
        <f>IF(AH$2=0,IFERROR(INDEX($E:$E,MATCH($M9&amp;"|"&amp;AG$3,$K:$K,0)),""),IFERROR(INDEX($J:$J,MATCH($M9&amp;"|"&amp;AG$3,$K:$K,0)),""))</f>
        <v/>
      </c>
      <c r="AH9" s="4" t="str">
        <f>IF(AI$2=0,IFERROR(INDEX($E:$E,MATCH($M9&amp;"|"&amp;AH$3,$K:$K,0)),""),IFERROR(INDEX($J:$J,MATCH($M9&amp;"|"&amp;AH$3,$K:$K,0)),""))</f>
        <v>12:24 | 12:24</v>
      </c>
      <c r="AI9" s="4" t="str">
        <f>IF(AJ$2=0,IFERROR(INDEX($E:$E,MATCH($M9&amp;"|"&amp;AI$3,$K:$K,0)),""),IFERROR(INDEX($J:$J,MATCH($M9&amp;"|"&amp;AI$3,$K:$K,0)),""))</f>
        <v/>
      </c>
      <c r="AJ9" s="4" t="str">
        <f>IF(AK$2=0,IFERROR(INDEX($E:$E,MATCH($M9&amp;"|"&amp;AJ$3,$K:$K,0)),""),IFERROR(INDEX($J:$J,MATCH($M9&amp;"|"&amp;AJ$3,$K:$K,0)),""))</f>
        <v>12:22 | 12:22</v>
      </c>
    </row>
    <row r="10" spans="1:38" x14ac:dyDescent="0.25">
      <c r="A10" s="15" t="s">
        <v>47</v>
      </c>
      <c r="B10" s="16">
        <v>0.37916666666666665</v>
      </c>
      <c r="C10" s="16">
        <v>0.37916666666666665</v>
      </c>
      <c r="D10" s="15" t="s">
        <v>9</v>
      </c>
      <c r="E10" s="10" t="str">
        <f>+TEXT(carro_1[[#This Row],[Column1]],"hh:mm")&amp;" | " &amp;TEXT(carro_1[[#This Row],[Hora Fim]],"hh:mm")</f>
        <v>09:06 | 09:06</v>
      </c>
      <c r="F10" s="10">
        <f>INDEX($N$3:$AJ$3,MATCH(carro_1[[#This Row],[Nó]],$N$1:$AJ$1,0))</f>
        <v>10</v>
      </c>
      <c r="G10" s="14">
        <f>+IF(AND(carro_1[[#This Row],[Nó]]=A9,carro_1[[#This Row],[Nó]]=A11),G9,carro_1[[#This Row],[Hora Início]])</f>
        <v>0.37916666666666665</v>
      </c>
      <c r="H10" s="10">
        <f t="shared" si="1"/>
        <v>1</v>
      </c>
      <c r="I10" s="10" cm="1">
        <f t="array" ref="I10">IFERROR(_xlfn.IFS(H10=H9,I9,I9="Ramo",1),I9+1)</f>
        <v>1</v>
      </c>
      <c r="J10" s="10">
        <f t="shared" si="0"/>
        <v>0</v>
      </c>
      <c r="K10" s="10" t="str">
        <f>IF(AND(carro_1[[#This Row],[Nó]]=A11,carro_1[[#This Row],[Nó]]=A12),"",I10&amp;"|"&amp;F10)</f>
        <v>1|10</v>
      </c>
      <c r="M10" s="2">
        <f t="shared" si="2"/>
        <v>7</v>
      </c>
      <c r="N10" s="4" t="str">
        <f>IF(O$2=0,IFERROR(INDEX($E:$E,MATCH($M10&amp;"|"&amp;N$3,$K:$K,0)),""),IFERROR(INDEX($J:$J,MATCH($M10&amp;"|"&amp;N$3,$K:$K,0)),""))</f>
        <v/>
      </c>
      <c r="O10" s="4" t="str">
        <f>IF(P$2=0,IFERROR(INDEX($E:$E,MATCH($M10&amp;"|"&amp;O$3,$K:$K,0)),""),IFERROR(INDEX($J:$J,MATCH($M10&amp;"|"&amp;O$3,$K:$K,0)),""))</f>
        <v/>
      </c>
      <c r="P10" s="4" t="str">
        <f>IF(Q$2=0,IFERROR(INDEX($E:$E,MATCH($M10&amp;"|"&amp;P$3,$K:$K,0)),""),IFERROR(INDEX($J:$J,MATCH($M10&amp;"|"&amp;P$3,$K:$K,0)),""))</f>
        <v/>
      </c>
      <c r="Q10" s="4" t="str">
        <f>IF(R$2=0,IFERROR(INDEX($E:$E,MATCH($M10&amp;"|"&amp;Q$3,$K:$K,0)),""),IFERROR(INDEX($J:$J,MATCH($M10&amp;"|"&amp;Q$3,$K:$K,0)),""))</f>
        <v/>
      </c>
      <c r="R10" s="4" t="str">
        <f>IF(S$2=0,IFERROR(INDEX($E:$E,MATCH($M10&amp;"|"&amp;R$3,$K:$K,0)),""),IFERROR(INDEX($J:$J,MATCH($M10&amp;"|"&amp;R$3,$K:$K,0)),""))</f>
        <v/>
      </c>
      <c r="S10" s="4" t="str">
        <f>IF(T$2=0,IFERROR(INDEX($E:$E,MATCH($M10&amp;"|"&amp;S$3,$K:$K,0)),""),IFERROR(INDEX($J:$J,MATCH($M10&amp;"|"&amp;S$3,$K:$K,0)),""))</f>
        <v/>
      </c>
      <c r="T10" s="4" t="str">
        <f>IF(U$2=0,IFERROR(INDEX($E:$E,MATCH($M10&amp;"|"&amp;T$3,$K:$K,0)),""),IFERROR(INDEX($J:$J,MATCH($M10&amp;"|"&amp;T$3,$K:$K,0)),""))</f>
        <v/>
      </c>
      <c r="U10" s="4" t="str">
        <f>IF(V$2=0,IFERROR(INDEX($E:$E,MATCH($M10&amp;"|"&amp;U$3,$K:$K,0)),""),IFERROR(INDEX($J:$J,MATCH($M10&amp;"|"&amp;U$3,$K:$K,0)),""))</f>
        <v/>
      </c>
      <c r="V10" s="4" t="str">
        <f>IF(W$2=0,IFERROR(INDEX($E:$E,MATCH($M10&amp;"|"&amp;V$3,$K:$K,0)),""),IFERROR(INDEX($J:$J,MATCH($M10&amp;"|"&amp;V$3,$K:$K,0)),""))</f>
        <v/>
      </c>
      <c r="W10" s="4" t="str">
        <f>IF(X$2=0,IFERROR(INDEX($E:$E,MATCH($M10&amp;"|"&amp;W$3,$K:$K,0)),""),IFERROR(INDEX($J:$J,MATCH($M10&amp;"|"&amp;W$3,$K:$K,0)),""))</f>
        <v/>
      </c>
      <c r="X10" s="4" t="str">
        <f>IF(Y$2=0,IFERROR(INDEX($E:$E,MATCH($M10&amp;"|"&amp;X$3,$K:$K,0)),""),IFERROR(INDEX($J:$J,MATCH($M10&amp;"|"&amp;X$3,$K:$K,0)),""))</f>
        <v/>
      </c>
      <c r="Y10" s="4" t="str">
        <f>IF(Z$2=0,IFERROR(INDEX($E:$E,MATCH($M10&amp;"|"&amp;Y$3,$K:$K,0)),""),IFERROR(INDEX($J:$J,MATCH($M10&amp;"|"&amp;Y$3,$K:$K,0)),""))</f>
        <v/>
      </c>
      <c r="Z10" s="4" t="str">
        <f>IF(AA$2=0,IFERROR(INDEX($E:$E,MATCH($M10&amp;"|"&amp;Z$3,$K:$K,0)),""),IFERROR(INDEX($J:$J,MATCH($M10&amp;"|"&amp;Z$3,$K:$K,0)),""))</f>
        <v/>
      </c>
      <c r="AA10" s="4" t="str">
        <f>IF(AB$2=0,IFERROR(INDEX($E:$E,MATCH($M10&amp;"|"&amp;AA$3,$K:$K,0)),""),IFERROR(INDEX($J:$J,MATCH($M10&amp;"|"&amp;AA$3,$K:$K,0)),""))</f>
        <v/>
      </c>
      <c r="AB10" s="4" t="str">
        <f>IF(AC$2=0,IFERROR(INDEX($E:$E,MATCH($M10&amp;"|"&amp;AB$3,$K:$K,0)),""),IFERROR(INDEX($J:$J,MATCH($M10&amp;"|"&amp;AB$3,$K:$K,0)),""))</f>
        <v/>
      </c>
      <c r="AC10" s="4" t="str">
        <f>IF(AD$2=0,IFERROR(INDEX($E:$E,MATCH($M10&amp;"|"&amp;AC$3,$K:$K,0)),""),IFERROR(INDEX($J:$J,MATCH($M10&amp;"|"&amp;AC$3,$K:$K,0)),""))</f>
        <v/>
      </c>
      <c r="AD10" s="4" t="str">
        <f>IF(AE$2=0,IFERROR(INDEX($E:$E,MATCH($M10&amp;"|"&amp;AD$3,$K:$K,0)),""),IFERROR(INDEX($J:$J,MATCH($M10&amp;"|"&amp;AD$3,$K:$K,0)),""))</f>
        <v>12:44 | 12:44</v>
      </c>
      <c r="AE10" s="4" t="str">
        <f>IF(AF$2=0,IFERROR(INDEX($E:$E,MATCH($M10&amp;"|"&amp;AE$3,$K:$K,0)),""),IFERROR(INDEX($J:$J,MATCH($M10&amp;"|"&amp;AE$3,$K:$K,0)),""))</f>
        <v/>
      </c>
      <c r="AF10" s="4" t="str">
        <f>IF(AG$2=0,IFERROR(INDEX($E:$E,MATCH($M10&amp;"|"&amp;AF$3,$K:$K,0)),""),IFERROR(INDEX($J:$J,MATCH($M10&amp;"|"&amp;AF$3,$K:$K,0)),""))</f>
        <v/>
      </c>
      <c r="AG10" s="4" t="str">
        <f>IF(AH$2=0,IFERROR(INDEX($E:$E,MATCH($M10&amp;"|"&amp;AG$3,$K:$K,0)),""),IFERROR(INDEX($J:$J,MATCH($M10&amp;"|"&amp;AG$3,$K:$K,0)),""))</f>
        <v/>
      </c>
      <c r="AH10" s="4" t="str">
        <f>IF(AI$2=0,IFERROR(INDEX($E:$E,MATCH($M10&amp;"|"&amp;AH$3,$K:$K,0)),""),IFERROR(INDEX($J:$J,MATCH($M10&amp;"|"&amp;AH$3,$K:$K,0)),""))</f>
        <v/>
      </c>
      <c r="AI10" s="4" t="str">
        <f>IF(AJ$2=0,IFERROR(INDEX($E:$E,MATCH($M10&amp;"|"&amp;AI$3,$K:$K,0)),""),IFERROR(INDEX($J:$J,MATCH($M10&amp;"|"&amp;AI$3,$K:$K,0)),""))</f>
        <v/>
      </c>
      <c r="AJ10" s="4" t="str">
        <f>IF(AK$2=0,IFERROR(INDEX($E:$E,MATCH($M10&amp;"|"&amp;AJ$3,$K:$K,0)),""),IFERROR(INDEX($J:$J,MATCH($M10&amp;"|"&amp;AJ$3,$K:$K,0)),""))</f>
        <v/>
      </c>
    </row>
    <row r="11" spans="1:38" x14ac:dyDescent="0.25">
      <c r="A11" s="15" t="s">
        <v>49</v>
      </c>
      <c r="B11" s="16">
        <v>0.38055555555555554</v>
      </c>
      <c r="C11" s="16">
        <v>0.38750000000000001</v>
      </c>
      <c r="D11" s="15" t="s">
        <v>7</v>
      </c>
      <c r="E11" s="10" t="str">
        <f>+TEXT(carro_1[[#This Row],[Column1]],"hh:mm")&amp;" | " &amp;TEXT(carro_1[[#This Row],[Hora Fim]],"hh:mm")</f>
        <v>09:08 | 09:18</v>
      </c>
      <c r="F11" s="10">
        <f>INDEX($N$3:$AJ$3,MATCH(carro_1[[#This Row],[Nó]],$N$1:$AJ$1,0))</f>
        <v>11</v>
      </c>
      <c r="G11" s="14">
        <f>+IF(AND(carro_1[[#This Row],[Nó]]=A10,carro_1[[#This Row],[Nó]]=A12),G10,carro_1[[#This Row],[Hora Início]])</f>
        <v>0.38055555555555554</v>
      </c>
      <c r="H11" s="10">
        <f t="shared" si="1"/>
        <v>1</v>
      </c>
      <c r="I11" s="10" cm="1">
        <f t="array" ref="I11">IFERROR(_xlfn.IFS(H11=H10,I10,I10="Ramo",1),I10+1)</f>
        <v>1</v>
      </c>
      <c r="J11" s="10">
        <f t="shared" si="0"/>
        <v>0</v>
      </c>
      <c r="K11" s="10" t="str">
        <f>IF(AND(carro_1[[#This Row],[Nó]]=A12,carro_1[[#This Row],[Nó]]=A13),"",I11&amp;"|"&amp;F11)</f>
        <v/>
      </c>
      <c r="M11" s="2">
        <f t="shared" si="2"/>
        <v>8</v>
      </c>
      <c r="N11" s="4" t="str">
        <f>IF(O$2=0,IFERROR(INDEX($E:$E,MATCH($M11&amp;"|"&amp;N$3,$K:$K,0)),""),IFERROR(INDEX($J:$J,MATCH($M11&amp;"|"&amp;N$3,$K:$K,0)),""))</f>
        <v/>
      </c>
      <c r="O11" s="4" t="str">
        <f>IF(P$2=0,IFERROR(INDEX($E:$E,MATCH($M11&amp;"|"&amp;O$3,$K:$K,0)),""),IFERROR(INDEX($J:$J,MATCH($M11&amp;"|"&amp;O$3,$K:$K,0)),""))</f>
        <v/>
      </c>
      <c r="P11" s="4" t="str">
        <f>IF(Q$2=0,IFERROR(INDEX($E:$E,MATCH($M11&amp;"|"&amp;P$3,$K:$K,0)),""),IFERROR(INDEX($J:$J,MATCH($M11&amp;"|"&amp;P$3,$K:$K,0)),""))</f>
        <v/>
      </c>
      <c r="Q11" s="4" t="str">
        <f>IF(R$2=0,IFERROR(INDEX($E:$E,MATCH($M11&amp;"|"&amp;Q$3,$K:$K,0)),""),IFERROR(INDEX($J:$J,MATCH($M11&amp;"|"&amp;Q$3,$K:$K,0)),""))</f>
        <v/>
      </c>
      <c r="R11" s="4" t="str">
        <f>IF(S$2=0,IFERROR(INDEX($E:$E,MATCH($M11&amp;"|"&amp;R$3,$K:$K,0)),""),IFERROR(INDEX($J:$J,MATCH($M11&amp;"|"&amp;R$3,$K:$K,0)),""))</f>
        <v/>
      </c>
      <c r="S11" s="4" t="str">
        <f>IF(T$2=0,IFERROR(INDEX($E:$E,MATCH($M11&amp;"|"&amp;S$3,$K:$K,0)),""),IFERROR(INDEX($J:$J,MATCH($M11&amp;"|"&amp;S$3,$K:$K,0)),""))</f>
        <v/>
      </c>
      <c r="T11" s="4" t="str">
        <f>IF(U$2=0,IFERROR(INDEX($E:$E,MATCH($M11&amp;"|"&amp;T$3,$K:$K,0)),""),IFERROR(INDEX($J:$J,MATCH($M11&amp;"|"&amp;T$3,$K:$K,0)),""))</f>
        <v/>
      </c>
      <c r="U11" s="4" t="str">
        <f>IF(V$2=0,IFERROR(INDEX($E:$E,MATCH($M11&amp;"|"&amp;U$3,$K:$K,0)),""),IFERROR(INDEX($J:$J,MATCH($M11&amp;"|"&amp;U$3,$K:$K,0)),""))</f>
        <v/>
      </c>
      <c r="V11" s="4" t="str">
        <f>IF(W$2=0,IFERROR(INDEX($E:$E,MATCH($M11&amp;"|"&amp;V$3,$K:$K,0)),""),IFERROR(INDEX($J:$J,MATCH($M11&amp;"|"&amp;V$3,$K:$K,0)),""))</f>
        <v/>
      </c>
      <c r="W11" s="4" t="str">
        <f>IF(X$2=0,IFERROR(INDEX($E:$E,MATCH($M11&amp;"|"&amp;W$3,$K:$K,0)),""),IFERROR(INDEX($J:$J,MATCH($M11&amp;"|"&amp;W$3,$K:$K,0)),""))</f>
        <v/>
      </c>
      <c r="X11" s="4" t="str">
        <f>IF(Y$2=0,IFERROR(INDEX($E:$E,MATCH($M11&amp;"|"&amp;X$3,$K:$K,0)),""),IFERROR(INDEX($J:$J,MATCH($M11&amp;"|"&amp;X$3,$K:$K,0)),""))</f>
        <v/>
      </c>
      <c r="Y11" s="4" t="str">
        <f>IF(Z$2=0,IFERROR(INDEX($E:$E,MATCH($M11&amp;"|"&amp;Y$3,$K:$K,0)),""),IFERROR(INDEX($J:$J,MATCH($M11&amp;"|"&amp;Y$3,$K:$K,0)),""))</f>
        <v/>
      </c>
      <c r="Z11" s="4" t="str">
        <f>IF(AA$2=0,IFERROR(INDEX($E:$E,MATCH($M11&amp;"|"&amp;Z$3,$K:$K,0)),""),IFERROR(INDEX($J:$J,MATCH($M11&amp;"|"&amp;Z$3,$K:$K,0)),""))</f>
        <v/>
      </c>
      <c r="AA11" s="4" t="str">
        <f>IF(AB$2=0,IFERROR(INDEX($E:$E,MATCH($M11&amp;"|"&amp;AA$3,$K:$K,0)),""),IFERROR(INDEX($J:$J,MATCH($M11&amp;"|"&amp;AA$3,$K:$K,0)),""))</f>
        <v/>
      </c>
      <c r="AB11" s="4" t="str">
        <f>IF(AC$2=0,IFERROR(INDEX($E:$E,MATCH($M11&amp;"|"&amp;AB$3,$K:$K,0)),""),IFERROR(INDEX($J:$J,MATCH($M11&amp;"|"&amp;AB$3,$K:$K,0)),""))</f>
        <v>13:34 | 13:34</v>
      </c>
      <c r="AC11" s="4" t="str">
        <f>IF(AD$2=0,IFERROR(INDEX($E:$E,MATCH($M11&amp;"|"&amp;AC$3,$K:$K,0)),""),IFERROR(INDEX($J:$J,MATCH($M11&amp;"|"&amp;AC$3,$K:$K,0)),""))</f>
        <v/>
      </c>
      <c r="AD11" s="4" t="str">
        <f>IF(AE$2=0,IFERROR(INDEX($E:$E,MATCH($M11&amp;"|"&amp;AD$3,$K:$K,0)),""),IFERROR(INDEX($J:$J,MATCH($M11&amp;"|"&amp;AD$3,$K:$K,0)),""))</f>
        <v>12:58 | 13:28</v>
      </c>
      <c r="AE11" s="4" t="str">
        <f>IF(AF$2=0,IFERROR(INDEX($E:$E,MATCH($M11&amp;"|"&amp;AE$3,$K:$K,0)),""),IFERROR(INDEX($J:$J,MATCH($M11&amp;"|"&amp;AE$3,$K:$K,0)),""))</f>
        <v/>
      </c>
      <c r="AF11" s="4" t="str">
        <f>IF(AG$2=0,IFERROR(INDEX($E:$E,MATCH($M11&amp;"|"&amp;AF$3,$K:$K,0)),""),IFERROR(INDEX($J:$J,MATCH($M11&amp;"|"&amp;AF$3,$K:$K,0)),""))</f>
        <v>12:48 | 12:48</v>
      </c>
      <c r="AG11" s="4" t="str">
        <f>IF(AH$2=0,IFERROR(INDEX($E:$E,MATCH($M11&amp;"|"&amp;AG$3,$K:$K,0)),""),IFERROR(INDEX($J:$J,MATCH($M11&amp;"|"&amp;AG$3,$K:$K,0)),""))</f>
        <v/>
      </c>
      <c r="AH11" s="4" t="str">
        <f>IF(AI$2=0,IFERROR(INDEX($E:$E,MATCH($M11&amp;"|"&amp;AH$3,$K:$K,0)),""),IFERROR(INDEX($J:$J,MATCH($M11&amp;"|"&amp;AH$3,$K:$K,0)),""))</f>
        <v>12:50 | 12:50</v>
      </c>
      <c r="AI11" s="4" t="str">
        <f>IF(AJ$2=0,IFERROR(INDEX($E:$E,MATCH($M11&amp;"|"&amp;AI$3,$K:$K,0)),""),IFERROR(INDEX($J:$J,MATCH($M11&amp;"|"&amp;AI$3,$K:$K,0)),""))</f>
        <v/>
      </c>
      <c r="AJ11" s="4" t="str">
        <f>IF(AK$2=0,IFERROR(INDEX($E:$E,MATCH($M11&amp;"|"&amp;AJ$3,$K:$K,0)),""),IFERROR(INDEX($J:$J,MATCH($M11&amp;"|"&amp;AJ$3,$K:$K,0)),""))</f>
        <v>13:50 | 13:50</v>
      </c>
    </row>
    <row r="12" spans="1:38" x14ac:dyDescent="0.25">
      <c r="A12" s="15" t="s">
        <v>49</v>
      </c>
      <c r="B12" s="16">
        <v>0.38750000000000001</v>
      </c>
      <c r="C12" s="16">
        <v>0.38750000000000001</v>
      </c>
      <c r="D12" s="15" t="s">
        <v>9</v>
      </c>
      <c r="E12" s="10" t="str">
        <f>+TEXT(carro_1[[#This Row],[Column1]],"hh:mm")&amp;" | " &amp;TEXT(carro_1[[#This Row],[Hora Fim]],"hh:mm")</f>
        <v>09:08 | 09:18</v>
      </c>
      <c r="F12" s="10">
        <f>INDEX($N$3:$AJ$3,MATCH(carro_1[[#This Row],[Nó]],$N$1:$AJ$1,0))</f>
        <v>11</v>
      </c>
      <c r="G12" s="14">
        <f>+IF(AND(carro_1[[#This Row],[Nó]]=A11,carro_1[[#This Row],[Nó]]=A13),G11,carro_1[[#This Row],[Hora Início]])</f>
        <v>0.38055555555555554</v>
      </c>
      <c r="H12" s="10">
        <f t="shared" si="1"/>
        <v>1</v>
      </c>
      <c r="I12" s="10" cm="1">
        <f t="array" ref="I12">IFERROR(_xlfn.IFS(H12=H11,I11,I11="Ramo",1),I11+1)</f>
        <v>1</v>
      </c>
      <c r="J12" s="10">
        <f t="shared" si="0"/>
        <v>0</v>
      </c>
      <c r="K12" s="10" t="str">
        <f>IF(AND(carro_1[[#This Row],[Nó]]=A13,carro_1[[#This Row],[Nó]]=A14),"",I12&amp;"|"&amp;F12)</f>
        <v>1|11</v>
      </c>
      <c r="M12" s="2">
        <f t="shared" si="2"/>
        <v>9</v>
      </c>
      <c r="N12" s="4" t="str">
        <f>IF(O$2=0,IFERROR(INDEX($E:$E,MATCH($M12&amp;"|"&amp;N$3,$K:$K,0)),""),IFERROR(INDEX($J:$J,MATCH($M12&amp;"|"&amp;N$3,$K:$K,0)),""))</f>
        <v/>
      </c>
      <c r="O12" s="4" t="str">
        <f>IF(P$2=0,IFERROR(INDEX($E:$E,MATCH($M12&amp;"|"&amp;O$3,$K:$K,0)),""),IFERROR(INDEX($J:$J,MATCH($M12&amp;"|"&amp;O$3,$K:$K,0)),""))</f>
        <v/>
      </c>
      <c r="P12" s="4" t="str">
        <f>IF(Q$2=0,IFERROR(INDEX($E:$E,MATCH($M12&amp;"|"&amp;P$3,$K:$K,0)),""),IFERROR(INDEX($J:$J,MATCH($M12&amp;"|"&amp;P$3,$K:$K,0)),""))</f>
        <v/>
      </c>
      <c r="Q12" s="4" t="str">
        <f>IF(R$2=0,IFERROR(INDEX($E:$E,MATCH($M12&amp;"|"&amp;Q$3,$K:$K,0)),""),IFERROR(INDEX($J:$J,MATCH($M12&amp;"|"&amp;Q$3,$K:$K,0)),""))</f>
        <v/>
      </c>
      <c r="R12" s="4" t="str">
        <f>IF(S$2=0,IFERROR(INDEX($E:$E,MATCH($M12&amp;"|"&amp;R$3,$K:$K,0)),""),IFERROR(INDEX($J:$J,MATCH($M12&amp;"|"&amp;R$3,$K:$K,0)),""))</f>
        <v/>
      </c>
      <c r="S12" s="4" t="str">
        <f>IF(T$2=0,IFERROR(INDEX($E:$E,MATCH($M12&amp;"|"&amp;S$3,$K:$K,0)),""),IFERROR(INDEX($J:$J,MATCH($M12&amp;"|"&amp;S$3,$K:$K,0)),""))</f>
        <v/>
      </c>
      <c r="T12" s="4" t="str">
        <f>IF(U$2=0,IFERROR(INDEX($E:$E,MATCH($M12&amp;"|"&amp;T$3,$K:$K,0)),""),IFERROR(INDEX($J:$J,MATCH($M12&amp;"|"&amp;T$3,$K:$K,0)),""))</f>
        <v/>
      </c>
      <c r="U12" s="4" t="str">
        <f>IF(V$2=0,IFERROR(INDEX($E:$E,MATCH($M12&amp;"|"&amp;U$3,$K:$K,0)),""),IFERROR(INDEX($J:$J,MATCH($M12&amp;"|"&amp;U$3,$K:$K,0)),""))</f>
        <v/>
      </c>
      <c r="V12" s="4" t="str">
        <f>IF(W$2=0,IFERROR(INDEX($E:$E,MATCH($M12&amp;"|"&amp;V$3,$K:$K,0)),""),IFERROR(INDEX($J:$J,MATCH($M12&amp;"|"&amp;V$3,$K:$K,0)),""))</f>
        <v/>
      </c>
      <c r="W12" s="4" t="str">
        <f>IF(X$2=0,IFERROR(INDEX($E:$E,MATCH($M12&amp;"|"&amp;W$3,$K:$K,0)),""),IFERROR(INDEX($J:$J,MATCH($M12&amp;"|"&amp;W$3,$K:$K,0)),""))</f>
        <v/>
      </c>
      <c r="X12" s="4" t="str">
        <f>IF(Y$2=0,IFERROR(INDEX($E:$E,MATCH($M12&amp;"|"&amp;X$3,$K:$K,0)),""),IFERROR(INDEX($J:$J,MATCH($M12&amp;"|"&amp;X$3,$K:$K,0)),""))</f>
        <v/>
      </c>
      <c r="Y12" s="4" t="str">
        <f>IF(Z$2=0,IFERROR(INDEX($E:$E,MATCH($M12&amp;"|"&amp;Y$3,$K:$K,0)),""),IFERROR(INDEX($J:$J,MATCH($M12&amp;"|"&amp;Y$3,$K:$K,0)),""))</f>
        <v/>
      </c>
      <c r="Z12" s="4" t="str">
        <f>IF(AA$2=0,IFERROR(INDEX($E:$E,MATCH($M12&amp;"|"&amp;Z$3,$K:$K,0)),""),IFERROR(INDEX($J:$J,MATCH($M12&amp;"|"&amp;Z$3,$K:$K,0)),""))</f>
        <v/>
      </c>
      <c r="AA12" s="4" t="str">
        <f>IF(AB$2=0,IFERROR(INDEX($E:$E,MATCH($M12&amp;"|"&amp;AA$3,$K:$K,0)),""),IFERROR(INDEX($J:$J,MATCH($M12&amp;"|"&amp;AA$3,$K:$K,0)),""))</f>
        <v/>
      </c>
      <c r="AB12" s="4" t="str">
        <f>IF(AC$2=0,IFERROR(INDEX($E:$E,MATCH($M12&amp;"|"&amp;AB$3,$K:$K,0)),""),IFERROR(INDEX($J:$J,MATCH($M12&amp;"|"&amp;AB$3,$K:$K,0)),""))</f>
        <v>14:54 | 14:54</v>
      </c>
      <c r="AC12" s="4" t="str">
        <f>IF(AD$2=0,IFERROR(INDEX($E:$E,MATCH($M12&amp;"|"&amp;AC$3,$K:$K,0)),""),IFERROR(INDEX($J:$J,MATCH($M12&amp;"|"&amp;AC$3,$K:$K,0)),""))</f>
        <v/>
      </c>
      <c r="AD12" s="4" t="str">
        <f>IF(AE$2=0,IFERROR(INDEX($E:$E,MATCH($M12&amp;"|"&amp;AD$3,$K:$K,0)),""),IFERROR(INDEX($J:$J,MATCH($M12&amp;"|"&amp;AD$3,$K:$K,0)),""))</f>
        <v/>
      </c>
      <c r="AE12" s="4" t="str">
        <f>IF(AF$2=0,IFERROR(INDEX($E:$E,MATCH($M12&amp;"|"&amp;AE$3,$K:$K,0)),""),IFERROR(INDEX($J:$J,MATCH($M12&amp;"|"&amp;AE$3,$K:$K,0)),""))</f>
        <v/>
      </c>
      <c r="AF12" s="4" t="str">
        <f>IF(AG$2=0,IFERROR(INDEX($E:$E,MATCH($M12&amp;"|"&amp;AF$3,$K:$K,0)),""),IFERROR(INDEX($J:$J,MATCH($M12&amp;"|"&amp;AF$3,$K:$K,0)),""))</f>
        <v/>
      </c>
      <c r="AG12" s="4" t="str">
        <f>IF(AH$2=0,IFERROR(INDEX($E:$E,MATCH($M12&amp;"|"&amp;AG$3,$K:$K,0)),""),IFERROR(INDEX($J:$J,MATCH($M12&amp;"|"&amp;AG$3,$K:$K,0)),""))</f>
        <v/>
      </c>
      <c r="AH12" s="4" t="str">
        <f>IF(AI$2=0,IFERROR(INDEX($E:$E,MATCH($M12&amp;"|"&amp;AH$3,$K:$K,0)),""),IFERROR(INDEX($J:$J,MATCH($M12&amp;"|"&amp;AH$3,$K:$K,0)),""))</f>
        <v/>
      </c>
      <c r="AI12" s="4" t="str">
        <f>IF(AJ$2=0,IFERROR(INDEX($E:$E,MATCH($M12&amp;"|"&amp;AI$3,$K:$K,0)),""),IFERROR(INDEX($J:$J,MATCH($M12&amp;"|"&amp;AI$3,$K:$K,0)),""))</f>
        <v/>
      </c>
      <c r="AJ12" s="4" t="str">
        <f>IF(AK$2=0,IFERROR(INDEX($E:$E,MATCH($M12&amp;"|"&amp;AJ$3,$K:$K,0)),""),IFERROR(INDEX($J:$J,MATCH($M12&amp;"|"&amp;AJ$3,$K:$K,0)),""))</f>
        <v/>
      </c>
    </row>
    <row r="13" spans="1:38" x14ac:dyDescent="0.25">
      <c r="A13" s="15" t="s">
        <v>49</v>
      </c>
      <c r="B13" s="16">
        <v>0.3888888888888889</v>
      </c>
      <c r="C13" s="16">
        <v>0.3888888888888889</v>
      </c>
      <c r="D13" s="15" t="s">
        <v>9</v>
      </c>
      <c r="E13" s="10" t="str">
        <f>+TEXT(carro_1[[#This Row],[Column1]],"hh:mm")&amp;" | " &amp;TEXT(carro_1[[#This Row],[Hora Fim]],"hh:mm")</f>
        <v>09:20 | 09:20</v>
      </c>
      <c r="F13" s="10">
        <f>INDEX($N$3:$AJ$3,MATCH(carro_1[[#This Row],[Nó]],$N$1:$AJ$1,0))</f>
        <v>11</v>
      </c>
      <c r="G13" s="14">
        <f>+IF(AND(carro_1[[#This Row],[Nó]]=A12,carro_1[[#This Row],[Nó]]=A14),G12,carro_1[[#This Row],[Hora Início]])</f>
        <v>0.3888888888888889</v>
      </c>
      <c r="H13" s="10">
        <f t="shared" si="1"/>
        <v>2</v>
      </c>
      <c r="I13" s="10" cm="1">
        <f t="array" ref="I13">IFERROR(_xlfn.IFS(H13=H12,I12,I12="Ramo",1),I12+1)</f>
        <v>2</v>
      </c>
      <c r="J13" s="10">
        <f t="shared" si="0"/>
        <v>1</v>
      </c>
      <c r="K13" s="10" t="str">
        <f>IF(AND(carro_1[[#This Row],[Nó]]=A14,carro_1[[#This Row],[Nó]]=A15),"",I13&amp;"|"&amp;F13)</f>
        <v>2|11</v>
      </c>
      <c r="M13" s="2">
        <f t="shared" si="2"/>
        <v>10</v>
      </c>
      <c r="N13" s="4" t="str">
        <f>IF(O$2=0,IFERROR(INDEX($E:$E,MATCH($M13&amp;"|"&amp;N$3,$K:$K,0)),""),IFERROR(INDEX($J:$J,MATCH($M13&amp;"|"&amp;N$3,$K:$K,0)),""))</f>
        <v/>
      </c>
      <c r="O13" s="4" t="str">
        <f>IF(P$2=0,IFERROR(INDEX($E:$E,MATCH($M13&amp;"|"&amp;O$3,$K:$K,0)),""),IFERROR(INDEX($J:$J,MATCH($M13&amp;"|"&amp;O$3,$K:$K,0)),""))</f>
        <v/>
      </c>
      <c r="P13" s="4" t="str">
        <f>IF(Q$2=0,IFERROR(INDEX($E:$E,MATCH($M13&amp;"|"&amp;P$3,$K:$K,0)),""),IFERROR(INDEX($J:$J,MATCH($M13&amp;"|"&amp;P$3,$K:$K,0)),""))</f>
        <v/>
      </c>
      <c r="Q13" s="4" t="str">
        <f>IF(R$2=0,IFERROR(INDEX($E:$E,MATCH($M13&amp;"|"&amp;Q$3,$K:$K,0)),""),IFERROR(INDEX($J:$J,MATCH($M13&amp;"|"&amp;Q$3,$K:$K,0)),""))</f>
        <v/>
      </c>
      <c r="R13" s="4" t="str">
        <f>IF(S$2=0,IFERROR(INDEX($E:$E,MATCH($M13&amp;"|"&amp;R$3,$K:$K,0)),""),IFERROR(INDEX($J:$J,MATCH($M13&amp;"|"&amp;R$3,$K:$K,0)),""))</f>
        <v/>
      </c>
      <c r="S13" s="4" t="str">
        <f>IF(T$2=0,IFERROR(INDEX($E:$E,MATCH($M13&amp;"|"&amp;S$3,$K:$K,0)),""),IFERROR(INDEX($J:$J,MATCH($M13&amp;"|"&amp;S$3,$K:$K,0)),""))</f>
        <v/>
      </c>
      <c r="T13" s="4" t="str">
        <f>IF(U$2=0,IFERROR(INDEX($E:$E,MATCH($M13&amp;"|"&amp;T$3,$K:$K,0)),""),IFERROR(INDEX($J:$J,MATCH($M13&amp;"|"&amp;T$3,$K:$K,0)),""))</f>
        <v/>
      </c>
      <c r="U13" s="4" t="str">
        <f>IF(V$2=0,IFERROR(INDEX($E:$E,MATCH($M13&amp;"|"&amp;U$3,$K:$K,0)),""),IFERROR(INDEX($J:$J,MATCH($M13&amp;"|"&amp;U$3,$K:$K,0)),""))</f>
        <v/>
      </c>
      <c r="V13" s="4" t="str">
        <f>IF(W$2=0,IFERROR(INDEX($E:$E,MATCH($M13&amp;"|"&amp;V$3,$K:$K,0)),""),IFERROR(INDEX($J:$J,MATCH($M13&amp;"|"&amp;V$3,$K:$K,0)),""))</f>
        <v/>
      </c>
      <c r="W13" s="4" t="str">
        <f>IF(X$2=0,IFERROR(INDEX($E:$E,MATCH($M13&amp;"|"&amp;W$3,$K:$K,0)),""),IFERROR(INDEX($J:$J,MATCH($M13&amp;"|"&amp;W$3,$K:$K,0)),""))</f>
        <v/>
      </c>
      <c r="X13" s="4" t="str">
        <f>IF(Y$2=0,IFERROR(INDEX($E:$E,MATCH($M13&amp;"|"&amp;X$3,$K:$K,0)),""),IFERROR(INDEX($J:$J,MATCH($M13&amp;"|"&amp;X$3,$K:$K,0)),""))</f>
        <v/>
      </c>
      <c r="Y13" s="4" t="str">
        <f>IF(Z$2=0,IFERROR(INDEX($E:$E,MATCH($M13&amp;"|"&amp;Y$3,$K:$K,0)),""),IFERROR(INDEX($J:$J,MATCH($M13&amp;"|"&amp;Y$3,$K:$K,0)),""))</f>
        <v/>
      </c>
      <c r="Z13" s="4" t="str">
        <f>IF(AA$2=0,IFERROR(INDEX($E:$E,MATCH($M13&amp;"|"&amp;Z$3,$K:$K,0)),""),IFERROR(INDEX($J:$J,MATCH($M13&amp;"|"&amp;Z$3,$K:$K,0)),""))</f>
        <v/>
      </c>
      <c r="AA13" s="4" t="str">
        <f>IF(AB$2=0,IFERROR(INDEX($E:$E,MATCH($M13&amp;"|"&amp;AA$3,$K:$K,0)),""),IFERROR(INDEX($J:$J,MATCH($M13&amp;"|"&amp;AA$3,$K:$K,0)),""))</f>
        <v/>
      </c>
      <c r="AB13" s="4" t="str">
        <f>IF(AC$2=0,IFERROR(INDEX($E:$E,MATCH($M13&amp;"|"&amp;AB$3,$K:$K,0)),""),IFERROR(INDEX($J:$J,MATCH($M13&amp;"|"&amp;AB$3,$K:$K,0)),""))</f>
        <v/>
      </c>
      <c r="AC13" s="4" t="str">
        <f>IF(AD$2=0,IFERROR(INDEX($E:$E,MATCH($M13&amp;"|"&amp;AC$3,$K:$K,0)),""),IFERROR(INDEX($J:$J,MATCH($M13&amp;"|"&amp;AC$3,$K:$K,0)),""))</f>
        <v/>
      </c>
      <c r="AD13" s="4" t="str">
        <f>IF(AE$2=0,IFERROR(INDEX($E:$E,MATCH($M13&amp;"|"&amp;AD$3,$K:$K,0)),""),IFERROR(INDEX($J:$J,MATCH($M13&amp;"|"&amp;AD$3,$K:$K,0)),""))</f>
        <v/>
      </c>
      <c r="AE13" s="4" t="str">
        <f>IF(AF$2=0,IFERROR(INDEX($E:$E,MATCH($M13&amp;"|"&amp;AE$3,$K:$K,0)),""),IFERROR(INDEX($J:$J,MATCH($M13&amp;"|"&amp;AE$3,$K:$K,0)),""))</f>
        <v/>
      </c>
      <c r="AF13" s="4" t="str">
        <f>IF(AG$2=0,IFERROR(INDEX($E:$E,MATCH($M13&amp;"|"&amp;AF$3,$K:$K,0)),""),IFERROR(INDEX($J:$J,MATCH($M13&amp;"|"&amp;AF$3,$K:$K,0)),""))</f>
        <v/>
      </c>
      <c r="AG13" s="4" t="str">
        <f>IF(AH$2=0,IFERROR(INDEX($E:$E,MATCH($M13&amp;"|"&amp;AG$3,$K:$K,0)),""),IFERROR(INDEX($J:$J,MATCH($M13&amp;"|"&amp;AG$3,$K:$K,0)),""))</f>
        <v/>
      </c>
      <c r="AH13" s="4" t="str">
        <f>IF(AI$2=0,IFERROR(INDEX($E:$E,MATCH($M13&amp;"|"&amp;AH$3,$K:$K,0)),""),IFERROR(INDEX($J:$J,MATCH($M13&amp;"|"&amp;AH$3,$K:$K,0)),""))</f>
        <v/>
      </c>
      <c r="AI13" s="4" t="str">
        <f>IF(AJ$2=0,IFERROR(INDEX($E:$E,MATCH($M13&amp;"|"&amp;AI$3,$K:$K,0)),""),IFERROR(INDEX($J:$J,MATCH($M13&amp;"|"&amp;AI$3,$K:$K,0)),""))</f>
        <v/>
      </c>
      <c r="AJ13" s="4" t="str">
        <f>IF(AK$2=0,IFERROR(INDEX($E:$E,MATCH($M13&amp;"|"&amp;AJ$3,$K:$K,0)),""),IFERROR(INDEX($J:$J,MATCH($M13&amp;"|"&amp;AJ$3,$K:$K,0)),""))</f>
        <v/>
      </c>
      <c r="AL13" t="str">
        <f>IF(O$2=0,IFERROR(INDEX($D:$D,MATCH($M4&amp;"|"&amp;N$3,$K:$K,0)),""),IFERROR(INDEX($J:$J,MATCH($M4&amp;"|"&amp;N$3,$K:$K,0)),""))</f>
        <v/>
      </c>
    </row>
    <row r="14" spans="1:38" x14ac:dyDescent="0.25">
      <c r="A14" s="15" t="s">
        <v>47</v>
      </c>
      <c r="B14" s="16">
        <v>0.39027777777777778</v>
      </c>
      <c r="C14" s="16">
        <v>0.39027777777777778</v>
      </c>
      <c r="D14" s="15" t="s">
        <v>9</v>
      </c>
      <c r="E14" s="10" t="str">
        <f>+TEXT(carro_1[[#This Row],[Column1]],"hh:mm")&amp;" | " &amp;TEXT(carro_1[[#This Row],[Hora Fim]],"hh:mm")</f>
        <v>09:22 | 09:22</v>
      </c>
      <c r="F14" s="10">
        <f>INDEX($N$3:$AJ$3,MATCH(carro_1[[#This Row],[Nó]],$N$1:$AJ$1,0))</f>
        <v>10</v>
      </c>
      <c r="G14" s="14">
        <f>+IF(AND(carro_1[[#This Row],[Nó]]=A13,carro_1[[#This Row],[Nó]]=A15),G13,carro_1[[#This Row],[Hora Início]])</f>
        <v>0.39027777777777778</v>
      </c>
      <c r="H14" s="10">
        <f t="shared" si="1"/>
        <v>2</v>
      </c>
      <c r="I14" s="10" cm="1">
        <f t="array" ref="I14">IFERROR(_xlfn.IFS(H14=H13,I13,I13="Ramo",1),I13+1)</f>
        <v>2</v>
      </c>
      <c r="J14" s="10">
        <f t="shared" si="0"/>
        <v>0</v>
      </c>
      <c r="K14" s="10" t="str">
        <f>IF(AND(carro_1[[#This Row],[Nó]]=A15,carro_1[[#This Row],[Nó]]=A16),"",I14&amp;"|"&amp;F14)</f>
        <v>2|10</v>
      </c>
      <c r="M14" s="2">
        <f t="shared" si="2"/>
        <v>11</v>
      </c>
      <c r="N14" s="4" t="str">
        <f>IF(O$2=0,IFERROR(INDEX($E:$E,MATCH($M14&amp;"|"&amp;N$3,$K:$K,0)),""),IFERROR(INDEX($J:$J,MATCH($M14&amp;"|"&amp;N$3,$K:$K,0)),""))</f>
        <v/>
      </c>
      <c r="O14" s="4" t="str">
        <f>IF(P$2=0,IFERROR(INDEX($E:$E,MATCH($M14&amp;"|"&amp;O$3,$K:$K,0)),""),IFERROR(INDEX($J:$J,MATCH($M14&amp;"|"&amp;O$3,$K:$K,0)),""))</f>
        <v/>
      </c>
      <c r="P14" s="4" t="str">
        <f>IF(Q$2=0,IFERROR(INDEX($E:$E,MATCH($M14&amp;"|"&amp;P$3,$K:$K,0)),""),IFERROR(INDEX($J:$J,MATCH($M14&amp;"|"&amp;P$3,$K:$K,0)),""))</f>
        <v/>
      </c>
      <c r="Q14" s="4" t="str">
        <f>IF(R$2=0,IFERROR(INDEX($E:$E,MATCH($M14&amp;"|"&amp;Q$3,$K:$K,0)),""),IFERROR(INDEX($J:$J,MATCH($M14&amp;"|"&amp;Q$3,$K:$K,0)),""))</f>
        <v/>
      </c>
      <c r="R14" s="4" t="str">
        <f>IF(S$2=0,IFERROR(INDEX($E:$E,MATCH($M14&amp;"|"&amp;R$3,$K:$K,0)),""),IFERROR(INDEX($J:$J,MATCH($M14&amp;"|"&amp;R$3,$K:$K,0)),""))</f>
        <v/>
      </c>
      <c r="S14" s="4" t="str">
        <f>IF(T$2=0,IFERROR(INDEX($E:$E,MATCH($M14&amp;"|"&amp;S$3,$K:$K,0)),""),IFERROR(INDEX($J:$J,MATCH($M14&amp;"|"&amp;S$3,$K:$K,0)),""))</f>
        <v/>
      </c>
      <c r="T14" s="4" t="str">
        <f>IF(U$2=0,IFERROR(INDEX($E:$E,MATCH($M14&amp;"|"&amp;T$3,$K:$K,0)),""),IFERROR(INDEX($J:$J,MATCH($M14&amp;"|"&amp;T$3,$K:$K,0)),""))</f>
        <v/>
      </c>
      <c r="U14" s="4" t="str">
        <f>IF(V$2=0,IFERROR(INDEX($E:$E,MATCH($M14&amp;"|"&amp;U$3,$K:$K,0)),""),IFERROR(INDEX($J:$J,MATCH($M14&amp;"|"&amp;U$3,$K:$K,0)),""))</f>
        <v/>
      </c>
      <c r="V14" s="4" t="str">
        <f>IF(W$2=0,IFERROR(INDEX($E:$E,MATCH($M14&amp;"|"&amp;V$3,$K:$K,0)),""),IFERROR(INDEX($J:$J,MATCH($M14&amp;"|"&amp;V$3,$K:$K,0)),""))</f>
        <v/>
      </c>
      <c r="W14" s="4" t="str">
        <f>IF(X$2=0,IFERROR(INDEX($E:$E,MATCH($M14&amp;"|"&amp;W$3,$K:$K,0)),""),IFERROR(INDEX($J:$J,MATCH($M14&amp;"|"&amp;W$3,$K:$K,0)),""))</f>
        <v/>
      </c>
      <c r="X14" s="4" t="str">
        <f>IF(Y$2=0,IFERROR(INDEX($E:$E,MATCH($M14&amp;"|"&amp;X$3,$K:$K,0)),""),IFERROR(INDEX($J:$J,MATCH($M14&amp;"|"&amp;X$3,$K:$K,0)),""))</f>
        <v/>
      </c>
      <c r="Y14" s="4" t="str">
        <f>IF(Z$2=0,IFERROR(INDEX($E:$E,MATCH($M14&amp;"|"&amp;Y$3,$K:$K,0)),""),IFERROR(INDEX($J:$J,MATCH($M14&amp;"|"&amp;Y$3,$K:$K,0)),""))</f>
        <v/>
      </c>
      <c r="Z14" s="4" t="str">
        <f>IF(AA$2=0,IFERROR(INDEX($E:$E,MATCH($M14&amp;"|"&amp;Z$3,$K:$K,0)),""),IFERROR(INDEX($J:$J,MATCH($M14&amp;"|"&amp;Z$3,$K:$K,0)),""))</f>
        <v/>
      </c>
      <c r="AA14" s="4" t="str">
        <f>IF(AB$2=0,IFERROR(INDEX($E:$E,MATCH($M14&amp;"|"&amp;AA$3,$K:$K,0)),""),IFERROR(INDEX($J:$J,MATCH($M14&amp;"|"&amp;AA$3,$K:$K,0)),""))</f>
        <v/>
      </c>
      <c r="AB14" s="4" t="str">
        <f>IF(AC$2=0,IFERROR(INDEX($E:$E,MATCH($M14&amp;"|"&amp;AB$3,$K:$K,0)),""),IFERROR(INDEX($J:$J,MATCH($M14&amp;"|"&amp;AB$3,$K:$K,0)),""))</f>
        <v/>
      </c>
      <c r="AC14" s="4" t="str">
        <f>IF(AD$2=0,IFERROR(INDEX($E:$E,MATCH($M14&amp;"|"&amp;AC$3,$K:$K,0)),""),IFERROR(INDEX($J:$J,MATCH($M14&amp;"|"&amp;AC$3,$K:$K,0)),""))</f>
        <v/>
      </c>
      <c r="AD14" s="4" t="str">
        <f>IF(AE$2=0,IFERROR(INDEX($E:$E,MATCH($M14&amp;"|"&amp;AD$3,$K:$K,0)),""),IFERROR(INDEX($J:$J,MATCH($M14&amp;"|"&amp;AD$3,$K:$K,0)),""))</f>
        <v/>
      </c>
      <c r="AE14" s="4" t="str">
        <f>IF(AF$2=0,IFERROR(INDEX($E:$E,MATCH($M14&amp;"|"&amp;AE$3,$K:$K,0)),""),IFERROR(INDEX($J:$J,MATCH($M14&amp;"|"&amp;AE$3,$K:$K,0)),""))</f>
        <v/>
      </c>
      <c r="AF14" s="4" t="str">
        <f>IF(AG$2=0,IFERROR(INDEX($E:$E,MATCH($M14&amp;"|"&amp;AF$3,$K:$K,0)),""),IFERROR(INDEX($J:$J,MATCH($M14&amp;"|"&amp;AF$3,$K:$K,0)),""))</f>
        <v/>
      </c>
      <c r="AG14" s="4" t="str">
        <f>IF(AH$2=0,IFERROR(INDEX($E:$E,MATCH($M14&amp;"|"&amp;AG$3,$K:$K,0)),""),IFERROR(INDEX($J:$J,MATCH($M14&amp;"|"&amp;AG$3,$K:$K,0)),""))</f>
        <v/>
      </c>
      <c r="AH14" s="4" t="str">
        <f>IF(AI$2=0,IFERROR(INDEX($E:$E,MATCH($M14&amp;"|"&amp;AH$3,$K:$K,0)),""),IFERROR(INDEX($J:$J,MATCH($M14&amp;"|"&amp;AH$3,$K:$K,0)),""))</f>
        <v/>
      </c>
      <c r="AI14" s="4" t="str">
        <f>IF(AJ$2=0,IFERROR(INDEX($E:$E,MATCH($M14&amp;"|"&amp;AI$3,$K:$K,0)),""),IFERROR(INDEX($J:$J,MATCH($M14&amp;"|"&amp;AI$3,$K:$K,0)),""))</f>
        <v/>
      </c>
      <c r="AJ14" s="4" t="str">
        <f>IF(AK$2=0,IFERROR(INDEX($E:$E,MATCH($M14&amp;"|"&amp;AJ$3,$K:$K,0)),""),IFERROR(INDEX($J:$J,MATCH($M14&amp;"|"&amp;AJ$3,$K:$K,0)),""))</f>
        <v/>
      </c>
    </row>
    <row r="15" spans="1:38" x14ac:dyDescent="0.25">
      <c r="A15" s="15" t="s">
        <v>46</v>
      </c>
      <c r="B15" s="16">
        <v>0.39166666666666666</v>
      </c>
      <c r="C15" s="16">
        <v>0.39166666666666666</v>
      </c>
      <c r="D15" s="15" t="s">
        <v>9</v>
      </c>
      <c r="E15" s="10" t="str">
        <f>+TEXT(carro_1[[#This Row],[Column1]],"hh:mm")&amp;" | " &amp;TEXT(carro_1[[#This Row],[Hora Fim]],"hh:mm")</f>
        <v>09:24 | 09:24</v>
      </c>
      <c r="F15" s="10">
        <f>INDEX($N$3:$AJ$3,MATCH(carro_1[[#This Row],[Nó]],$N$1:$AJ$1,0))</f>
        <v>9</v>
      </c>
      <c r="G15" s="14">
        <f>+IF(AND(carro_1[[#This Row],[Nó]]=A14,carro_1[[#This Row],[Nó]]=A16),G14,carro_1[[#This Row],[Hora Início]])</f>
        <v>0.39166666666666666</v>
      </c>
      <c r="H15" s="10">
        <f t="shared" si="1"/>
        <v>2</v>
      </c>
      <c r="I15" s="10" cm="1">
        <f t="array" ref="I15">IFERROR(_xlfn.IFS(H15=H14,I14,I14="Ramo",1),I14+1)</f>
        <v>2</v>
      </c>
      <c r="J15" s="10">
        <f t="shared" si="0"/>
        <v>0</v>
      </c>
      <c r="K15" s="10" t="str">
        <f>IF(AND(carro_1[[#This Row],[Nó]]=A16,carro_1[[#This Row],[Nó]]=A17),"",I15&amp;"|"&amp;F15)</f>
        <v>2|9</v>
      </c>
      <c r="M15" s="2">
        <f t="shared" si="2"/>
        <v>12</v>
      </c>
      <c r="N15" s="4" t="str">
        <f>IF(O$2=0,IFERROR(INDEX($E:$E,MATCH($M15&amp;"|"&amp;N$3,$K:$K,0)),""),IFERROR(INDEX($J:$J,MATCH($M15&amp;"|"&amp;N$3,$K:$K,0)),""))</f>
        <v/>
      </c>
      <c r="O15" s="4" t="str">
        <f>IF(P$2=0,IFERROR(INDEX($E:$E,MATCH($M15&amp;"|"&amp;O$3,$K:$K,0)),""),IFERROR(INDEX($J:$J,MATCH($M15&amp;"|"&amp;O$3,$K:$K,0)),""))</f>
        <v/>
      </c>
      <c r="P15" s="4" t="str">
        <f>IF(Q$2=0,IFERROR(INDEX($E:$E,MATCH($M15&amp;"|"&amp;P$3,$K:$K,0)),""),IFERROR(INDEX($J:$J,MATCH($M15&amp;"|"&amp;P$3,$K:$K,0)),""))</f>
        <v/>
      </c>
      <c r="Q15" s="4" t="str">
        <f>IF(R$2=0,IFERROR(INDEX($E:$E,MATCH($M15&amp;"|"&amp;Q$3,$K:$K,0)),""),IFERROR(INDEX($J:$J,MATCH($M15&amp;"|"&amp;Q$3,$K:$K,0)),""))</f>
        <v/>
      </c>
      <c r="R15" s="4" t="str">
        <f>IF(S$2=0,IFERROR(INDEX($E:$E,MATCH($M15&amp;"|"&amp;R$3,$K:$K,0)),""),IFERROR(INDEX($J:$J,MATCH($M15&amp;"|"&amp;R$3,$K:$K,0)),""))</f>
        <v/>
      </c>
      <c r="S15" s="4" t="str">
        <f>IF(T$2=0,IFERROR(INDEX($E:$E,MATCH($M15&amp;"|"&amp;S$3,$K:$K,0)),""),IFERROR(INDEX($J:$J,MATCH($M15&amp;"|"&amp;S$3,$K:$K,0)),""))</f>
        <v/>
      </c>
      <c r="T15" s="4" t="str">
        <f>IF(U$2=0,IFERROR(INDEX($E:$E,MATCH($M15&amp;"|"&amp;T$3,$K:$K,0)),""),IFERROR(INDEX($J:$J,MATCH($M15&amp;"|"&amp;T$3,$K:$K,0)),""))</f>
        <v/>
      </c>
      <c r="U15" s="4" t="str">
        <f>IF(V$2=0,IFERROR(INDEX($E:$E,MATCH($M15&amp;"|"&amp;U$3,$K:$K,0)),""),IFERROR(INDEX($J:$J,MATCH($M15&amp;"|"&amp;U$3,$K:$K,0)),""))</f>
        <v/>
      </c>
      <c r="V15" s="4" t="str">
        <f>IF(W$2=0,IFERROR(INDEX($E:$E,MATCH($M15&amp;"|"&amp;V$3,$K:$K,0)),""),IFERROR(INDEX($J:$J,MATCH($M15&amp;"|"&amp;V$3,$K:$K,0)),""))</f>
        <v/>
      </c>
      <c r="W15" s="4" t="str">
        <f>IF(X$2=0,IFERROR(INDEX($E:$E,MATCH($M15&amp;"|"&amp;W$3,$K:$K,0)),""),IFERROR(INDEX($J:$J,MATCH($M15&amp;"|"&amp;W$3,$K:$K,0)),""))</f>
        <v/>
      </c>
      <c r="X15" s="4" t="str">
        <f>IF(Y$2=0,IFERROR(INDEX($E:$E,MATCH($M15&amp;"|"&amp;X$3,$K:$K,0)),""),IFERROR(INDEX($J:$J,MATCH($M15&amp;"|"&amp;X$3,$K:$K,0)),""))</f>
        <v/>
      </c>
      <c r="Y15" s="4" t="str">
        <f>IF(Z$2=0,IFERROR(INDEX($E:$E,MATCH($M15&amp;"|"&amp;Y$3,$K:$K,0)),""),IFERROR(INDEX($J:$J,MATCH($M15&amp;"|"&amp;Y$3,$K:$K,0)),""))</f>
        <v/>
      </c>
      <c r="Z15" s="4" t="str">
        <f>IF(AA$2=0,IFERROR(INDEX($E:$E,MATCH($M15&amp;"|"&amp;Z$3,$K:$K,0)),""),IFERROR(INDEX($J:$J,MATCH($M15&amp;"|"&amp;Z$3,$K:$K,0)),""))</f>
        <v/>
      </c>
      <c r="AA15" s="4" t="str">
        <f>IF(AB$2=0,IFERROR(INDEX($E:$E,MATCH($M15&amp;"|"&amp;AA$3,$K:$K,0)),""),IFERROR(INDEX($J:$J,MATCH($M15&amp;"|"&amp;AA$3,$K:$K,0)),""))</f>
        <v/>
      </c>
      <c r="AB15" s="4" t="str">
        <f>IF(AC$2=0,IFERROR(INDEX($E:$E,MATCH($M15&amp;"|"&amp;AB$3,$K:$K,0)),""),IFERROR(INDEX($J:$J,MATCH($M15&amp;"|"&amp;AB$3,$K:$K,0)),""))</f>
        <v/>
      </c>
      <c r="AC15" s="4" t="str">
        <f>IF(AD$2=0,IFERROR(INDEX($E:$E,MATCH($M15&amp;"|"&amp;AC$3,$K:$K,0)),""),IFERROR(INDEX($J:$J,MATCH($M15&amp;"|"&amp;AC$3,$K:$K,0)),""))</f>
        <v/>
      </c>
      <c r="AD15" s="4" t="str">
        <f>IF(AE$2=0,IFERROR(INDEX($E:$E,MATCH($M15&amp;"|"&amp;AD$3,$K:$K,0)),""),IFERROR(INDEX($J:$J,MATCH($M15&amp;"|"&amp;AD$3,$K:$K,0)),""))</f>
        <v/>
      </c>
      <c r="AE15" s="4" t="str">
        <f>IF(AF$2=0,IFERROR(INDEX($E:$E,MATCH($M15&amp;"|"&amp;AE$3,$K:$K,0)),""),IFERROR(INDEX($J:$J,MATCH($M15&amp;"|"&amp;AE$3,$K:$K,0)),""))</f>
        <v/>
      </c>
      <c r="AF15" s="4" t="str">
        <f>IF(AG$2=0,IFERROR(INDEX($E:$E,MATCH($M15&amp;"|"&amp;AF$3,$K:$K,0)),""),IFERROR(INDEX($J:$J,MATCH($M15&amp;"|"&amp;AF$3,$K:$K,0)),""))</f>
        <v/>
      </c>
      <c r="AG15" s="4" t="str">
        <f>IF(AH$2=0,IFERROR(INDEX($E:$E,MATCH($M15&amp;"|"&amp;AG$3,$K:$K,0)),""),IFERROR(INDEX($J:$J,MATCH($M15&amp;"|"&amp;AG$3,$K:$K,0)),""))</f>
        <v/>
      </c>
      <c r="AH15" s="4" t="str">
        <f>IF(AI$2=0,IFERROR(INDEX($E:$E,MATCH($M15&amp;"|"&amp;AH$3,$K:$K,0)),""),IFERROR(INDEX($J:$J,MATCH($M15&amp;"|"&amp;AH$3,$K:$K,0)),""))</f>
        <v/>
      </c>
      <c r="AI15" s="4" t="str">
        <f>IF(AJ$2=0,IFERROR(INDEX($E:$E,MATCH($M15&amp;"|"&amp;AI$3,$K:$K,0)),""),IFERROR(INDEX($J:$J,MATCH($M15&amp;"|"&amp;AI$3,$K:$K,0)),""))</f>
        <v/>
      </c>
      <c r="AJ15" s="4" t="str">
        <f>IF(AK$2=0,IFERROR(INDEX($E:$E,MATCH($M15&amp;"|"&amp;AJ$3,$K:$K,0)),""),IFERROR(INDEX($J:$J,MATCH($M15&amp;"|"&amp;AJ$3,$K:$K,0)),""))</f>
        <v/>
      </c>
    </row>
    <row r="16" spans="1:38" x14ac:dyDescent="0.25">
      <c r="A16" s="15" t="s">
        <v>45</v>
      </c>
      <c r="B16" s="16">
        <v>0.39444444444444443</v>
      </c>
      <c r="C16" s="16">
        <v>0.39444444444444443</v>
      </c>
      <c r="D16" s="15" t="s">
        <v>9</v>
      </c>
      <c r="E16" s="10" t="str">
        <f>+TEXT(carro_1[[#This Row],[Column1]],"hh:mm")&amp;" | " &amp;TEXT(carro_1[[#This Row],[Hora Fim]],"hh:mm")</f>
        <v>09:28 | 09:28</v>
      </c>
      <c r="F16" s="10">
        <f>INDEX($N$3:$AJ$3,MATCH(carro_1[[#This Row],[Nó]],$N$1:$AJ$1,0))</f>
        <v>8</v>
      </c>
      <c r="G16" s="14">
        <f>+IF(AND(carro_1[[#This Row],[Nó]]=A15,carro_1[[#This Row],[Nó]]=A17),G15,carro_1[[#This Row],[Hora Início]])</f>
        <v>0.39444444444444443</v>
      </c>
      <c r="H16" s="10">
        <f t="shared" si="1"/>
        <v>2</v>
      </c>
      <c r="I16" s="10" cm="1">
        <f t="array" ref="I16">IFERROR(_xlfn.IFS(H16=H15,I15,I15="Ramo",1),I15+1)</f>
        <v>2</v>
      </c>
      <c r="J16" s="10">
        <f t="shared" si="0"/>
        <v>0</v>
      </c>
      <c r="K16" s="10" t="str">
        <f>IF(AND(carro_1[[#This Row],[Nó]]=A17,carro_1[[#This Row],[Nó]]=A18),"",I16&amp;"|"&amp;F16)</f>
        <v>2|8</v>
      </c>
      <c r="M16" s="2">
        <f t="shared" si="2"/>
        <v>13</v>
      </c>
      <c r="N16" s="4" t="str">
        <f>IF(O$2=0,IFERROR(INDEX($E:$E,MATCH($M16&amp;"|"&amp;N$3,$K:$K,0)),""),IFERROR(INDEX($J:$J,MATCH($M16&amp;"|"&amp;N$3,$K:$K,0)),""))</f>
        <v/>
      </c>
      <c r="O16" s="4" t="str">
        <f>IF(P$2=0,IFERROR(INDEX($E:$E,MATCH($M16&amp;"|"&amp;O$3,$K:$K,0)),""),IFERROR(INDEX($J:$J,MATCH($M16&amp;"|"&amp;O$3,$K:$K,0)),""))</f>
        <v/>
      </c>
      <c r="P16" s="4" t="str">
        <f>IF(Q$2=0,IFERROR(INDEX($E:$E,MATCH($M16&amp;"|"&amp;P$3,$K:$K,0)),""),IFERROR(INDEX($J:$J,MATCH($M16&amp;"|"&amp;P$3,$K:$K,0)),""))</f>
        <v/>
      </c>
      <c r="Q16" s="4" t="str">
        <f>IF(R$2=0,IFERROR(INDEX($E:$E,MATCH($M16&amp;"|"&amp;Q$3,$K:$K,0)),""),IFERROR(INDEX($J:$J,MATCH($M16&amp;"|"&amp;Q$3,$K:$K,0)),""))</f>
        <v/>
      </c>
      <c r="R16" s="4" t="str">
        <f>IF(S$2=0,IFERROR(INDEX($E:$E,MATCH($M16&amp;"|"&amp;R$3,$K:$K,0)),""),IFERROR(INDEX($J:$J,MATCH($M16&amp;"|"&amp;R$3,$K:$K,0)),""))</f>
        <v/>
      </c>
      <c r="S16" s="4" t="str">
        <f>IF(T$2=0,IFERROR(INDEX($E:$E,MATCH($M16&amp;"|"&amp;S$3,$K:$K,0)),""),IFERROR(INDEX($J:$J,MATCH($M16&amp;"|"&amp;S$3,$K:$K,0)),""))</f>
        <v/>
      </c>
      <c r="T16" s="4" t="str">
        <f>IF(U$2=0,IFERROR(INDEX($E:$E,MATCH($M16&amp;"|"&amp;T$3,$K:$K,0)),""),IFERROR(INDEX($J:$J,MATCH($M16&amp;"|"&amp;T$3,$K:$K,0)),""))</f>
        <v/>
      </c>
      <c r="U16" s="4" t="str">
        <f>IF(V$2=0,IFERROR(INDEX($E:$E,MATCH($M16&amp;"|"&amp;U$3,$K:$K,0)),""),IFERROR(INDEX($J:$J,MATCH($M16&amp;"|"&amp;U$3,$K:$K,0)),""))</f>
        <v/>
      </c>
      <c r="V16" s="4" t="str">
        <f>IF(W$2=0,IFERROR(INDEX($E:$E,MATCH($M16&amp;"|"&amp;V$3,$K:$K,0)),""),IFERROR(INDEX($J:$J,MATCH($M16&amp;"|"&amp;V$3,$K:$K,0)),""))</f>
        <v/>
      </c>
      <c r="W16" s="4" t="str">
        <f>IF(X$2=0,IFERROR(INDEX($E:$E,MATCH($M16&amp;"|"&amp;W$3,$K:$K,0)),""),IFERROR(INDEX($J:$J,MATCH($M16&amp;"|"&amp;W$3,$K:$K,0)),""))</f>
        <v/>
      </c>
      <c r="X16" s="4" t="str">
        <f>IF(Y$2=0,IFERROR(INDEX($E:$E,MATCH($M16&amp;"|"&amp;X$3,$K:$K,0)),""),IFERROR(INDEX($J:$J,MATCH($M16&amp;"|"&amp;X$3,$K:$K,0)),""))</f>
        <v/>
      </c>
      <c r="Y16" s="4" t="str">
        <f>IF(Z$2=0,IFERROR(INDEX($E:$E,MATCH($M16&amp;"|"&amp;Y$3,$K:$K,0)),""),IFERROR(INDEX($J:$J,MATCH($M16&amp;"|"&amp;Y$3,$K:$K,0)),""))</f>
        <v/>
      </c>
      <c r="Z16" s="4" t="str">
        <f>IF(AA$2=0,IFERROR(INDEX($E:$E,MATCH($M16&amp;"|"&amp;Z$3,$K:$K,0)),""),IFERROR(INDEX($J:$J,MATCH($M16&amp;"|"&amp;Z$3,$K:$K,0)),""))</f>
        <v/>
      </c>
      <c r="AA16" s="4" t="str">
        <f>IF(AB$2=0,IFERROR(INDEX($E:$E,MATCH($M16&amp;"|"&amp;AA$3,$K:$K,0)),""),IFERROR(INDEX($J:$J,MATCH($M16&amp;"|"&amp;AA$3,$K:$K,0)),""))</f>
        <v/>
      </c>
      <c r="AB16" s="4" t="str">
        <f>IF(AC$2=0,IFERROR(INDEX($E:$E,MATCH($M16&amp;"|"&amp;AB$3,$K:$K,0)),""),IFERROR(INDEX($J:$J,MATCH($M16&amp;"|"&amp;AB$3,$K:$K,0)),""))</f>
        <v/>
      </c>
      <c r="AC16" s="4" t="str">
        <f>IF(AD$2=0,IFERROR(INDEX($E:$E,MATCH($M16&amp;"|"&amp;AC$3,$K:$K,0)),""),IFERROR(INDEX($J:$J,MATCH($M16&amp;"|"&amp;AC$3,$K:$K,0)),""))</f>
        <v/>
      </c>
      <c r="AD16" s="4" t="str">
        <f>IF(AE$2=0,IFERROR(INDEX($E:$E,MATCH($M16&amp;"|"&amp;AD$3,$K:$K,0)),""),IFERROR(INDEX($J:$J,MATCH($M16&amp;"|"&amp;AD$3,$K:$K,0)),""))</f>
        <v/>
      </c>
      <c r="AE16" s="4" t="str">
        <f>IF(AF$2=0,IFERROR(INDEX($E:$E,MATCH($M16&amp;"|"&amp;AE$3,$K:$K,0)),""),IFERROR(INDEX($J:$J,MATCH($M16&amp;"|"&amp;AE$3,$K:$K,0)),""))</f>
        <v/>
      </c>
      <c r="AF16" s="4" t="str">
        <f>IF(AG$2=0,IFERROR(INDEX($E:$E,MATCH($M16&amp;"|"&amp;AF$3,$K:$K,0)),""),IFERROR(INDEX($J:$J,MATCH($M16&amp;"|"&amp;AF$3,$K:$K,0)),""))</f>
        <v/>
      </c>
      <c r="AG16" s="4" t="str">
        <f>IF(AH$2=0,IFERROR(INDEX($E:$E,MATCH($M16&amp;"|"&amp;AG$3,$K:$K,0)),""),IFERROR(INDEX($J:$J,MATCH($M16&amp;"|"&amp;AG$3,$K:$K,0)),""))</f>
        <v/>
      </c>
      <c r="AH16" s="4" t="str">
        <f>IF(AI$2=0,IFERROR(INDEX($E:$E,MATCH($M16&amp;"|"&amp;AH$3,$K:$K,0)),""),IFERROR(INDEX($J:$J,MATCH($M16&amp;"|"&amp;AH$3,$K:$K,0)),""))</f>
        <v/>
      </c>
      <c r="AI16" s="4" t="str">
        <f>IF(AJ$2=0,IFERROR(INDEX($E:$E,MATCH($M16&amp;"|"&amp;AI$3,$K:$K,0)),""),IFERROR(INDEX($J:$J,MATCH($M16&amp;"|"&amp;AI$3,$K:$K,0)),""))</f>
        <v/>
      </c>
      <c r="AJ16" s="4" t="str">
        <f>IF(AK$2=0,IFERROR(INDEX($E:$E,MATCH($M16&amp;"|"&amp;AJ$3,$K:$K,0)),""),IFERROR(INDEX($J:$J,MATCH($M16&amp;"|"&amp;AJ$3,$K:$K,0)),""))</f>
        <v/>
      </c>
    </row>
    <row r="17" spans="1:36" x14ac:dyDescent="0.25">
      <c r="A17" s="15" t="s">
        <v>44</v>
      </c>
      <c r="B17" s="16">
        <v>0.39861111111111114</v>
      </c>
      <c r="C17" s="16">
        <v>0.4236111111111111</v>
      </c>
      <c r="D17" s="15" t="s">
        <v>14</v>
      </c>
      <c r="E17" s="10" t="str">
        <f>+TEXT(carro_1[[#This Row],[Column1]],"hh:mm")&amp;" | " &amp;TEXT(carro_1[[#This Row],[Hora Fim]],"hh:mm")</f>
        <v>09:34 | 10:10</v>
      </c>
      <c r="F17" s="10">
        <f>INDEX($N$3:$AJ$3,MATCH(carro_1[[#This Row],[Nó]],$N$1:$AJ$1,0))</f>
        <v>7</v>
      </c>
      <c r="G17" s="14">
        <f>+IF(AND(carro_1[[#This Row],[Nó]]=A16,carro_1[[#This Row],[Nó]]=A18),G16,carro_1[[#This Row],[Hora Início]])</f>
        <v>0.39861111111111114</v>
      </c>
      <c r="H17" s="10">
        <f t="shared" si="1"/>
        <v>2</v>
      </c>
      <c r="I17" s="10" cm="1">
        <f t="array" ref="I17">IFERROR(_xlfn.IFS(H17=H16,I16,I16="Ramo",1),I16+1)</f>
        <v>2</v>
      </c>
      <c r="J17" s="10">
        <f t="shared" si="0"/>
        <v>0</v>
      </c>
      <c r="K17" s="10" t="str">
        <f>IF(AND(carro_1[[#This Row],[Nó]]=A18,carro_1[[#This Row],[Nó]]=A19),"",I17&amp;"|"&amp;F17)</f>
        <v>2|7</v>
      </c>
      <c r="M17" s="2">
        <f t="shared" si="2"/>
        <v>14</v>
      </c>
      <c r="N17" s="4" t="str">
        <f>IF(O$2=0,IFERROR(INDEX($E:$E,MATCH($M17&amp;"|"&amp;N$3,$K:$K,0)),""),IFERROR(INDEX($J:$J,MATCH($M17&amp;"|"&amp;N$3,$K:$K,0)),""))</f>
        <v/>
      </c>
      <c r="O17" s="4" t="str">
        <f>IF(P$2=0,IFERROR(INDEX($E:$E,MATCH($M17&amp;"|"&amp;O$3,$K:$K,0)),""),IFERROR(INDEX($J:$J,MATCH($M17&amp;"|"&amp;O$3,$K:$K,0)),""))</f>
        <v/>
      </c>
      <c r="P17" s="4" t="str">
        <f>IF(Q$2=0,IFERROR(INDEX($E:$E,MATCH($M17&amp;"|"&amp;P$3,$K:$K,0)),""),IFERROR(INDEX($J:$J,MATCH($M17&amp;"|"&amp;P$3,$K:$K,0)),""))</f>
        <v/>
      </c>
      <c r="Q17" s="4" t="str">
        <f>IF(R$2=0,IFERROR(INDEX($E:$E,MATCH($M17&amp;"|"&amp;Q$3,$K:$K,0)),""),IFERROR(INDEX($J:$J,MATCH($M17&amp;"|"&amp;Q$3,$K:$K,0)),""))</f>
        <v/>
      </c>
      <c r="R17" s="4" t="str">
        <f>IF(S$2=0,IFERROR(INDEX($E:$E,MATCH($M17&amp;"|"&amp;R$3,$K:$K,0)),""),IFERROR(INDEX($J:$J,MATCH($M17&amp;"|"&amp;R$3,$K:$K,0)),""))</f>
        <v/>
      </c>
      <c r="S17" s="4" t="str">
        <f>IF(T$2=0,IFERROR(INDEX($E:$E,MATCH($M17&amp;"|"&amp;S$3,$K:$K,0)),""),IFERROR(INDEX($J:$J,MATCH($M17&amp;"|"&amp;S$3,$K:$K,0)),""))</f>
        <v/>
      </c>
      <c r="T17" s="4" t="str">
        <f>IF(U$2=0,IFERROR(INDEX($E:$E,MATCH($M17&amp;"|"&amp;T$3,$K:$K,0)),""),IFERROR(INDEX($J:$J,MATCH($M17&amp;"|"&amp;T$3,$K:$K,0)),""))</f>
        <v/>
      </c>
      <c r="U17" s="4" t="str">
        <f>IF(V$2=0,IFERROR(INDEX($E:$E,MATCH($M17&amp;"|"&amp;U$3,$K:$K,0)),""),IFERROR(INDEX($J:$J,MATCH($M17&amp;"|"&amp;U$3,$K:$K,0)),""))</f>
        <v/>
      </c>
      <c r="V17" s="4" t="str">
        <f>IF(W$2=0,IFERROR(INDEX($E:$E,MATCH($M17&amp;"|"&amp;V$3,$K:$K,0)),""),IFERROR(INDEX($J:$J,MATCH($M17&amp;"|"&amp;V$3,$K:$K,0)),""))</f>
        <v/>
      </c>
      <c r="W17" s="4" t="str">
        <f>IF(X$2=0,IFERROR(INDEX($E:$E,MATCH($M17&amp;"|"&amp;W$3,$K:$K,0)),""),IFERROR(INDEX($J:$J,MATCH($M17&amp;"|"&amp;W$3,$K:$K,0)),""))</f>
        <v/>
      </c>
      <c r="X17" s="4" t="str">
        <f>IF(Y$2=0,IFERROR(INDEX($E:$E,MATCH($M17&amp;"|"&amp;X$3,$K:$K,0)),""),IFERROR(INDEX($J:$J,MATCH($M17&amp;"|"&amp;X$3,$K:$K,0)),""))</f>
        <v/>
      </c>
      <c r="Y17" s="4" t="str">
        <f>IF(Z$2=0,IFERROR(INDEX($E:$E,MATCH($M17&amp;"|"&amp;Y$3,$K:$K,0)),""),IFERROR(INDEX($J:$J,MATCH($M17&amp;"|"&amp;Y$3,$K:$K,0)),""))</f>
        <v/>
      </c>
      <c r="Z17" s="4" t="str">
        <f>IF(AA$2=0,IFERROR(INDEX($E:$E,MATCH($M17&amp;"|"&amp;Z$3,$K:$K,0)),""),IFERROR(INDEX($J:$J,MATCH($M17&amp;"|"&amp;Z$3,$K:$K,0)),""))</f>
        <v/>
      </c>
      <c r="AA17" s="4" t="str">
        <f>IF(AB$2=0,IFERROR(INDEX($E:$E,MATCH($M17&amp;"|"&amp;AA$3,$K:$K,0)),""),IFERROR(INDEX($J:$J,MATCH($M17&amp;"|"&amp;AA$3,$K:$K,0)),""))</f>
        <v/>
      </c>
      <c r="AB17" s="4" t="str">
        <f>IF(AC$2=0,IFERROR(INDEX($E:$E,MATCH($M17&amp;"|"&amp;AB$3,$K:$K,0)),""),IFERROR(INDEX($J:$J,MATCH($M17&amp;"|"&amp;AB$3,$K:$K,0)),""))</f>
        <v/>
      </c>
      <c r="AC17" s="4" t="str">
        <f>IF(AD$2=0,IFERROR(INDEX($E:$E,MATCH($M17&amp;"|"&amp;AC$3,$K:$K,0)),""),IFERROR(INDEX($J:$J,MATCH($M17&amp;"|"&amp;AC$3,$K:$K,0)),""))</f>
        <v/>
      </c>
      <c r="AD17" s="4" t="str">
        <f>IF(AE$2=0,IFERROR(INDEX($E:$E,MATCH($M17&amp;"|"&amp;AD$3,$K:$K,0)),""),IFERROR(INDEX($J:$J,MATCH($M17&amp;"|"&amp;AD$3,$K:$K,0)),""))</f>
        <v/>
      </c>
      <c r="AE17" s="4" t="str">
        <f>IF(AF$2=0,IFERROR(INDEX($E:$E,MATCH($M17&amp;"|"&amp;AE$3,$K:$K,0)),""),IFERROR(INDEX($J:$J,MATCH($M17&amp;"|"&amp;AE$3,$K:$K,0)),""))</f>
        <v/>
      </c>
      <c r="AF17" s="4" t="str">
        <f>IF(AG$2=0,IFERROR(INDEX($E:$E,MATCH($M17&amp;"|"&amp;AF$3,$K:$K,0)),""),IFERROR(INDEX($J:$J,MATCH($M17&amp;"|"&amp;AF$3,$K:$K,0)),""))</f>
        <v/>
      </c>
      <c r="AG17" s="4" t="str">
        <f>IF(AH$2=0,IFERROR(INDEX($E:$E,MATCH($M17&amp;"|"&amp;AG$3,$K:$K,0)),""),IFERROR(INDEX($J:$J,MATCH($M17&amp;"|"&amp;AG$3,$K:$K,0)),""))</f>
        <v/>
      </c>
      <c r="AH17" s="4" t="str">
        <f>IF(AI$2=0,IFERROR(INDEX($E:$E,MATCH($M17&amp;"|"&amp;AH$3,$K:$K,0)),""),IFERROR(INDEX($J:$J,MATCH($M17&amp;"|"&amp;AH$3,$K:$K,0)),""))</f>
        <v/>
      </c>
      <c r="AI17" s="4" t="str">
        <f>IF(AJ$2=0,IFERROR(INDEX($E:$E,MATCH($M17&amp;"|"&amp;AI$3,$K:$K,0)),""),IFERROR(INDEX($J:$J,MATCH($M17&amp;"|"&amp;AI$3,$K:$K,0)),""))</f>
        <v/>
      </c>
      <c r="AJ17" s="4" t="str">
        <f>IF(AK$2=0,IFERROR(INDEX($E:$E,MATCH($M17&amp;"|"&amp;AJ$3,$K:$K,0)),""),IFERROR(INDEX($J:$J,MATCH($M17&amp;"|"&amp;AJ$3,$K:$K,0)),""))</f>
        <v/>
      </c>
    </row>
    <row r="18" spans="1:36" x14ac:dyDescent="0.25">
      <c r="A18" s="15" t="s">
        <v>44</v>
      </c>
      <c r="B18" s="16">
        <v>0.4236111111111111</v>
      </c>
      <c r="C18" s="16">
        <v>0.4236111111111111</v>
      </c>
      <c r="D18" s="15" t="s">
        <v>9</v>
      </c>
      <c r="E18" s="10" t="str">
        <f>+TEXT(carro_1[[#This Row],[Column1]],"hh:mm")&amp;" | " &amp;TEXT(carro_1[[#This Row],[Hora Fim]],"hh:mm")</f>
        <v>10:10 | 10:10</v>
      </c>
      <c r="F18" s="10">
        <f>INDEX($N$3:$AJ$3,MATCH(carro_1[[#This Row],[Nó]],$N$1:$AJ$1,0))</f>
        <v>7</v>
      </c>
      <c r="G18" s="14">
        <f>+IF(AND(carro_1[[#This Row],[Nó]]=A17,carro_1[[#This Row],[Nó]]=A19),G17,carro_1[[#This Row],[Hora Início]])</f>
        <v>0.4236111111111111</v>
      </c>
      <c r="H18" s="10">
        <f t="shared" si="1"/>
        <v>2</v>
      </c>
      <c r="I18" s="10" cm="1">
        <f t="array" ref="I18">IFERROR(_xlfn.IFS(H18=H17,I17,I17="Ramo",1),I17+1)</f>
        <v>2</v>
      </c>
      <c r="J18" s="10">
        <f t="shared" si="0"/>
        <v>0</v>
      </c>
      <c r="K18" s="10" t="str">
        <f>IF(AND(carro_1[[#This Row],[Nó]]=A19,carro_1[[#This Row],[Nó]]=A20),"",I18&amp;"|"&amp;F18)</f>
        <v>2|7</v>
      </c>
      <c r="M18" s="2">
        <f t="shared" si="2"/>
        <v>15</v>
      </c>
      <c r="N18" s="4" t="str">
        <f>IF(O$2=0,IFERROR(INDEX($E:$E,MATCH($M18&amp;"|"&amp;N$3,$K:$K,0)),""),IFERROR(INDEX($J:$J,MATCH($M18&amp;"|"&amp;N$3,$K:$K,0)),""))</f>
        <v/>
      </c>
      <c r="O18" s="4" t="str">
        <f>IF(P$2=0,IFERROR(INDEX($E:$E,MATCH($M18&amp;"|"&amp;O$3,$K:$K,0)),""),IFERROR(INDEX($J:$J,MATCH($M18&amp;"|"&amp;O$3,$K:$K,0)),""))</f>
        <v/>
      </c>
      <c r="P18" s="4" t="str">
        <f>IF(Q$2=0,IFERROR(INDEX($E:$E,MATCH($M18&amp;"|"&amp;P$3,$K:$K,0)),""),IFERROR(INDEX($J:$J,MATCH($M18&amp;"|"&amp;P$3,$K:$K,0)),""))</f>
        <v/>
      </c>
      <c r="Q18" s="4" t="str">
        <f>IF(R$2=0,IFERROR(INDEX($E:$E,MATCH($M18&amp;"|"&amp;Q$3,$K:$K,0)),""),IFERROR(INDEX($J:$J,MATCH($M18&amp;"|"&amp;Q$3,$K:$K,0)),""))</f>
        <v/>
      </c>
      <c r="R18" s="4" t="str">
        <f>IF(S$2=0,IFERROR(INDEX($E:$E,MATCH($M18&amp;"|"&amp;R$3,$K:$K,0)),""),IFERROR(INDEX($J:$J,MATCH($M18&amp;"|"&amp;R$3,$K:$K,0)),""))</f>
        <v/>
      </c>
      <c r="S18" s="4" t="str">
        <f>IF(T$2=0,IFERROR(INDEX($E:$E,MATCH($M18&amp;"|"&amp;S$3,$K:$K,0)),""),IFERROR(INDEX($J:$J,MATCH($M18&amp;"|"&amp;S$3,$K:$K,0)),""))</f>
        <v/>
      </c>
      <c r="T18" s="4" t="str">
        <f>IF(U$2=0,IFERROR(INDEX($E:$E,MATCH($M18&amp;"|"&amp;T$3,$K:$K,0)),""),IFERROR(INDEX($J:$J,MATCH($M18&amp;"|"&amp;T$3,$K:$K,0)),""))</f>
        <v/>
      </c>
      <c r="U18" s="4" t="str">
        <f>IF(V$2=0,IFERROR(INDEX($E:$E,MATCH($M18&amp;"|"&amp;U$3,$K:$K,0)),""),IFERROR(INDEX($J:$J,MATCH($M18&amp;"|"&amp;U$3,$K:$K,0)),""))</f>
        <v/>
      </c>
      <c r="V18" s="4" t="str">
        <f>IF(W$2=0,IFERROR(INDEX($E:$E,MATCH($M18&amp;"|"&amp;V$3,$K:$K,0)),""),IFERROR(INDEX($J:$J,MATCH($M18&amp;"|"&amp;V$3,$K:$K,0)),""))</f>
        <v/>
      </c>
      <c r="W18" s="4" t="str">
        <f>IF(X$2=0,IFERROR(INDEX($E:$E,MATCH($M18&amp;"|"&amp;W$3,$K:$K,0)),""),IFERROR(INDEX($J:$J,MATCH($M18&amp;"|"&amp;W$3,$K:$K,0)),""))</f>
        <v/>
      </c>
      <c r="X18" s="4" t="str">
        <f>IF(Y$2=0,IFERROR(INDEX($E:$E,MATCH($M18&amp;"|"&amp;X$3,$K:$K,0)),""),IFERROR(INDEX($J:$J,MATCH($M18&amp;"|"&amp;X$3,$K:$K,0)),""))</f>
        <v/>
      </c>
      <c r="Y18" s="4" t="str">
        <f>IF(Z$2=0,IFERROR(INDEX($E:$E,MATCH($M18&amp;"|"&amp;Y$3,$K:$K,0)),""),IFERROR(INDEX($J:$J,MATCH($M18&amp;"|"&amp;Y$3,$K:$K,0)),""))</f>
        <v/>
      </c>
      <c r="Z18" s="4" t="str">
        <f>IF(AA$2=0,IFERROR(INDEX($E:$E,MATCH($M18&amp;"|"&amp;Z$3,$K:$K,0)),""),IFERROR(INDEX($J:$J,MATCH($M18&amp;"|"&amp;Z$3,$K:$K,0)),""))</f>
        <v/>
      </c>
      <c r="AA18" s="4" t="str">
        <f>IF(AB$2=0,IFERROR(INDEX($E:$E,MATCH($M18&amp;"|"&amp;AA$3,$K:$K,0)),""),IFERROR(INDEX($J:$J,MATCH($M18&amp;"|"&amp;AA$3,$K:$K,0)),""))</f>
        <v/>
      </c>
      <c r="AB18" s="4" t="str">
        <f>IF(AC$2=0,IFERROR(INDEX($E:$E,MATCH($M18&amp;"|"&amp;AB$3,$K:$K,0)),""),IFERROR(INDEX($J:$J,MATCH($M18&amp;"|"&amp;AB$3,$K:$K,0)),""))</f>
        <v/>
      </c>
      <c r="AC18" s="4" t="str">
        <f>IF(AD$2=0,IFERROR(INDEX($E:$E,MATCH($M18&amp;"|"&amp;AC$3,$K:$K,0)),""),IFERROR(INDEX($J:$J,MATCH($M18&amp;"|"&amp;AC$3,$K:$K,0)),""))</f>
        <v/>
      </c>
      <c r="AD18" s="4" t="str">
        <f>IF(AE$2=0,IFERROR(INDEX($E:$E,MATCH($M18&amp;"|"&amp;AD$3,$K:$K,0)),""),IFERROR(INDEX($J:$J,MATCH($M18&amp;"|"&amp;AD$3,$K:$K,0)),""))</f>
        <v/>
      </c>
      <c r="AE18" s="4" t="str">
        <f>IF(AF$2=0,IFERROR(INDEX($E:$E,MATCH($M18&amp;"|"&amp;AE$3,$K:$K,0)),""),IFERROR(INDEX($J:$J,MATCH($M18&amp;"|"&amp;AE$3,$K:$K,0)),""))</f>
        <v/>
      </c>
      <c r="AF18" s="4" t="str">
        <f>IF(AG$2=0,IFERROR(INDEX($E:$E,MATCH($M18&amp;"|"&amp;AF$3,$K:$K,0)),""),IFERROR(INDEX($J:$J,MATCH($M18&amp;"|"&amp;AF$3,$K:$K,0)),""))</f>
        <v/>
      </c>
      <c r="AG18" s="4" t="str">
        <f>IF(AH$2=0,IFERROR(INDEX($E:$E,MATCH($M18&amp;"|"&amp;AG$3,$K:$K,0)),""),IFERROR(INDEX($J:$J,MATCH($M18&amp;"|"&amp;AG$3,$K:$K,0)),""))</f>
        <v/>
      </c>
      <c r="AH18" s="4" t="str">
        <f>IF(AI$2=0,IFERROR(INDEX($E:$E,MATCH($M18&amp;"|"&amp;AH$3,$K:$K,0)),""),IFERROR(INDEX($J:$J,MATCH($M18&amp;"|"&amp;AH$3,$K:$K,0)),""))</f>
        <v/>
      </c>
      <c r="AI18" s="4" t="str">
        <f>IF(AJ$2=0,IFERROR(INDEX($E:$E,MATCH($M18&amp;"|"&amp;AI$3,$K:$K,0)),""),IFERROR(INDEX($J:$J,MATCH($M18&amp;"|"&amp;AI$3,$K:$K,0)),""))</f>
        <v/>
      </c>
      <c r="AJ18" s="4" t="str">
        <f>IF(AK$2=0,IFERROR(INDEX($E:$E,MATCH($M18&amp;"|"&amp;AJ$3,$K:$K,0)),""),IFERROR(INDEX($J:$J,MATCH($M18&amp;"|"&amp;AJ$3,$K:$K,0)),""))</f>
        <v/>
      </c>
    </row>
    <row r="19" spans="1:36" x14ac:dyDescent="0.25">
      <c r="A19" s="15" t="s">
        <v>43</v>
      </c>
      <c r="B19" s="16">
        <v>0.42638888888888887</v>
      </c>
      <c r="C19" s="16">
        <v>0.42638888888888887</v>
      </c>
      <c r="D19" s="15" t="s">
        <v>9</v>
      </c>
      <c r="E19" s="10" t="str">
        <f>+TEXT(carro_1[[#This Row],[Column1]],"hh:mm")&amp;" | " &amp;TEXT(carro_1[[#This Row],[Hora Fim]],"hh:mm")</f>
        <v>10:14 | 10:14</v>
      </c>
      <c r="F19" s="10">
        <f>INDEX($N$3:$AJ$3,MATCH(carro_1[[#This Row],[Nó]],$N$1:$AJ$1,0))</f>
        <v>6</v>
      </c>
      <c r="G19" s="14">
        <f>+IF(AND(carro_1[[#This Row],[Nó]]=A18,carro_1[[#This Row],[Nó]]=A20),G18,carro_1[[#This Row],[Hora Início]])</f>
        <v>0.42638888888888887</v>
      </c>
      <c r="H19" s="10">
        <f t="shared" si="1"/>
        <v>2</v>
      </c>
      <c r="I19" s="10" cm="1">
        <f t="array" ref="I19">IFERROR(_xlfn.IFS(H19=H18,I18,I18="Ramo",1),I18+1)</f>
        <v>2</v>
      </c>
      <c r="J19" s="10">
        <f t="shared" si="0"/>
        <v>0</v>
      </c>
      <c r="K19" s="10" t="str">
        <f>IF(AND(carro_1[[#This Row],[Nó]]=A20,carro_1[[#This Row],[Nó]]=A21),"",I19&amp;"|"&amp;F19)</f>
        <v>2|6</v>
      </c>
      <c r="M19" s="2">
        <f t="shared" si="2"/>
        <v>16</v>
      </c>
      <c r="N19" s="4" t="str">
        <f>IF(O$2=0,IFERROR(INDEX($E:$E,MATCH($M19&amp;"|"&amp;N$3,$K:$K,0)),""),IFERROR(INDEX($J:$J,MATCH($M19&amp;"|"&amp;N$3,$K:$K,0)),""))</f>
        <v/>
      </c>
      <c r="O19" s="4" t="str">
        <f>IF(P$2=0,IFERROR(INDEX($E:$E,MATCH($M19&amp;"|"&amp;O$3,$K:$K,0)),""),IFERROR(INDEX($J:$J,MATCH($M19&amp;"|"&amp;O$3,$K:$K,0)),""))</f>
        <v/>
      </c>
      <c r="P19" s="4" t="str">
        <f>IF(Q$2=0,IFERROR(INDEX($E:$E,MATCH($M19&amp;"|"&amp;P$3,$K:$K,0)),""),IFERROR(INDEX($J:$J,MATCH($M19&amp;"|"&amp;P$3,$K:$K,0)),""))</f>
        <v/>
      </c>
      <c r="Q19" s="4" t="str">
        <f>IF(R$2=0,IFERROR(INDEX($E:$E,MATCH($M19&amp;"|"&amp;Q$3,$K:$K,0)),""),IFERROR(INDEX($J:$J,MATCH($M19&amp;"|"&amp;Q$3,$K:$K,0)),""))</f>
        <v/>
      </c>
      <c r="R19" s="4" t="str">
        <f>IF(S$2=0,IFERROR(INDEX($E:$E,MATCH($M19&amp;"|"&amp;R$3,$K:$K,0)),""),IFERROR(INDEX($J:$J,MATCH($M19&amp;"|"&amp;R$3,$K:$K,0)),""))</f>
        <v/>
      </c>
      <c r="S19" s="4" t="str">
        <f>IF(T$2=0,IFERROR(INDEX($E:$E,MATCH($M19&amp;"|"&amp;S$3,$K:$K,0)),""),IFERROR(INDEX($J:$J,MATCH($M19&amp;"|"&amp;S$3,$K:$K,0)),""))</f>
        <v/>
      </c>
      <c r="T19" s="4" t="str">
        <f>IF(U$2=0,IFERROR(INDEX($E:$E,MATCH($M19&amp;"|"&amp;T$3,$K:$K,0)),""),IFERROR(INDEX($J:$J,MATCH($M19&amp;"|"&amp;T$3,$K:$K,0)),""))</f>
        <v/>
      </c>
      <c r="U19" s="4" t="str">
        <f>IF(V$2=0,IFERROR(INDEX($E:$E,MATCH($M19&amp;"|"&amp;U$3,$K:$K,0)),""),IFERROR(INDEX($J:$J,MATCH($M19&amp;"|"&amp;U$3,$K:$K,0)),""))</f>
        <v/>
      </c>
      <c r="V19" s="4" t="str">
        <f>IF(W$2=0,IFERROR(INDEX($E:$E,MATCH($M19&amp;"|"&amp;V$3,$K:$K,0)),""),IFERROR(INDEX($J:$J,MATCH($M19&amp;"|"&amp;V$3,$K:$K,0)),""))</f>
        <v/>
      </c>
      <c r="W19" s="4" t="str">
        <f>IF(X$2=0,IFERROR(INDEX($E:$E,MATCH($M19&amp;"|"&amp;W$3,$K:$K,0)),""),IFERROR(INDEX($J:$J,MATCH($M19&amp;"|"&amp;W$3,$K:$K,0)),""))</f>
        <v/>
      </c>
      <c r="X19" s="4" t="str">
        <f>IF(Y$2=0,IFERROR(INDEX($E:$E,MATCH($M19&amp;"|"&amp;X$3,$K:$K,0)),""),IFERROR(INDEX($J:$J,MATCH($M19&amp;"|"&amp;X$3,$K:$K,0)),""))</f>
        <v/>
      </c>
      <c r="Y19" s="4" t="str">
        <f>IF(Z$2=0,IFERROR(INDEX($E:$E,MATCH($M19&amp;"|"&amp;Y$3,$K:$K,0)),""),IFERROR(INDEX($J:$J,MATCH($M19&amp;"|"&amp;Y$3,$K:$K,0)),""))</f>
        <v/>
      </c>
      <c r="Z19" s="4" t="str">
        <f>IF(AA$2=0,IFERROR(INDEX($E:$E,MATCH($M19&amp;"|"&amp;Z$3,$K:$K,0)),""),IFERROR(INDEX($J:$J,MATCH($M19&amp;"|"&amp;Z$3,$K:$K,0)),""))</f>
        <v/>
      </c>
      <c r="AA19" s="4" t="str">
        <f>IF(AB$2=0,IFERROR(INDEX($E:$E,MATCH($M19&amp;"|"&amp;AA$3,$K:$K,0)),""),IFERROR(INDEX($J:$J,MATCH($M19&amp;"|"&amp;AA$3,$K:$K,0)),""))</f>
        <v/>
      </c>
      <c r="AB19" s="4" t="str">
        <f>IF(AC$2=0,IFERROR(INDEX($E:$E,MATCH($M19&amp;"|"&amp;AB$3,$K:$K,0)),""),IFERROR(INDEX($J:$J,MATCH($M19&amp;"|"&amp;AB$3,$K:$K,0)),""))</f>
        <v/>
      </c>
      <c r="AC19" s="4" t="str">
        <f>IF(AD$2=0,IFERROR(INDEX($E:$E,MATCH($M19&amp;"|"&amp;AC$3,$K:$K,0)),""),IFERROR(INDEX($J:$J,MATCH($M19&amp;"|"&amp;AC$3,$K:$K,0)),""))</f>
        <v/>
      </c>
      <c r="AD19" s="4" t="str">
        <f>IF(AE$2=0,IFERROR(INDEX($E:$E,MATCH($M19&amp;"|"&amp;AD$3,$K:$K,0)),""),IFERROR(INDEX($J:$J,MATCH($M19&amp;"|"&amp;AD$3,$K:$K,0)),""))</f>
        <v/>
      </c>
      <c r="AE19" s="4" t="str">
        <f>IF(AF$2=0,IFERROR(INDEX($E:$E,MATCH($M19&amp;"|"&amp;AE$3,$K:$K,0)),""),IFERROR(INDEX($J:$J,MATCH($M19&amp;"|"&amp;AE$3,$K:$K,0)),""))</f>
        <v/>
      </c>
      <c r="AF19" s="4" t="str">
        <f>IF(AG$2=0,IFERROR(INDEX($E:$E,MATCH($M19&amp;"|"&amp;AF$3,$K:$K,0)),""),IFERROR(INDEX($J:$J,MATCH($M19&amp;"|"&amp;AF$3,$K:$K,0)),""))</f>
        <v/>
      </c>
      <c r="AG19" s="4" t="str">
        <f>IF(AH$2=0,IFERROR(INDEX($E:$E,MATCH($M19&amp;"|"&amp;AG$3,$K:$K,0)),""),IFERROR(INDEX($J:$J,MATCH($M19&amp;"|"&amp;AG$3,$K:$K,0)),""))</f>
        <v/>
      </c>
      <c r="AH19" s="4" t="str">
        <f>IF(AI$2=0,IFERROR(INDEX($E:$E,MATCH($M19&amp;"|"&amp;AH$3,$K:$K,0)),""),IFERROR(INDEX($J:$J,MATCH($M19&amp;"|"&amp;AH$3,$K:$K,0)),""))</f>
        <v/>
      </c>
      <c r="AI19" s="4" t="str">
        <f>IF(AJ$2=0,IFERROR(INDEX($E:$E,MATCH($M19&amp;"|"&amp;AI$3,$K:$K,0)),""),IFERROR(INDEX($J:$J,MATCH($M19&amp;"|"&amp;AI$3,$K:$K,0)),""))</f>
        <v/>
      </c>
      <c r="AJ19" s="4" t="str">
        <f>IF(AK$2=0,IFERROR(INDEX($E:$E,MATCH($M19&amp;"|"&amp;AJ$3,$K:$K,0)),""),IFERROR(INDEX($J:$J,MATCH($M19&amp;"|"&amp;AJ$3,$K:$K,0)),""))</f>
        <v/>
      </c>
    </row>
    <row r="20" spans="1:36" x14ac:dyDescent="0.25">
      <c r="A20" s="15" t="s">
        <v>42</v>
      </c>
      <c r="B20" s="16">
        <v>0.42916666666666664</v>
      </c>
      <c r="C20" s="16">
        <v>0.45</v>
      </c>
      <c r="D20" s="15" t="s">
        <v>10</v>
      </c>
      <c r="E20" s="10" t="str">
        <f>+TEXT(carro_1[[#This Row],[Column1]],"hh:mm")&amp;" | " &amp;TEXT(carro_1[[#This Row],[Hora Fim]],"hh:mm")</f>
        <v>10:18 | 10:48</v>
      </c>
      <c r="F20" s="10">
        <f>INDEX($N$3:$AJ$3,MATCH(carro_1[[#This Row],[Nó]],$N$1:$AJ$1,0))</f>
        <v>5</v>
      </c>
      <c r="G20" s="14">
        <f>+IF(AND(carro_1[[#This Row],[Nó]]=A19,carro_1[[#This Row],[Nó]]=A21),G19,carro_1[[#This Row],[Hora Início]])</f>
        <v>0.42916666666666664</v>
      </c>
      <c r="H20" s="10">
        <f t="shared" si="1"/>
        <v>2</v>
      </c>
      <c r="I20" s="10" cm="1">
        <f t="array" ref="I20">IFERROR(_xlfn.IFS(H20=H19,I19,I19="Ramo",1),I19+1)</f>
        <v>2</v>
      </c>
      <c r="J20" s="10">
        <f t="shared" si="0"/>
        <v>0</v>
      </c>
      <c r="K20" s="10" t="str">
        <f>IF(AND(carro_1[[#This Row],[Nó]]=A21,carro_1[[#This Row],[Nó]]=A22),"",I20&amp;"|"&amp;F20)</f>
        <v>2|5</v>
      </c>
      <c r="M20" s="2">
        <f t="shared" si="2"/>
        <v>17</v>
      </c>
      <c r="N20" s="4" t="str">
        <f>IF(O$2=0,IFERROR(INDEX($E:$E,MATCH($M20&amp;"|"&amp;N$3,$K:$K,0)),""),IFERROR(INDEX($J:$J,MATCH($M20&amp;"|"&amp;N$3,$K:$K,0)),""))</f>
        <v/>
      </c>
      <c r="O20" s="4" t="str">
        <f>IF(P$2=0,IFERROR(INDEX($E:$E,MATCH($M20&amp;"|"&amp;O$3,$K:$K,0)),""),IFERROR(INDEX($J:$J,MATCH($M20&amp;"|"&amp;O$3,$K:$K,0)),""))</f>
        <v/>
      </c>
      <c r="P20" s="4" t="str">
        <f>IF(Q$2=0,IFERROR(INDEX($E:$E,MATCH($M20&amp;"|"&amp;P$3,$K:$K,0)),""),IFERROR(INDEX($J:$J,MATCH($M20&amp;"|"&amp;P$3,$K:$K,0)),""))</f>
        <v/>
      </c>
      <c r="Q20" s="4" t="str">
        <f>IF(R$2=0,IFERROR(INDEX($E:$E,MATCH($M20&amp;"|"&amp;Q$3,$K:$K,0)),""),IFERROR(INDEX($J:$J,MATCH($M20&amp;"|"&amp;Q$3,$K:$K,0)),""))</f>
        <v/>
      </c>
      <c r="R20" s="4" t="str">
        <f>IF(S$2=0,IFERROR(INDEX($E:$E,MATCH($M20&amp;"|"&amp;R$3,$K:$K,0)),""),IFERROR(INDEX($J:$J,MATCH($M20&amp;"|"&amp;R$3,$K:$K,0)),""))</f>
        <v/>
      </c>
      <c r="S20" s="4" t="str">
        <f>IF(T$2=0,IFERROR(INDEX($E:$E,MATCH($M20&amp;"|"&amp;S$3,$K:$K,0)),""),IFERROR(INDEX($J:$J,MATCH($M20&amp;"|"&amp;S$3,$K:$K,0)),""))</f>
        <v/>
      </c>
      <c r="T20" s="4" t="str">
        <f>IF(U$2=0,IFERROR(INDEX($E:$E,MATCH($M20&amp;"|"&amp;T$3,$K:$K,0)),""),IFERROR(INDEX($J:$J,MATCH($M20&amp;"|"&amp;T$3,$K:$K,0)),""))</f>
        <v/>
      </c>
      <c r="U20" s="4" t="str">
        <f>IF(V$2=0,IFERROR(INDEX($E:$E,MATCH($M20&amp;"|"&amp;U$3,$K:$K,0)),""),IFERROR(INDEX($J:$J,MATCH($M20&amp;"|"&amp;U$3,$K:$K,0)),""))</f>
        <v/>
      </c>
      <c r="V20" s="4" t="str">
        <f>IF(W$2=0,IFERROR(INDEX($E:$E,MATCH($M20&amp;"|"&amp;V$3,$K:$K,0)),""),IFERROR(INDEX($J:$J,MATCH($M20&amp;"|"&amp;V$3,$K:$K,0)),""))</f>
        <v/>
      </c>
      <c r="W20" s="4" t="str">
        <f>IF(X$2=0,IFERROR(INDEX($E:$E,MATCH($M20&amp;"|"&amp;W$3,$K:$K,0)),""),IFERROR(INDEX($J:$J,MATCH($M20&amp;"|"&amp;W$3,$K:$K,0)),""))</f>
        <v/>
      </c>
      <c r="X20" s="4" t="str">
        <f>IF(Y$2=0,IFERROR(INDEX($E:$E,MATCH($M20&amp;"|"&amp;X$3,$K:$K,0)),""),IFERROR(INDEX($J:$J,MATCH($M20&amp;"|"&amp;X$3,$K:$K,0)),""))</f>
        <v/>
      </c>
      <c r="Y20" s="4" t="str">
        <f>IF(Z$2=0,IFERROR(INDEX($E:$E,MATCH($M20&amp;"|"&amp;Y$3,$K:$K,0)),""),IFERROR(INDEX($J:$J,MATCH($M20&amp;"|"&amp;Y$3,$K:$K,0)),""))</f>
        <v/>
      </c>
      <c r="Z20" s="4" t="str">
        <f>IF(AA$2=0,IFERROR(INDEX($E:$E,MATCH($M20&amp;"|"&amp;Z$3,$K:$K,0)),""),IFERROR(INDEX($J:$J,MATCH($M20&amp;"|"&amp;Z$3,$K:$K,0)),""))</f>
        <v/>
      </c>
      <c r="AA20" s="4" t="str">
        <f>IF(AB$2=0,IFERROR(INDEX($E:$E,MATCH($M20&amp;"|"&amp;AA$3,$K:$K,0)),""),IFERROR(INDEX($J:$J,MATCH($M20&amp;"|"&amp;AA$3,$K:$K,0)),""))</f>
        <v/>
      </c>
      <c r="AB20" s="4" t="str">
        <f>IF(AC$2=0,IFERROR(INDEX($E:$E,MATCH($M20&amp;"|"&amp;AB$3,$K:$K,0)),""),IFERROR(INDEX($J:$J,MATCH($M20&amp;"|"&amp;AB$3,$K:$K,0)),""))</f>
        <v/>
      </c>
      <c r="AC20" s="4" t="str">
        <f>IF(AD$2=0,IFERROR(INDEX($E:$E,MATCH($M20&amp;"|"&amp;AC$3,$K:$K,0)),""),IFERROR(INDEX($J:$J,MATCH($M20&amp;"|"&amp;AC$3,$K:$K,0)),""))</f>
        <v/>
      </c>
      <c r="AD20" s="4" t="str">
        <f>IF(AE$2=0,IFERROR(INDEX($E:$E,MATCH($M20&amp;"|"&amp;AD$3,$K:$K,0)),""),IFERROR(INDEX($J:$J,MATCH($M20&amp;"|"&amp;AD$3,$K:$K,0)),""))</f>
        <v/>
      </c>
      <c r="AE20" s="4" t="str">
        <f>IF(AF$2=0,IFERROR(INDEX($E:$E,MATCH($M20&amp;"|"&amp;AE$3,$K:$K,0)),""),IFERROR(INDEX($J:$J,MATCH($M20&amp;"|"&amp;AE$3,$K:$K,0)),""))</f>
        <v/>
      </c>
      <c r="AF20" s="4" t="str">
        <f>IF(AG$2=0,IFERROR(INDEX($E:$E,MATCH($M20&amp;"|"&amp;AF$3,$K:$K,0)),""),IFERROR(INDEX($J:$J,MATCH($M20&amp;"|"&amp;AF$3,$K:$K,0)),""))</f>
        <v/>
      </c>
      <c r="AG20" s="4" t="str">
        <f>IF(AH$2=0,IFERROR(INDEX($E:$E,MATCH($M20&amp;"|"&amp;AG$3,$K:$K,0)),""),IFERROR(INDEX($J:$J,MATCH($M20&amp;"|"&amp;AG$3,$K:$K,0)),""))</f>
        <v/>
      </c>
      <c r="AH20" s="4" t="str">
        <f>IF(AI$2=0,IFERROR(INDEX($E:$E,MATCH($M20&amp;"|"&amp;AH$3,$K:$K,0)),""),IFERROR(INDEX($J:$J,MATCH($M20&amp;"|"&amp;AH$3,$K:$K,0)),""))</f>
        <v/>
      </c>
      <c r="AI20" s="4" t="str">
        <f>IF(AJ$2=0,IFERROR(INDEX($E:$E,MATCH($M20&amp;"|"&amp;AI$3,$K:$K,0)),""),IFERROR(INDEX($J:$J,MATCH($M20&amp;"|"&amp;AI$3,$K:$K,0)),""))</f>
        <v/>
      </c>
      <c r="AJ20" s="4" t="str">
        <f>IF(AK$2=0,IFERROR(INDEX($E:$E,MATCH($M20&amp;"|"&amp;AJ$3,$K:$K,0)),""),IFERROR(INDEX($J:$J,MATCH($M20&amp;"|"&amp;AJ$3,$K:$K,0)),""))</f>
        <v/>
      </c>
    </row>
    <row r="21" spans="1:36" x14ac:dyDescent="0.25">
      <c r="A21" s="15" t="s">
        <v>42</v>
      </c>
      <c r="B21" s="16">
        <v>0.4513888888888889</v>
      </c>
      <c r="C21" s="16">
        <v>0.4513888888888889</v>
      </c>
      <c r="D21" s="15" t="s">
        <v>9</v>
      </c>
      <c r="E21" s="10" t="str">
        <f>+TEXT(carro_1[[#This Row],[Column1]],"hh:mm")&amp;" | " &amp;TEXT(carro_1[[#This Row],[Hora Fim]],"hh:mm")</f>
        <v>10:50 | 10:50</v>
      </c>
      <c r="F21" s="10">
        <f>INDEX($N$3:$AJ$3,MATCH(carro_1[[#This Row],[Nó]],$N$1:$AJ$1,0))</f>
        <v>5</v>
      </c>
      <c r="G21" s="14">
        <f>+IF(AND(carro_1[[#This Row],[Nó]]=A20,carro_1[[#This Row],[Nó]]=A22),G20,carro_1[[#This Row],[Hora Início]])</f>
        <v>0.4513888888888889</v>
      </c>
      <c r="H21" s="10">
        <f t="shared" si="1"/>
        <v>1</v>
      </c>
      <c r="I21" s="10" cm="1">
        <f t="array" ref="I21">IFERROR(_xlfn.IFS(H21=H20,I20,I20="Ramo",1),I20+1)</f>
        <v>3</v>
      </c>
      <c r="J21" s="10">
        <f t="shared" si="0"/>
        <v>1</v>
      </c>
      <c r="K21" s="10" t="str">
        <f>IF(AND(carro_1[[#This Row],[Nó]]=A22,carro_1[[#This Row],[Nó]]=A23),"",I21&amp;"|"&amp;F21)</f>
        <v>3|5</v>
      </c>
      <c r="M21" s="2">
        <f t="shared" si="2"/>
        <v>18</v>
      </c>
      <c r="N21" s="4" t="str">
        <f>IF(O$2=0,IFERROR(INDEX($E:$E,MATCH($M21&amp;"|"&amp;N$3,$K:$K,0)),""),IFERROR(INDEX($J:$J,MATCH($M21&amp;"|"&amp;N$3,$K:$K,0)),""))</f>
        <v/>
      </c>
      <c r="O21" s="4" t="str">
        <f>IF(P$2=0,IFERROR(INDEX($E:$E,MATCH($M21&amp;"|"&amp;O$3,$K:$K,0)),""),IFERROR(INDEX($J:$J,MATCH($M21&amp;"|"&amp;O$3,$K:$K,0)),""))</f>
        <v/>
      </c>
      <c r="P21" s="4" t="str">
        <f>IF(Q$2=0,IFERROR(INDEX($E:$E,MATCH($M21&amp;"|"&amp;P$3,$K:$K,0)),""),IFERROR(INDEX($J:$J,MATCH($M21&amp;"|"&amp;P$3,$K:$K,0)),""))</f>
        <v/>
      </c>
      <c r="Q21" s="4" t="str">
        <f>IF(R$2=0,IFERROR(INDEX($E:$E,MATCH($M21&amp;"|"&amp;Q$3,$K:$K,0)),""),IFERROR(INDEX($J:$J,MATCH($M21&amp;"|"&amp;Q$3,$K:$K,0)),""))</f>
        <v/>
      </c>
      <c r="R21" s="4" t="str">
        <f>IF(S$2=0,IFERROR(INDEX($E:$E,MATCH($M21&amp;"|"&amp;R$3,$K:$K,0)),""),IFERROR(INDEX($J:$J,MATCH($M21&amp;"|"&amp;R$3,$K:$K,0)),""))</f>
        <v/>
      </c>
      <c r="S21" s="4" t="str">
        <f>IF(T$2=0,IFERROR(INDEX($E:$E,MATCH($M21&amp;"|"&amp;S$3,$K:$K,0)),""),IFERROR(INDEX($J:$J,MATCH($M21&amp;"|"&amp;S$3,$K:$K,0)),""))</f>
        <v/>
      </c>
      <c r="T21" s="4" t="str">
        <f>IF(U$2=0,IFERROR(INDEX($E:$E,MATCH($M21&amp;"|"&amp;T$3,$K:$K,0)),""),IFERROR(INDEX($J:$J,MATCH($M21&amp;"|"&amp;T$3,$K:$K,0)),""))</f>
        <v/>
      </c>
      <c r="U21" s="4" t="str">
        <f>IF(V$2=0,IFERROR(INDEX($E:$E,MATCH($M21&amp;"|"&amp;U$3,$K:$K,0)),""),IFERROR(INDEX($J:$J,MATCH($M21&amp;"|"&amp;U$3,$K:$K,0)),""))</f>
        <v/>
      </c>
      <c r="V21" s="4" t="str">
        <f>IF(W$2=0,IFERROR(INDEX($E:$E,MATCH($M21&amp;"|"&amp;V$3,$K:$K,0)),""),IFERROR(INDEX($J:$J,MATCH($M21&amp;"|"&amp;V$3,$K:$K,0)),""))</f>
        <v/>
      </c>
      <c r="W21" s="4" t="str">
        <f>IF(X$2=0,IFERROR(INDEX($E:$E,MATCH($M21&amp;"|"&amp;W$3,$K:$K,0)),""),IFERROR(INDEX($J:$J,MATCH($M21&amp;"|"&amp;W$3,$K:$K,0)),""))</f>
        <v/>
      </c>
      <c r="X21" s="4" t="str">
        <f>IF(Y$2=0,IFERROR(INDEX($E:$E,MATCH($M21&amp;"|"&amp;X$3,$K:$K,0)),""),IFERROR(INDEX($J:$J,MATCH($M21&amp;"|"&amp;X$3,$K:$K,0)),""))</f>
        <v/>
      </c>
      <c r="Y21" s="4" t="str">
        <f>IF(Z$2=0,IFERROR(INDEX($E:$E,MATCH($M21&amp;"|"&amp;Y$3,$K:$K,0)),""),IFERROR(INDEX($J:$J,MATCH($M21&amp;"|"&amp;Y$3,$K:$K,0)),""))</f>
        <v/>
      </c>
      <c r="Z21" s="4" t="str">
        <f>IF(AA$2=0,IFERROR(INDEX($E:$E,MATCH($M21&amp;"|"&amp;Z$3,$K:$K,0)),""),IFERROR(INDEX($J:$J,MATCH($M21&amp;"|"&amp;Z$3,$K:$K,0)),""))</f>
        <v/>
      </c>
      <c r="AA21" s="4" t="str">
        <f>IF(AB$2=0,IFERROR(INDEX($E:$E,MATCH($M21&amp;"|"&amp;AA$3,$K:$K,0)),""),IFERROR(INDEX($J:$J,MATCH($M21&amp;"|"&amp;AA$3,$K:$K,0)),""))</f>
        <v/>
      </c>
      <c r="AB21" s="4" t="str">
        <f>IF(AC$2=0,IFERROR(INDEX($E:$E,MATCH($M21&amp;"|"&amp;AB$3,$K:$K,0)),""),IFERROR(INDEX($J:$J,MATCH($M21&amp;"|"&amp;AB$3,$K:$K,0)),""))</f>
        <v/>
      </c>
      <c r="AC21" s="4" t="str">
        <f>IF(AD$2=0,IFERROR(INDEX($E:$E,MATCH($M21&amp;"|"&amp;AC$3,$K:$K,0)),""),IFERROR(INDEX($J:$J,MATCH($M21&amp;"|"&amp;AC$3,$K:$K,0)),""))</f>
        <v/>
      </c>
      <c r="AD21" s="4" t="str">
        <f>IF(AE$2=0,IFERROR(INDEX($E:$E,MATCH($M21&amp;"|"&amp;AD$3,$K:$K,0)),""),IFERROR(INDEX($J:$J,MATCH($M21&amp;"|"&amp;AD$3,$K:$K,0)),""))</f>
        <v/>
      </c>
      <c r="AE21" s="4" t="str">
        <f>IF(AF$2=0,IFERROR(INDEX($E:$E,MATCH($M21&amp;"|"&amp;AE$3,$K:$K,0)),""),IFERROR(INDEX($J:$J,MATCH($M21&amp;"|"&amp;AE$3,$K:$K,0)),""))</f>
        <v/>
      </c>
      <c r="AF21" s="4" t="str">
        <f>IF(AG$2=0,IFERROR(INDEX($E:$E,MATCH($M21&amp;"|"&amp;AF$3,$K:$K,0)),""),IFERROR(INDEX($J:$J,MATCH($M21&amp;"|"&amp;AF$3,$K:$K,0)),""))</f>
        <v/>
      </c>
      <c r="AG21" s="4" t="str">
        <f>IF(AH$2=0,IFERROR(INDEX($E:$E,MATCH($M21&amp;"|"&amp;AG$3,$K:$K,0)),""),IFERROR(INDEX($J:$J,MATCH($M21&amp;"|"&amp;AG$3,$K:$K,0)),""))</f>
        <v/>
      </c>
      <c r="AH21" s="4" t="str">
        <f>IF(AI$2=0,IFERROR(INDEX($E:$E,MATCH($M21&amp;"|"&amp;AH$3,$K:$K,0)),""),IFERROR(INDEX($J:$J,MATCH($M21&amp;"|"&amp;AH$3,$K:$K,0)),""))</f>
        <v/>
      </c>
      <c r="AI21" s="4" t="str">
        <f>IF(AJ$2=0,IFERROR(INDEX($E:$E,MATCH($M21&amp;"|"&amp;AI$3,$K:$K,0)),""),IFERROR(INDEX($J:$J,MATCH($M21&amp;"|"&amp;AI$3,$K:$K,0)),""))</f>
        <v/>
      </c>
      <c r="AJ21" s="4" t="str">
        <f>IF(AK$2=0,IFERROR(INDEX($E:$E,MATCH($M21&amp;"|"&amp;AJ$3,$K:$K,0)),""),IFERROR(INDEX($J:$J,MATCH($M21&amp;"|"&amp;AJ$3,$K:$K,0)),""))</f>
        <v/>
      </c>
    </row>
    <row r="22" spans="1:36" x14ac:dyDescent="0.25">
      <c r="A22" s="15" t="s">
        <v>43</v>
      </c>
      <c r="B22" s="16">
        <v>0.45416666666666666</v>
      </c>
      <c r="C22" s="16">
        <v>0.45416666666666666</v>
      </c>
      <c r="D22" s="15" t="s">
        <v>9</v>
      </c>
      <c r="E22" s="10" t="str">
        <f>+TEXT(carro_1[[#This Row],[Column1]],"hh:mm")&amp;" | " &amp;TEXT(carro_1[[#This Row],[Hora Fim]],"hh:mm")</f>
        <v>10:54 | 10:54</v>
      </c>
      <c r="F22" s="10">
        <f>INDEX($N$3:$AJ$3,MATCH(carro_1[[#This Row],[Nó]],$N$1:$AJ$1,0))</f>
        <v>6</v>
      </c>
      <c r="G22" s="14">
        <f>+IF(AND(carro_1[[#This Row],[Nó]]=A21,carro_1[[#This Row],[Nó]]=A23),G21,carro_1[[#This Row],[Hora Início]])</f>
        <v>0.45416666666666666</v>
      </c>
      <c r="H22" s="10">
        <f t="shared" si="1"/>
        <v>1</v>
      </c>
      <c r="I22" s="10" cm="1">
        <f t="array" ref="I22">IFERROR(_xlfn.IFS(H22=H21,I21,I21="Ramo",1),I21+1)</f>
        <v>3</v>
      </c>
      <c r="J22" s="10">
        <f t="shared" si="0"/>
        <v>0</v>
      </c>
      <c r="K22" s="10" t="str">
        <f>IF(AND(carro_1[[#This Row],[Nó]]=A23,carro_1[[#This Row],[Nó]]=A24),"",I22&amp;"|"&amp;F22)</f>
        <v>3|6</v>
      </c>
      <c r="M22" s="2">
        <f t="shared" si="2"/>
        <v>19</v>
      </c>
      <c r="N22" s="4" t="str">
        <f>IF(O$2=0,IFERROR(INDEX($E:$E,MATCH($M22&amp;"|"&amp;N$3,$K:$K,0)),""),IFERROR(INDEX($J:$J,MATCH($M22&amp;"|"&amp;N$3,$K:$K,0)),""))</f>
        <v/>
      </c>
      <c r="O22" s="4" t="str">
        <f>IF(P$2=0,IFERROR(INDEX($E:$E,MATCH($M22&amp;"|"&amp;O$3,$K:$K,0)),""),IFERROR(INDEX($J:$J,MATCH($M22&amp;"|"&amp;O$3,$K:$K,0)),""))</f>
        <v/>
      </c>
      <c r="P22" s="4" t="str">
        <f>IF(Q$2=0,IFERROR(INDEX($E:$E,MATCH($M22&amp;"|"&amp;P$3,$K:$K,0)),""),IFERROR(INDEX($J:$J,MATCH($M22&amp;"|"&amp;P$3,$K:$K,0)),""))</f>
        <v/>
      </c>
      <c r="Q22" s="4" t="str">
        <f>IF(R$2=0,IFERROR(INDEX($E:$E,MATCH($M22&amp;"|"&amp;Q$3,$K:$K,0)),""),IFERROR(INDEX($J:$J,MATCH($M22&amp;"|"&amp;Q$3,$K:$K,0)),""))</f>
        <v/>
      </c>
      <c r="R22" s="4" t="str">
        <f>IF(S$2=0,IFERROR(INDEX($E:$E,MATCH($M22&amp;"|"&amp;R$3,$K:$K,0)),""),IFERROR(INDEX($J:$J,MATCH($M22&amp;"|"&amp;R$3,$K:$K,0)),""))</f>
        <v/>
      </c>
      <c r="S22" s="4" t="str">
        <f>IF(T$2=0,IFERROR(INDEX($E:$E,MATCH($M22&amp;"|"&amp;S$3,$K:$K,0)),""),IFERROR(INDEX($J:$J,MATCH($M22&amp;"|"&amp;S$3,$K:$K,0)),""))</f>
        <v/>
      </c>
      <c r="T22" s="4" t="str">
        <f>IF(U$2=0,IFERROR(INDEX($E:$E,MATCH($M22&amp;"|"&amp;T$3,$K:$K,0)),""),IFERROR(INDEX($J:$J,MATCH($M22&amp;"|"&amp;T$3,$K:$K,0)),""))</f>
        <v/>
      </c>
      <c r="U22" s="4" t="str">
        <f>IF(V$2=0,IFERROR(INDEX($E:$E,MATCH($M22&amp;"|"&amp;U$3,$K:$K,0)),""),IFERROR(INDEX($J:$J,MATCH($M22&amp;"|"&amp;U$3,$K:$K,0)),""))</f>
        <v/>
      </c>
      <c r="V22" s="4" t="str">
        <f>IF(W$2=0,IFERROR(INDEX($E:$E,MATCH($M22&amp;"|"&amp;V$3,$K:$K,0)),""),IFERROR(INDEX($J:$J,MATCH($M22&amp;"|"&amp;V$3,$K:$K,0)),""))</f>
        <v/>
      </c>
      <c r="W22" s="4" t="str">
        <f>IF(X$2=0,IFERROR(INDEX($E:$E,MATCH($M22&amp;"|"&amp;W$3,$K:$K,0)),""),IFERROR(INDEX($J:$J,MATCH($M22&amp;"|"&amp;W$3,$K:$K,0)),""))</f>
        <v/>
      </c>
      <c r="X22" s="4" t="str">
        <f>IF(Y$2=0,IFERROR(INDEX($E:$E,MATCH($M22&amp;"|"&amp;X$3,$K:$K,0)),""),IFERROR(INDEX($J:$J,MATCH($M22&amp;"|"&amp;X$3,$K:$K,0)),""))</f>
        <v/>
      </c>
      <c r="Y22" s="4" t="str">
        <f>IF(Z$2=0,IFERROR(INDEX($E:$E,MATCH($M22&amp;"|"&amp;Y$3,$K:$K,0)),""),IFERROR(INDEX($J:$J,MATCH($M22&amp;"|"&amp;Y$3,$K:$K,0)),""))</f>
        <v/>
      </c>
      <c r="Z22" s="4" t="str">
        <f>IF(AA$2=0,IFERROR(INDEX($E:$E,MATCH($M22&amp;"|"&amp;Z$3,$K:$K,0)),""),IFERROR(INDEX($J:$J,MATCH($M22&amp;"|"&amp;Z$3,$K:$K,0)),""))</f>
        <v/>
      </c>
      <c r="AA22" s="4" t="str">
        <f>IF(AB$2=0,IFERROR(INDEX($E:$E,MATCH($M22&amp;"|"&amp;AA$3,$K:$K,0)),""),IFERROR(INDEX($J:$J,MATCH($M22&amp;"|"&amp;AA$3,$K:$K,0)),""))</f>
        <v/>
      </c>
      <c r="AB22" s="4" t="str">
        <f>IF(AC$2=0,IFERROR(INDEX($E:$E,MATCH($M22&amp;"|"&amp;AB$3,$K:$K,0)),""),IFERROR(INDEX($J:$J,MATCH($M22&amp;"|"&amp;AB$3,$K:$K,0)),""))</f>
        <v/>
      </c>
      <c r="AC22" s="4" t="str">
        <f>IF(AD$2=0,IFERROR(INDEX($E:$E,MATCH($M22&amp;"|"&amp;AC$3,$K:$K,0)),""),IFERROR(INDEX($J:$J,MATCH($M22&amp;"|"&amp;AC$3,$K:$K,0)),""))</f>
        <v/>
      </c>
      <c r="AD22" s="4" t="str">
        <f>IF(AE$2=0,IFERROR(INDEX($E:$E,MATCH($M22&amp;"|"&amp;AD$3,$K:$K,0)),""),IFERROR(INDEX($J:$J,MATCH($M22&amp;"|"&amp;AD$3,$K:$K,0)),""))</f>
        <v/>
      </c>
      <c r="AE22" s="4" t="str">
        <f>IF(AF$2=0,IFERROR(INDEX($E:$E,MATCH($M22&amp;"|"&amp;AE$3,$K:$K,0)),""),IFERROR(INDEX($J:$J,MATCH($M22&amp;"|"&amp;AE$3,$K:$K,0)),""))</f>
        <v/>
      </c>
      <c r="AF22" s="4" t="str">
        <f>IF(AG$2=0,IFERROR(INDEX($E:$E,MATCH($M22&amp;"|"&amp;AF$3,$K:$K,0)),""),IFERROR(INDEX($J:$J,MATCH($M22&amp;"|"&amp;AF$3,$K:$K,0)),""))</f>
        <v/>
      </c>
      <c r="AG22" s="4" t="str">
        <f>IF(AH$2=0,IFERROR(INDEX($E:$E,MATCH($M22&amp;"|"&amp;AG$3,$K:$K,0)),""),IFERROR(INDEX($J:$J,MATCH($M22&amp;"|"&amp;AG$3,$K:$K,0)),""))</f>
        <v/>
      </c>
      <c r="AH22" s="4" t="str">
        <f>IF(AI$2=0,IFERROR(INDEX($E:$E,MATCH($M22&amp;"|"&amp;AH$3,$K:$K,0)),""),IFERROR(INDEX($J:$J,MATCH($M22&amp;"|"&amp;AH$3,$K:$K,0)),""))</f>
        <v/>
      </c>
      <c r="AI22" s="4" t="str">
        <f>IF(AJ$2=0,IFERROR(INDEX($E:$E,MATCH($M22&amp;"|"&amp;AI$3,$K:$K,0)),""),IFERROR(INDEX($J:$J,MATCH($M22&amp;"|"&amp;AI$3,$K:$K,0)),""))</f>
        <v/>
      </c>
      <c r="AJ22" s="4" t="str">
        <f>IF(AK$2=0,IFERROR(INDEX($E:$E,MATCH($M22&amp;"|"&amp;AJ$3,$K:$K,0)),""),IFERROR(INDEX($J:$J,MATCH($M22&amp;"|"&amp;AJ$3,$K:$K,0)),""))</f>
        <v/>
      </c>
    </row>
    <row r="23" spans="1:36" x14ac:dyDescent="0.25">
      <c r="A23" s="15" t="s">
        <v>44</v>
      </c>
      <c r="B23" s="16">
        <v>0.45694444444444443</v>
      </c>
      <c r="C23" s="16">
        <v>0.45694444444444443</v>
      </c>
      <c r="D23" s="15" t="s">
        <v>9</v>
      </c>
      <c r="E23" s="10" t="str">
        <f>+TEXT(carro_1[[#This Row],[Column1]],"hh:mm")&amp;" | " &amp;TEXT(carro_1[[#This Row],[Hora Fim]],"hh:mm")</f>
        <v>10:58 | 10:58</v>
      </c>
      <c r="F23" s="10">
        <f>INDEX($N$3:$AJ$3,MATCH(carro_1[[#This Row],[Nó]],$N$1:$AJ$1,0))</f>
        <v>7</v>
      </c>
      <c r="G23" s="14">
        <f>+IF(AND(carro_1[[#This Row],[Nó]]=A22,carro_1[[#This Row],[Nó]]=A24),G22,carro_1[[#This Row],[Hora Início]])</f>
        <v>0.45694444444444443</v>
      </c>
      <c r="H23" s="10">
        <f t="shared" si="1"/>
        <v>1</v>
      </c>
      <c r="I23" s="10" cm="1">
        <f t="array" ref="I23">IFERROR(_xlfn.IFS(H23=H22,I22,I22="Ramo",1),I22+1)</f>
        <v>3</v>
      </c>
      <c r="J23" s="10">
        <f t="shared" si="0"/>
        <v>0</v>
      </c>
      <c r="K23" s="10" t="str">
        <f>IF(AND(carro_1[[#This Row],[Nó]]=A24,carro_1[[#This Row],[Nó]]=A25),"",I23&amp;"|"&amp;F23)</f>
        <v/>
      </c>
      <c r="M23" s="2">
        <f t="shared" si="2"/>
        <v>20</v>
      </c>
      <c r="N23" s="4" t="str">
        <f>IF(O$2=0,IFERROR(INDEX($E:$E,MATCH($M23&amp;"|"&amp;N$3,$K:$K,0)),""),IFERROR(INDEX($J:$J,MATCH($M23&amp;"|"&amp;N$3,$K:$K,0)),""))</f>
        <v/>
      </c>
      <c r="O23" s="4" t="str">
        <f>IF(P$2=0,IFERROR(INDEX($E:$E,MATCH($M23&amp;"|"&amp;O$3,$K:$K,0)),""),IFERROR(INDEX($J:$J,MATCH($M23&amp;"|"&amp;O$3,$K:$K,0)),""))</f>
        <v/>
      </c>
      <c r="P23" s="4" t="str">
        <f>IF(Q$2=0,IFERROR(INDEX($E:$E,MATCH($M23&amp;"|"&amp;P$3,$K:$K,0)),""),IFERROR(INDEX($J:$J,MATCH($M23&amp;"|"&amp;P$3,$K:$K,0)),""))</f>
        <v/>
      </c>
      <c r="Q23" s="4" t="str">
        <f>IF(R$2=0,IFERROR(INDEX($E:$E,MATCH($M23&amp;"|"&amp;Q$3,$K:$K,0)),""),IFERROR(INDEX($J:$J,MATCH($M23&amp;"|"&amp;Q$3,$K:$K,0)),""))</f>
        <v/>
      </c>
      <c r="R23" s="4" t="str">
        <f>IF(S$2=0,IFERROR(INDEX($E:$E,MATCH($M23&amp;"|"&amp;R$3,$K:$K,0)),""),IFERROR(INDEX($J:$J,MATCH($M23&amp;"|"&amp;R$3,$K:$K,0)),""))</f>
        <v/>
      </c>
      <c r="S23" s="4" t="str">
        <f>IF(T$2=0,IFERROR(INDEX($E:$E,MATCH($M23&amp;"|"&amp;S$3,$K:$K,0)),""),IFERROR(INDEX($J:$J,MATCH($M23&amp;"|"&amp;S$3,$K:$K,0)),""))</f>
        <v/>
      </c>
      <c r="T23" s="4" t="str">
        <f>IF(U$2=0,IFERROR(INDEX($E:$E,MATCH($M23&amp;"|"&amp;T$3,$K:$K,0)),""),IFERROR(INDEX($J:$J,MATCH($M23&amp;"|"&amp;T$3,$K:$K,0)),""))</f>
        <v/>
      </c>
      <c r="U23" s="4" t="str">
        <f>IF(V$2=0,IFERROR(INDEX($E:$E,MATCH($M23&amp;"|"&amp;U$3,$K:$K,0)),""),IFERROR(INDEX($J:$J,MATCH($M23&amp;"|"&amp;U$3,$K:$K,0)),""))</f>
        <v/>
      </c>
      <c r="V23" s="4" t="str">
        <f>IF(W$2=0,IFERROR(INDEX($E:$E,MATCH($M23&amp;"|"&amp;V$3,$K:$K,0)),""),IFERROR(INDEX($J:$J,MATCH($M23&amp;"|"&amp;V$3,$K:$K,0)),""))</f>
        <v/>
      </c>
      <c r="W23" s="4" t="str">
        <f>IF(X$2=0,IFERROR(INDEX($E:$E,MATCH($M23&amp;"|"&amp;W$3,$K:$K,0)),""),IFERROR(INDEX($J:$J,MATCH($M23&amp;"|"&amp;W$3,$K:$K,0)),""))</f>
        <v/>
      </c>
      <c r="X23" s="4" t="str">
        <f>IF(Y$2=0,IFERROR(INDEX($E:$E,MATCH($M23&amp;"|"&amp;X$3,$K:$K,0)),""),IFERROR(INDEX($J:$J,MATCH($M23&amp;"|"&amp;X$3,$K:$K,0)),""))</f>
        <v/>
      </c>
      <c r="Y23" s="4" t="str">
        <f>IF(Z$2=0,IFERROR(INDEX($E:$E,MATCH($M23&amp;"|"&amp;Y$3,$K:$K,0)),""),IFERROR(INDEX($J:$J,MATCH($M23&amp;"|"&amp;Y$3,$K:$K,0)),""))</f>
        <v/>
      </c>
      <c r="Z23" s="4" t="str">
        <f>IF(AA$2=0,IFERROR(INDEX($E:$E,MATCH($M23&amp;"|"&amp;Z$3,$K:$K,0)),""),IFERROR(INDEX($J:$J,MATCH($M23&amp;"|"&amp;Z$3,$K:$K,0)),""))</f>
        <v/>
      </c>
      <c r="AA23" s="4" t="str">
        <f>IF(AB$2=0,IFERROR(INDEX($E:$E,MATCH($M23&amp;"|"&amp;AA$3,$K:$K,0)),""),IFERROR(INDEX($J:$J,MATCH($M23&amp;"|"&amp;AA$3,$K:$K,0)),""))</f>
        <v/>
      </c>
      <c r="AB23" s="4" t="str">
        <f>IF(AC$2=0,IFERROR(INDEX($E:$E,MATCH($M23&amp;"|"&amp;AB$3,$K:$K,0)),""),IFERROR(INDEX($J:$J,MATCH($M23&amp;"|"&amp;AB$3,$K:$K,0)),""))</f>
        <v/>
      </c>
      <c r="AC23" s="4" t="str">
        <f>IF(AD$2=0,IFERROR(INDEX($E:$E,MATCH($M23&amp;"|"&amp;AC$3,$K:$K,0)),""),IFERROR(INDEX($J:$J,MATCH($M23&amp;"|"&amp;AC$3,$K:$K,0)),""))</f>
        <v/>
      </c>
      <c r="AD23" s="4" t="str">
        <f>IF(AE$2=0,IFERROR(INDEX($E:$E,MATCH($M23&amp;"|"&amp;AD$3,$K:$K,0)),""),IFERROR(INDEX($J:$J,MATCH($M23&amp;"|"&amp;AD$3,$K:$K,0)),""))</f>
        <v/>
      </c>
      <c r="AE23" s="4" t="str">
        <f>IF(AF$2=0,IFERROR(INDEX($E:$E,MATCH($M23&amp;"|"&amp;AE$3,$K:$K,0)),""),IFERROR(INDEX($J:$J,MATCH($M23&amp;"|"&amp;AE$3,$K:$K,0)),""))</f>
        <v/>
      </c>
      <c r="AF23" s="4" t="str">
        <f>IF(AG$2=0,IFERROR(INDEX($E:$E,MATCH($M23&amp;"|"&amp;AF$3,$K:$K,0)),""),IFERROR(INDEX($J:$J,MATCH($M23&amp;"|"&amp;AF$3,$K:$K,0)),""))</f>
        <v/>
      </c>
      <c r="AG23" s="4" t="str">
        <f>IF(AH$2=0,IFERROR(INDEX($E:$E,MATCH($M23&amp;"|"&amp;AG$3,$K:$K,0)),""),IFERROR(INDEX($J:$J,MATCH($M23&amp;"|"&amp;AG$3,$K:$K,0)),""))</f>
        <v/>
      </c>
      <c r="AH23" s="4" t="str">
        <f>IF(AI$2=0,IFERROR(INDEX($E:$E,MATCH($M23&amp;"|"&amp;AH$3,$K:$K,0)),""),IFERROR(INDEX($J:$J,MATCH($M23&amp;"|"&amp;AH$3,$K:$K,0)),""))</f>
        <v/>
      </c>
      <c r="AI23" s="4" t="str">
        <f>IF(AJ$2=0,IFERROR(INDEX($E:$E,MATCH($M23&amp;"|"&amp;AI$3,$K:$K,0)),""),IFERROR(INDEX($J:$J,MATCH($M23&amp;"|"&amp;AI$3,$K:$K,0)),""))</f>
        <v/>
      </c>
      <c r="AJ23" s="4" t="str">
        <f>IF(AK$2=0,IFERROR(INDEX($E:$E,MATCH($M23&amp;"|"&amp;AJ$3,$K:$K,0)),""),IFERROR(INDEX($J:$J,MATCH($M23&amp;"|"&amp;AJ$3,$K:$K,0)),""))</f>
        <v/>
      </c>
    </row>
    <row r="24" spans="1:36" x14ac:dyDescent="0.25">
      <c r="A24" s="15" t="s">
        <v>44</v>
      </c>
      <c r="B24" s="16">
        <v>0.45833333333333331</v>
      </c>
      <c r="C24" s="16">
        <v>0.46527777777777779</v>
      </c>
      <c r="D24" s="15" t="s">
        <v>11</v>
      </c>
      <c r="E24" s="10" t="str">
        <f>+TEXT(carro_1[[#This Row],[Column1]],"hh:mm")&amp;" | " &amp;TEXT(carro_1[[#This Row],[Hora Fim]],"hh:mm")</f>
        <v>10:58 | 11:10</v>
      </c>
      <c r="F24" s="10">
        <f>INDEX($N$3:$AJ$3,MATCH(carro_1[[#This Row],[Nó]],$N$1:$AJ$1,0))</f>
        <v>7</v>
      </c>
      <c r="G24" s="14">
        <f>+IF(AND(carro_1[[#This Row],[Nó]]=A23,carro_1[[#This Row],[Nó]]=A25),G23,carro_1[[#This Row],[Hora Início]])</f>
        <v>0.45694444444444443</v>
      </c>
      <c r="H24" s="10">
        <f t="shared" si="1"/>
        <v>1</v>
      </c>
      <c r="I24" s="10" cm="1">
        <f t="array" ref="I24">IFERROR(_xlfn.IFS(H24=H23,I23,I23="Ramo",1),I23+1)</f>
        <v>3</v>
      </c>
      <c r="J24" s="10">
        <f t="shared" si="0"/>
        <v>0</v>
      </c>
      <c r="K24" s="10" t="str">
        <f>IF(AND(carro_1[[#This Row],[Nó]]=A25,carro_1[[#This Row],[Nó]]=A26),"",I24&amp;"|"&amp;F24)</f>
        <v>3|7</v>
      </c>
      <c r="M24" s="2">
        <f t="shared" si="2"/>
        <v>21</v>
      </c>
      <c r="N24" s="4" t="str">
        <f>IF(O$2=0,IFERROR(INDEX($E:$E,MATCH($M24&amp;"|"&amp;N$3,$K:$K,0)),""),IFERROR(INDEX($J:$J,MATCH($M24&amp;"|"&amp;N$3,$K:$K,0)),""))</f>
        <v/>
      </c>
      <c r="O24" s="4" t="str">
        <f>IF(P$2=0,IFERROR(INDEX($E:$E,MATCH($M24&amp;"|"&amp;O$3,$K:$K,0)),""),IFERROR(INDEX($J:$J,MATCH($M24&amp;"|"&amp;O$3,$K:$K,0)),""))</f>
        <v/>
      </c>
      <c r="P24" s="4" t="str">
        <f>IF(Q$2=0,IFERROR(INDEX($E:$E,MATCH($M24&amp;"|"&amp;P$3,$K:$K,0)),""),IFERROR(INDEX($J:$J,MATCH($M24&amp;"|"&amp;P$3,$K:$K,0)),""))</f>
        <v/>
      </c>
      <c r="Q24" s="4" t="str">
        <f>IF(R$2=0,IFERROR(INDEX($E:$E,MATCH($M24&amp;"|"&amp;Q$3,$K:$K,0)),""),IFERROR(INDEX($J:$J,MATCH($M24&amp;"|"&amp;Q$3,$K:$K,0)),""))</f>
        <v/>
      </c>
      <c r="R24" s="4" t="str">
        <f>IF(S$2=0,IFERROR(INDEX($E:$E,MATCH($M24&amp;"|"&amp;R$3,$K:$K,0)),""),IFERROR(INDEX($J:$J,MATCH($M24&amp;"|"&amp;R$3,$K:$K,0)),""))</f>
        <v/>
      </c>
      <c r="S24" s="4" t="str">
        <f>IF(T$2=0,IFERROR(INDEX($E:$E,MATCH($M24&amp;"|"&amp;S$3,$K:$K,0)),""),IFERROR(INDEX($J:$J,MATCH($M24&amp;"|"&amp;S$3,$K:$K,0)),""))</f>
        <v/>
      </c>
      <c r="T24" s="4" t="str">
        <f>IF(U$2=0,IFERROR(INDEX($E:$E,MATCH($M24&amp;"|"&amp;T$3,$K:$K,0)),""),IFERROR(INDEX($J:$J,MATCH($M24&amp;"|"&amp;T$3,$K:$K,0)),""))</f>
        <v/>
      </c>
      <c r="U24" s="4" t="str">
        <f>IF(V$2=0,IFERROR(INDEX($E:$E,MATCH($M24&amp;"|"&amp;U$3,$K:$K,0)),""),IFERROR(INDEX($J:$J,MATCH($M24&amp;"|"&amp;U$3,$K:$K,0)),""))</f>
        <v/>
      </c>
      <c r="V24" s="4" t="str">
        <f>IF(W$2=0,IFERROR(INDEX($E:$E,MATCH($M24&amp;"|"&amp;V$3,$K:$K,0)),""),IFERROR(INDEX($J:$J,MATCH($M24&amp;"|"&amp;V$3,$K:$K,0)),""))</f>
        <v/>
      </c>
      <c r="W24" s="4" t="str">
        <f>IF(X$2=0,IFERROR(INDEX($E:$E,MATCH($M24&amp;"|"&amp;W$3,$K:$K,0)),""),IFERROR(INDEX($J:$J,MATCH($M24&amp;"|"&amp;W$3,$K:$K,0)),""))</f>
        <v/>
      </c>
      <c r="X24" s="4" t="str">
        <f>IF(Y$2=0,IFERROR(INDEX($E:$E,MATCH($M24&amp;"|"&amp;X$3,$K:$K,0)),""),IFERROR(INDEX($J:$J,MATCH($M24&amp;"|"&amp;X$3,$K:$K,0)),""))</f>
        <v/>
      </c>
      <c r="Y24" s="4" t="str">
        <f>IF(Z$2=0,IFERROR(INDEX($E:$E,MATCH($M24&amp;"|"&amp;Y$3,$K:$K,0)),""),IFERROR(INDEX($J:$J,MATCH($M24&amp;"|"&amp;Y$3,$K:$K,0)),""))</f>
        <v/>
      </c>
      <c r="Z24" s="4" t="str">
        <f>IF(AA$2=0,IFERROR(INDEX($E:$E,MATCH($M24&amp;"|"&amp;Z$3,$K:$K,0)),""),IFERROR(INDEX($J:$J,MATCH($M24&amp;"|"&amp;Z$3,$K:$K,0)),""))</f>
        <v/>
      </c>
      <c r="AA24" s="4" t="str">
        <f>IF(AB$2=0,IFERROR(INDEX($E:$E,MATCH($M24&amp;"|"&amp;AA$3,$K:$K,0)),""),IFERROR(INDEX($J:$J,MATCH($M24&amp;"|"&amp;AA$3,$K:$K,0)),""))</f>
        <v/>
      </c>
      <c r="AB24" s="4" t="str">
        <f>IF(AC$2=0,IFERROR(INDEX($E:$E,MATCH($M24&amp;"|"&amp;AB$3,$K:$K,0)),""),IFERROR(INDEX($J:$J,MATCH($M24&amp;"|"&amp;AB$3,$K:$K,0)),""))</f>
        <v/>
      </c>
      <c r="AC24" s="4" t="str">
        <f>IF(AD$2=0,IFERROR(INDEX($E:$E,MATCH($M24&amp;"|"&amp;AC$3,$K:$K,0)),""),IFERROR(INDEX($J:$J,MATCH($M24&amp;"|"&amp;AC$3,$K:$K,0)),""))</f>
        <v/>
      </c>
      <c r="AD24" s="4" t="str">
        <f>IF(AE$2=0,IFERROR(INDEX($E:$E,MATCH($M24&amp;"|"&amp;AD$3,$K:$K,0)),""),IFERROR(INDEX($J:$J,MATCH($M24&amp;"|"&amp;AD$3,$K:$K,0)),""))</f>
        <v/>
      </c>
      <c r="AE24" s="4" t="str">
        <f>IF(AF$2=0,IFERROR(INDEX($E:$E,MATCH($M24&amp;"|"&amp;AE$3,$K:$K,0)),""),IFERROR(INDEX($J:$J,MATCH($M24&amp;"|"&amp;AE$3,$K:$K,0)),""))</f>
        <v/>
      </c>
      <c r="AF24" s="4" t="str">
        <f>IF(AG$2=0,IFERROR(INDEX($E:$E,MATCH($M24&amp;"|"&amp;AF$3,$K:$K,0)),""),IFERROR(INDEX($J:$J,MATCH($M24&amp;"|"&amp;AF$3,$K:$K,0)),""))</f>
        <v/>
      </c>
      <c r="AG24" s="4" t="str">
        <f>IF(AH$2=0,IFERROR(INDEX($E:$E,MATCH($M24&amp;"|"&amp;AG$3,$K:$K,0)),""),IFERROR(INDEX($J:$J,MATCH($M24&amp;"|"&amp;AG$3,$K:$K,0)),""))</f>
        <v/>
      </c>
      <c r="AH24" s="4" t="str">
        <f>IF(AI$2=0,IFERROR(INDEX($E:$E,MATCH($M24&amp;"|"&amp;AH$3,$K:$K,0)),""),IFERROR(INDEX($J:$J,MATCH($M24&amp;"|"&amp;AH$3,$K:$K,0)),""))</f>
        <v/>
      </c>
      <c r="AI24" s="4" t="str">
        <f>IF(AJ$2=0,IFERROR(INDEX($E:$E,MATCH($M24&amp;"|"&amp;AI$3,$K:$K,0)),""),IFERROR(INDEX($J:$J,MATCH($M24&amp;"|"&amp;AI$3,$K:$K,0)),""))</f>
        <v/>
      </c>
      <c r="AJ24" s="4" t="str">
        <f>IF(AK$2=0,IFERROR(INDEX($E:$E,MATCH($M24&amp;"|"&amp;AJ$3,$K:$K,0)),""),IFERROR(INDEX($J:$J,MATCH($M24&amp;"|"&amp;AJ$3,$K:$K,0)),""))</f>
        <v/>
      </c>
    </row>
    <row r="25" spans="1:36" x14ac:dyDescent="0.25">
      <c r="A25" s="15" t="s">
        <v>44</v>
      </c>
      <c r="B25" s="16">
        <v>0.46666666666666667</v>
      </c>
      <c r="C25" s="16">
        <v>0.46666666666666667</v>
      </c>
      <c r="D25" s="15" t="s">
        <v>9</v>
      </c>
      <c r="E25" s="10" t="str">
        <f>+TEXT(carro_1[[#This Row],[Column1]],"hh:mm")&amp;" | " &amp;TEXT(carro_1[[#This Row],[Hora Fim]],"hh:mm")</f>
        <v>11:12 | 11:12</v>
      </c>
      <c r="F25" s="10">
        <f>INDEX($N$3:$AJ$3,MATCH(carro_1[[#This Row],[Nó]],$N$1:$AJ$1,0))</f>
        <v>7</v>
      </c>
      <c r="G25" s="14">
        <f>+IF(AND(carro_1[[#This Row],[Nó]]=A24,carro_1[[#This Row],[Nó]]=A26),G24,carro_1[[#This Row],[Hora Início]])</f>
        <v>0.46666666666666667</v>
      </c>
      <c r="H25" s="10">
        <f t="shared" si="1"/>
        <v>2</v>
      </c>
      <c r="I25" s="10" cm="1">
        <f t="array" ref="I25">IFERROR(_xlfn.IFS(H25=H24,I24,I24="Ramo",1),I24+1)</f>
        <v>4</v>
      </c>
      <c r="J25" s="10">
        <f t="shared" si="0"/>
        <v>1</v>
      </c>
      <c r="K25" s="10" t="str">
        <f>IF(AND(carro_1[[#This Row],[Nó]]=A26,carro_1[[#This Row],[Nó]]=A27),"",I25&amp;"|"&amp;F25)</f>
        <v>4|7</v>
      </c>
      <c r="M25" s="2">
        <f t="shared" si="2"/>
        <v>22</v>
      </c>
      <c r="N25" s="4" t="str">
        <f>IF(O$2=0,IFERROR(INDEX($E:$E,MATCH($M25&amp;"|"&amp;N$3,$K:$K,0)),""),IFERROR(INDEX($J:$J,MATCH($M25&amp;"|"&amp;N$3,$K:$K,0)),""))</f>
        <v/>
      </c>
      <c r="O25" s="4" t="str">
        <f>IF(P$2=0,IFERROR(INDEX($E:$E,MATCH($M25&amp;"|"&amp;O$3,$K:$K,0)),""),IFERROR(INDEX($J:$J,MATCH($M25&amp;"|"&amp;O$3,$K:$K,0)),""))</f>
        <v/>
      </c>
      <c r="P25" s="4" t="str">
        <f>IF(Q$2=0,IFERROR(INDEX($E:$E,MATCH($M25&amp;"|"&amp;P$3,$K:$K,0)),""),IFERROR(INDEX($J:$J,MATCH($M25&amp;"|"&amp;P$3,$K:$K,0)),""))</f>
        <v/>
      </c>
      <c r="Q25" s="4" t="str">
        <f>IF(R$2=0,IFERROR(INDEX($E:$E,MATCH($M25&amp;"|"&amp;Q$3,$K:$K,0)),""),IFERROR(INDEX($J:$J,MATCH($M25&amp;"|"&amp;Q$3,$K:$K,0)),""))</f>
        <v/>
      </c>
      <c r="R25" s="4" t="str">
        <f>IF(S$2=0,IFERROR(INDEX($E:$E,MATCH($M25&amp;"|"&amp;R$3,$K:$K,0)),""),IFERROR(INDEX($J:$J,MATCH($M25&amp;"|"&amp;R$3,$K:$K,0)),""))</f>
        <v/>
      </c>
      <c r="S25" s="4" t="str">
        <f>IF(T$2=0,IFERROR(INDEX($E:$E,MATCH($M25&amp;"|"&amp;S$3,$K:$K,0)),""),IFERROR(INDEX($J:$J,MATCH($M25&amp;"|"&amp;S$3,$K:$K,0)),""))</f>
        <v/>
      </c>
      <c r="T25" s="4" t="str">
        <f>IF(U$2=0,IFERROR(INDEX($E:$E,MATCH($M25&amp;"|"&amp;T$3,$K:$K,0)),""),IFERROR(INDEX($J:$J,MATCH($M25&amp;"|"&amp;T$3,$K:$K,0)),""))</f>
        <v/>
      </c>
      <c r="U25" s="4" t="str">
        <f>IF(V$2=0,IFERROR(INDEX($E:$E,MATCH($M25&amp;"|"&amp;U$3,$K:$K,0)),""),IFERROR(INDEX($J:$J,MATCH($M25&amp;"|"&amp;U$3,$K:$K,0)),""))</f>
        <v/>
      </c>
      <c r="V25" s="4" t="str">
        <f>IF(W$2=0,IFERROR(INDEX($E:$E,MATCH($M25&amp;"|"&amp;V$3,$K:$K,0)),""),IFERROR(INDEX($J:$J,MATCH($M25&amp;"|"&amp;V$3,$K:$K,0)),""))</f>
        <v/>
      </c>
      <c r="W25" s="4" t="str">
        <f>IF(X$2=0,IFERROR(INDEX($E:$E,MATCH($M25&amp;"|"&amp;W$3,$K:$K,0)),""),IFERROR(INDEX($J:$J,MATCH($M25&amp;"|"&amp;W$3,$K:$K,0)),""))</f>
        <v/>
      </c>
      <c r="X25" s="4" t="str">
        <f>IF(Y$2=0,IFERROR(INDEX($E:$E,MATCH($M25&amp;"|"&amp;X$3,$K:$K,0)),""),IFERROR(INDEX($J:$J,MATCH($M25&amp;"|"&amp;X$3,$K:$K,0)),""))</f>
        <v/>
      </c>
      <c r="Y25" s="4" t="str">
        <f>IF(Z$2=0,IFERROR(INDEX($E:$E,MATCH($M25&amp;"|"&amp;Y$3,$K:$K,0)),""),IFERROR(INDEX($J:$J,MATCH($M25&amp;"|"&amp;Y$3,$K:$K,0)),""))</f>
        <v/>
      </c>
      <c r="Z25" s="4" t="str">
        <f>IF(AA$2=0,IFERROR(INDEX($E:$E,MATCH($M25&amp;"|"&amp;Z$3,$K:$K,0)),""),IFERROR(INDEX($J:$J,MATCH($M25&amp;"|"&amp;Z$3,$K:$K,0)),""))</f>
        <v/>
      </c>
      <c r="AA25" s="4" t="str">
        <f>IF(AB$2=0,IFERROR(INDEX($E:$E,MATCH($M25&amp;"|"&amp;AA$3,$K:$K,0)),""),IFERROR(INDEX($J:$J,MATCH($M25&amp;"|"&amp;AA$3,$K:$K,0)),""))</f>
        <v/>
      </c>
      <c r="AB25" s="4" t="str">
        <f>IF(AC$2=0,IFERROR(INDEX($E:$E,MATCH($M25&amp;"|"&amp;AB$3,$K:$K,0)),""),IFERROR(INDEX($J:$J,MATCH($M25&amp;"|"&amp;AB$3,$K:$K,0)),""))</f>
        <v/>
      </c>
      <c r="AC25" s="4" t="str">
        <f>IF(AD$2=0,IFERROR(INDEX($E:$E,MATCH($M25&amp;"|"&amp;AC$3,$K:$K,0)),""),IFERROR(INDEX($J:$J,MATCH($M25&amp;"|"&amp;AC$3,$K:$K,0)),""))</f>
        <v/>
      </c>
      <c r="AD25" s="4" t="str">
        <f>IF(AE$2=0,IFERROR(INDEX($E:$E,MATCH($M25&amp;"|"&amp;AD$3,$K:$K,0)),""),IFERROR(INDEX($J:$J,MATCH($M25&amp;"|"&amp;AD$3,$K:$K,0)),""))</f>
        <v/>
      </c>
      <c r="AE25" s="4" t="str">
        <f>IF(AF$2=0,IFERROR(INDEX($E:$E,MATCH($M25&amp;"|"&amp;AE$3,$K:$K,0)),""),IFERROR(INDEX($J:$J,MATCH($M25&amp;"|"&amp;AE$3,$K:$K,0)),""))</f>
        <v/>
      </c>
      <c r="AF25" s="4" t="str">
        <f>IF(AG$2=0,IFERROR(INDEX($E:$E,MATCH($M25&amp;"|"&amp;AF$3,$K:$K,0)),""),IFERROR(INDEX($J:$J,MATCH($M25&amp;"|"&amp;AF$3,$K:$K,0)),""))</f>
        <v/>
      </c>
      <c r="AG25" s="4" t="str">
        <f>IF(AH$2=0,IFERROR(INDEX($E:$E,MATCH($M25&amp;"|"&amp;AG$3,$K:$K,0)),""),IFERROR(INDEX($J:$J,MATCH($M25&amp;"|"&amp;AG$3,$K:$K,0)),""))</f>
        <v/>
      </c>
      <c r="AH25" s="4" t="str">
        <f>IF(AI$2=0,IFERROR(INDEX($E:$E,MATCH($M25&amp;"|"&amp;AH$3,$K:$K,0)),""),IFERROR(INDEX($J:$J,MATCH($M25&amp;"|"&amp;AH$3,$K:$K,0)),""))</f>
        <v/>
      </c>
      <c r="AI25" s="4" t="str">
        <f>IF(AJ$2=0,IFERROR(INDEX($E:$E,MATCH($M25&amp;"|"&amp;AI$3,$K:$K,0)),""),IFERROR(INDEX($J:$J,MATCH($M25&amp;"|"&amp;AI$3,$K:$K,0)),""))</f>
        <v/>
      </c>
      <c r="AJ25" s="4" t="str">
        <f>IF(AK$2=0,IFERROR(INDEX($E:$E,MATCH($M25&amp;"|"&amp;AJ$3,$K:$K,0)),""),IFERROR(INDEX($J:$J,MATCH($M25&amp;"|"&amp;AJ$3,$K:$K,0)),""))</f>
        <v/>
      </c>
    </row>
    <row r="26" spans="1:36" x14ac:dyDescent="0.25">
      <c r="A26" s="15" t="s">
        <v>43</v>
      </c>
      <c r="B26" s="16">
        <v>0.46944444444444444</v>
      </c>
      <c r="C26" s="16">
        <v>0.46944444444444444</v>
      </c>
      <c r="D26" s="15" t="s">
        <v>9</v>
      </c>
      <c r="E26" s="10" t="str">
        <f>+TEXT(carro_1[[#This Row],[Column1]],"hh:mm")&amp;" | " &amp;TEXT(carro_1[[#This Row],[Hora Fim]],"hh:mm")</f>
        <v>11:16 | 11:16</v>
      </c>
      <c r="F26" s="10">
        <f>INDEX($N$3:$AJ$3,MATCH(carro_1[[#This Row],[Nó]],$N$1:$AJ$1,0))</f>
        <v>6</v>
      </c>
      <c r="G26" s="14">
        <f>+IF(AND(carro_1[[#This Row],[Nó]]=A25,carro_1[[#This Row],[Nó]]=A27),G25,carro_1[[#This Row],[Hora Início]])</f>
        <v>0.46944444444444444</v>
      </c>
      <c r="H26" s="10">
        <f t="shared" si="1"/>
        <v>2</v>
      </c>
      <c r="I26" s="10" cm="1">
        <f t="array" ref="I26">IFERROR(_xlfn.IFS(H26=H25,I25,I25="Ramo",1),I25+1)</f>
        <v>4</v>
      </c>
      <c r="J26" s="10">
        <f t="shared" si="0"/>
        <v>0</v>
      </c>
      <c r="K26" s="10" t="str">
        <f>IF(AND(carro_1[[#This Row],[Nó]]=A27,carro_1[[#This Row],[Nó]]=A28),"",I26&amp;"|"&amp;F26)</f>
        <v>4|6</v>
      </c>
      <c r="M26" s="2">
        <f t="shared" si="2"/>
        <v>23</v>
      </c>
      <c r="N26" s="4" t="str">
        <f>IF(O$2=0,IFERROR(INDEX($E:$E,MATCH($M26&amp;"|"&amp;N$3,$K:$K,0)),""),IFERROR(INDEX($J:$J,MATCH($M26&amp;"|"&amp;N$3,$K:$K,0)),""))</f>
        <v/>
      </c>
      <c r="O26" s="4" t="str">
        <f>IF(P$2=0,IFERROR(INDEX($E:$E,MATCH($M26&amp;"|"&amp;O$3,$K:$K,0)),""),IFERROR(INDEX($J:$J,MATCH($M26&amp;"|"&amp;O$3,$K:$K,0)),""))</f>
        <v/>
      </c>
      <c r="P26" s="4" t="str">
        <f>IF(Q$2=0,IFERROR(INDEX($E:$E,MATCH($M26&amp;"|"&amp;P$3,$K:$K,0)),""),IFERROR(INDEX($J:$J,MATCH($M26&amp;"|"&amp;P$3,$K:$K,0)),""))</f>
        <v/>
      </c>
      <c r="Q26" s="4" t="str">
        <f>IF(R$2=0,IFERROR(INDEX($E:$E,MATCH($M26&amp;"|"&amp;Q$3,$K:$K,0)),""),IFERROR(INDEX($J:$J,MATCH($M26&amp;"|"&amp;Q$3,$K:$K,0)),""))</f>
        <v/>
      </c>
      <c r="R26" s="4" t="str">
        <f>IF(S$2=0,IFERROR(INDEX($E:$E,MATCH($M26&amp;"|"&amp;R$3,$K:$K,0)),""),IFERROR(INDEX($J:$J,MATCH($M26&amp;"|"&amp;R$3,$K:$K,0)),""))</f>
        <v/>
      </c>
      <c r="S26" s="4" t="str">
        <f>IF(T$2=0,IFERROR(INDEX($E:$E,MATCH($M26&amp;"|"&amp;S$3,$K:$K,0)),""),IFERROR(INDEX($J:$J,MATCH($M26&amp;"|"&amp;S$3,$K:$K,0)),""))</f>
        <v/>
      </c>
      <c r="T26" s="4" t="str">
        <f>IF(U$2=0,IFERROR(INDEX($E:$E,MATCH($M26&amp;"|"&amp;T$3,$K:$K,0)),""),IFERROR(INDEX($J:$J,MATCH($M26&amp;"|"&amp;T$3,$K:$K,0)),""))</f>
        <v/>
      </c>
      <c r="U26" s="4" t="str">
        <f>IF(V$2=0,IFERROR(INDEX($E:$E,MATCH($M26&amp;"|"&amp;U$3,$K:$K,0)),""),IFERROR(INDEX($J:$J,MATCH($M26&amp;"|"&amp;U$3,$K:$K,0)),""))</f>
        <v/>
      </c>
      <c r="V26" s="4" t="str">
        <f>IF(W$2=0,IFERROR(INDEX($E:$E,MATCH($M26&amp;"|"&amp;V$3,$K:$K,0)),""),IFERROR(INDEX($J:$J,MATCH($M26&amp;"|"&amp;V$3,$K:$K,0)),""))</f>
        <v/>
      </c>
      <c r="W26" s="4" t="str">
        <f>IF(X$2=0,IFERROR(INDEX($E:$E,MATCH($M26&amp;"|"&amp;W$3,$K:$K,0)),""),IFERROR(INDEX($J:$J,MATCH($M26&amp;"|"&amp;W$3,$K:$K,0)),""))</f>
        <v/>
      </c>
      <c r="X26" s="4" t="str">
        <f>IF(Y$2=0,IFERROR(INDEX($E:$E,MATCH($M26&amp;"|"&amp;X$3,$K:$K,0)),""),IFERROR(INDEX($J:$J,MATCH($M26&amp;"|"&amp;X$3,$K:$K,0)),""))</f>
        <v/>
      </c>
      <c r="Y26" s="4" t="str">
        <f>IF(Z$2=0,IFERROR(INDEX($E:$E,MATCH($M26&amp;"|"&amp;Y$3,$K:$K,0)),""),IFERROR(INDEX($J:$J,MATCH($M26&amp;"|"&amp;Y$3,$K:$K,0)),""))</f>
        <v/>
      </c>
      <c r="Z26" s="4" t="str">
        <f>IF(AA$2=0,IFERROR(INDEX($E:$E,MATCH($M26&amp;"|"&amp;Z$3,$K:$K,0)),""),IFERROR(INDEX($J:$J,MATCH($M26&amp;"|"&amp;Z$3,$K:$K,0)),""))</f>
        <v/>
      </c>
      <c r="AA26" s="4" t="str">
        <f>IF(AB$2=0,IFERROR(INDEX($E:$E,MATCH($M26&amp;"|"&amp;AA$3,$K:$K,0)),""),IFERROR(INDEX($J:$J,MATCH($M26&amp;"|"&amp;AA$3,$K:$K,0)),""))</f>
        <v/>
      </c>
      <c r="AB26" s="4" t="str">
        <f>IF(AC$2=0,IFERROR(INDEX($E:$E,MATCH($M26&amp;"|"&amp;AB$3,$K:$K,0)),""),IFERROR(INDEX($J:$J,MATCH($M26&amp;"|"&amp;AB$3,$K:$K,0)),""))</f>
        <v/>
      </c>
      <c r="AC26" s="4" t="str">
        <f>IF(AD$2=0,IFERROR(INDEX($E:$E,MATCH($M26&amp;"|"&amp;AC$3,$K:$K,0)),""),IFERROR(INDEX($J:$J,MATCH($M26&amp;"|"&amp;AC$3,$K:$K,0)),""))</f>
        <v/>
      </c>
      <c r="AD26" s="4" t="str">
        <f>IF(AE$2=0,IFERROR(INDEX($E:$E,MATCH($M26&amp;"|"&amp;AD$3,$K:$K,0)),""),IFERROR(INDEX($J:$J,MATCH($M26&amp;"|"&amp;AD$3,$K:$K,0)),""))</f>
        <v/>
      </c>
      <c r="AE26" s="4" t="str">
        <f>IF(AF$2=0,IFERROR(INDEX($E:$E,MATCH($M26&amp;"|"&amp;AE$3,$K:$K,0)),""),IFERROR(INDEX($J:$J,MATCH($M26&amp;"|"&amp;AE$3,$K:$K,0)),""))</f>
        <v/>
      </c>
      <c r="AF26" s="4" t="str">
        <f>IF(AG$2=0,IFERROR(INDEX($E:$E,MATCH($M26&amp;"|"&amp;AF$3,$K:$K,0)),""),IFERROR(INDEX($J:$J,MATCH($M26&amp;"|"&amp;AF$3,$K:$K,0)),""))</f>
        <v/>
      </c>
      <c r="AG26" s="4" t="str">
        <f>IF(AH$2=0,IFERROR(INDEX($E:$E,MATCH($M26&amp;"|"&amp;AG$3,$K:$K,0)),""),IFERROR(INDEX($J:$J,MATCH($M26&amp;"|"&amp;AG$3,$K:$K,0)),""))</f>
        <v/>
      </c>
      <c r="AH26" s="4" t="str">
        <f>IF(AI$2=0,IFERROR(INDEX($E:$E,MATCH($M26&amp;"|"&amp;AH$3,$K:$K,0)),""),IFERROR(INDEX($J:$J,MATCH($M26&amp;"|"&amp;AH$3,$K:$K,0)),""))</f>
        <v/>
      </c>
      <c r="AI26" s="4" t="str">
        <f>IF(AJ$2=0,IFERROR(INDEX($E:$E,MATCH($M26&amp;"|"&amp;AI$3,$K:$K,0)),""),IFERROR(INDEX($J:$J,MATCH($M26&amp;"|"&amp;AI$3,$K:$K,0)),""))</f>
        <v/>
      </c>
      <c r="AJ26" s="4" t="str">
        <f>IF(AK$2=0,IFERROR(INDEX($E:$E,MATCH($M26&amp;"|"&amp;AJ$3,$K:$K,0)),""),IFERROR(INDEX($J:$J,MATCH($M26&amp;"|"&amp;AJ$3,$K:$K,0)),""))</f>
        <v/>
      </c>
    </row>
    <row r="27" spans="1:36" x14ac:dyDescent="0.25">
      <c r="A27" s="15" t="s">
        <v>42</v>
      </c>
      <c r="B27" s="16">
        <v>0.47222222222222221</v>
      </c>
      <c r="C27" s="16">
        <v>0.47222222222222221</v>
      </c>
      <c r="D27" s="15" t="s">
        <v>9</v>
      </c>
      <c r="E27" s="10" t="str">
        <f>+TEXT(carro_1[[#This Row],[Column1]],"hh:mm")&amp;" | " &amp;TEXT(carro_1[[#This Row],[Hora Fim]],"hh:mm")</f>
        <v>11:20 | 11:20</v>
      </c>
      <c r="F27" s="10">
        <f>INDEX($N$3:$AJ$3,MATCH(carro_1[[#This Row],[Nó]],$N$1:$AJ$1,0))</f>
        <v>5</v>
      </c>
      <c r="G27" s="14">
        <f>+IF(AND(carro_1[[#This Row],[Nó]]=A26,carro_1[[#This Row],[Nó]]=A28),G26,carro_1[[#This Row],[Hora Início]])</f>
        <v>0.47222222222222221</v>
      </c>
      <c r="H27" s="10">
        <f t="shared" si="1"/>
        <v>2</v>
      </c>
      <c r="I27" s="10" cm="1">
        <f t="array" ref="I27">IFERROR(_xlfn.IFS(H27=H26,I26,I26="Ramo",1),I26+1)</f>
        <v>4</v>
      </c>
      <c r="J27" s="10">
        <f t="shared" si="0"/>
        <v>0</v>
      </c>
      <c r="K27" s="10" t="str">
        <f>IF(AND(carro_1[[#This Row],[Nó]]=A28,carro_1[[#This Row],[Nó]]=A29),"",I27&amp;"|"&amp;F27)</f>
        <v>4|5</v>
      </c>
      <c r="M27" s="2">
        <f t="shared" si="2"/>
        <v>24</v>
      </c>
      <c r="N27" s="4" t="str">
        <f>IF(O$2=0,IFERROR(INDEX($E:$E,MATCH($M27&amp;"|"&amp;N$3,$K:$K,0)),""),IFERROR(INDEX($J:$J,MATCH($M27&amp;"|"&amp;N$3,$K:$K,0)),""))</f>
        <v/>
      </c>
      <c r="O27" s="4" t="str">
        <f>IF(P$2=0,IFERROR(INDEX($E:$E,MATCH($M27&amp;"|"&amp;O$3,$K:$K,0)),""),IFERROR(INDEX($J:$J,MATCH($M27&amp;"|"&amp;O$3,$K:$K,0)),""))</f>
        <v/>
      </c>
      <c r="P27" s="4" t="str">
        <f>IF(Q$2=0,IFERROR(INDEX($E:$E,MATCH($M27&amp;"|"&amp;P$3,$K:$K,0)),""),IFERROR(INDEX($J:$J,MATCH($M27&amp;"|"&amp;P$3,$K:$K,0)),""))</f>
        <v/>
      </c>
      <c r="Q27" s="4" t="str">
        <f>IF(R$2=0,IFERROR(INDEX($E:$E,MATCH($M27&amp;"|"&amp;Q$3,$K:$K,0)),""),IFERROR(INDEX($J:$J,MATCH($M27&amp;"|"&amp;Q$3,$K:$K,0)),""))</f>
        <v/>
      </c>
      <c r="R27" s="4" t="str">
        <f>IF(S$2=0,IFERROR(INDEX($E:$E,MATCH($M27&amp;"|"&amp;R$3,$K:$K,0)),""),IFERROR(INDEX($J:$J,MATCH($M27&amp;"|"&amp;R$3,$K:$K,0)),""))</f>
        <v/>
      </c>
      <c r="S27" s="4" t="str">
        <f>IF(T$2=0,IFERROR(INDEX($E:$E,MATCH($M27&amp;"|"&amp;S$3,$K:$K,0)),""),IFERROR(INDEX($J:$J,MATCH($M27&amp;"|"&amp;S$3,$K:$K,0)),""))</f>
        <v/>
      </c>
      <c r="T27" s="4" t="str">
        <f>IF(U$2=0,IFERROR(INDEX($E:$E,MATCH($M27&amp;"|"&amp;T$3,$K:$K,0)),""),IFERROR(INDEX($J:$J,MATCH($M27&amp;"|"&amp;T$3,$K:$K,0)),""))</f>
        <v/>
      </c>
      <c r="U27" s="4" t="str">
        <f>IF(V$2=0,IFERROR(INDEX($E:$E,MATCH($M27&amp;"|"&amp;U$3,$K:$K,0)),""),IFERROR(INDEX($J:$J,MATCH($M27&amp;"|"&amp;U$3,$K:$K,0)),""))</f>
        <v/>
      </c>
      <c r="V27" s="4" t="str">
        <f>IF(W$2=0,IFERROR(INDEX($E:$E,MATCH($M27&amp;"|"&amp;V$3,$K:$K,0)),""),IFERROR(INDEX($J:$J,MATCH($M27&amp;"|"&amp;V$3,$K:$K,0)),""))</f>
        <v/>
      </c>
      <c r="W27" s="4" t="str">
        <f>IF(X$2=0,IFERROR(INDEX($E:$E,MATCH($M27&amp;"|"&amp;W$3,$K:$K,0)),""),IFERROR(INDEX($J:$J,MATCH($M27&amp;"|"&amp;W$3,$K:$K,0)),""))</f>
        <v/>
      </c>
      <c r="X27" s="4" t="str">
        <f>IF(Y$2=0,IFERROR(INDEX($E:$E,MATCH($M27&amp;"|"&amp;X$3,$K:$K,0)),""),IFERROR(INDEX($J:$J,MATCH($M27&amp;"|"&amp;X$3,$K:$K,0)),""))</f>
        <v/>
      </c>
      <c r="Y27" s="4" t="str">
        <f>IF(Z$2=0,IFERROR(INDEX($E:$E,MATCH($M27&amp;"|"&amp;Y$3,$K:$K,0)),""),IFERROR(INDEX($J:$J,MATCH($M27&amp;"|"&amp;Y$3,$K:$K,0)),""))</f>
        <v/>
      </c>
      <c r="Z27" s="4" t="str">
        <f>IF(AA$2=0,IFERROR(INDEX($E:$E,MATCH($M27&amp;"|"&amp;Z$3,$K:$K,0)),""),IFERROR(INDEX($J:$J,MATCH($M27&amp;"|"&amp;Z$3,$K:$K,0)),""))</f>
        <v/>
      </c>
      <c r="AA27" s="4" t="str">
        <f>IF(AB$2=0,IFERROR(INDEX($E:$E,MATCH($M27&amp;"|"&amp;AA$3,$K:$K,0)),""),IFERROR(INDEX($J:$J,MATCH($M27&amp;"|"&amp;AA$3,$K:$K,0)),""))</f>
        <v/>
      </c>
      <c r="AB27" s="4" t="str">
        <f>IF(AC$2=0,IFERROR(INDEX($E:$E,MATCH($M27&amp;"|"&amp;AB$3,$K:$K,0)),""),IFERROR(INDEX($J:$J,MATCH($M27&amp;"|"&amp;AB$3,$K:$K,0)),""))</f>
        <v/>
      </c>
      <c r="AC27" s="4" t="str">
        <f>IF(AD$2=0,IFERROR(INDEX($E:$E,MATCH($M27&amp;"|"&amp;AC$3,$K:$K,0)),""),IFERROR(INDEX($J:$J,MATCH($M27&amp;"|"&amp;AC$3,$K:$K,0)),""))</f>
        <v/>
      </c>
      <c r="AD27" s="4" t="str">
        <f>IF(AE$2=0,IFERROR(INDEX($E:$E,MATCH($M27&amp;"|"&amp;AD$3,$K:$K,0)),""),IFERROR(INDEX($J:$J,MATCH($M27&amp;"|"&amp;AD$3,$K:$K,0)),""))</f>
        <v/>
      </c>
      <c r="AE27" s="4" t="str">
        <f>IF(AF$2=0,IFERROR(INDEX($E:$E,MATCH($M27&amp;"|"&amp;AE$3,$K:$K,0)),""),IFERROR(INDEX($J:$J,MATCH($M27&amp;"|"&amp;AE$3,$K:$K,0)),""))</f>
        <v/>
      </c>
      <c r="AF27" s="4" t="str">
        <f>IF(AG$2=0,IFERROR(INDEX($E:$E,MATCH($M27&amp;"|"&amp;AF$3,$K:$K,0)),""),IFERROR(INDEX($J:$J,MATCH($M27&amp;"|"&amp;AF$3,$K:$K,0)),""))</f>
        <v/>
      </c>
      <c r="AG27" s="4" t="str">
        <f>IF(AH$2=0,IFERROR(INDEX($E:$E,MATCH($M27&amp;"|"&amp;AG$3,$K:$K,0)),""),IFERROR(INDEX($J:$J,MATCH($M27&amp;"|"&amp;AG$3,$K:$K,0)),""))</f>
        <v/>
      </c>
      <c r="AH27" s="4" t="str">
        <f>IF(AI$2=0,IFERROR(INDEX($E:$E,MATCH($M27&amp;"|"&amp;AH$3,$K:$K,0)),""),IFERROR(INDEX($J:$J,MATCH($M27&amp;"|"&amp;AH$3,$K:$K,0)),""))</f>
        <v/>
      </c>
      <c r="AI27" s="4" t="str">
        <f>IF(AJ$2=0,IFERROR(INDEX($E:$E,MATCH($M27&amp;"|"&amp;AI$3,$K:$K,0)),""),IFERROR(INDEX($J:$J,MATCH($M27&amp;"|"&amp;AI$3,$K:$K,0)),""))</f>
        <v/>
      </c>
      <c r="AJ27" s="4" t="str">
        <f>IF(AK$2=0,IFERROR(INDEX($E:$E,MATCH($M27&amp;"|"&amp;AJ$3,$K:$K,0)),""),IFERROR(INDEX($J:$J,MATCH($M27&amp;"|"&amp;AJ$3,$K:$K,0)),""))</f>
        <v/>
      </c>
    </row>
    <row r="28" spans="1:36" x14ac:dyDescent="0.25">
      <c r="A28" s="15" t="s">
        <v>41</v>
      </c>
      <c r="B28" s="16">
        <v>0.47361111111111109</v>
      </c>
      <c r="C28" s="16">
        <v>0.49444444444444446</v>
      </c>
      <c r="D28" s="15" t="s">
        <v>10</v>
      </c>
      <c r="E28" s="10" t="str">
        <f>+TEXT(carro_1[[#This Row],[Column1]],"hh:mm")&amp;" | " &amp;TEXT(carro_1[[#This Row],[Hora Fim]],"hh:mm")</f>
        <v>11:22 | 11:52</v>
      </c>
      <c r="F28" s="10">
        <f>INDEX($N$3:$AJ$3,MATCH(carro_1[[#This Row],[Nó]],$N$1:$AJ$1,0))</f>
        <v>4</v>
      </c>
      <c r="G28" s="14">
        <f>+IF(AND(carro_1[[#This Row],[Nó]]=A27,carro_1[[#This Row],[Nó]]=A29),G27,carro_1[[#This Row],[Hora Início]])</f>
        <v>0.47361111111111109</v>
      </c>
      <c r="H28" s="10">
        <f t="shared" si="1"/>
        <v>2</v>
      </c>
      <c r="I28" s="10" cm="1">
        <f t="array" ref="I28">IFERROR(_xlfn.IFS(H28=H27,I27,I27="Ramo",1),I27+1)</f>
        <v>4</v>
      </c>
      <c r="J28" s="10">
        <f t="shared" si="0"/>
        <v>0</v>
      </c>
      <c r="K28" s="10" t="str">
        <f>IF(AND(carro_1[[#This Row],[Nó]]=A29,carro_1[[#This Row],[Nó]]=A30),"",I28&amp;"|"&amp;F28)</f>
        <v>4|4</v>
      </c>
      <c r="M28" s="2">
        <f t="shared" si="2"/>
        <v>25</v>
      </c>
      <c r="N28" s="4" t="str">
        <f>IF(O$2=0,IFERROR(INDEX($E:$E,MATCH($M28&amp;"|"&amp;N$3,$K:$K,0)),""),IFERROR(INDEX($J:$J,MATCH($M28&amp;"|"&amp;N$3,$K:$K,0)),""))</f>
        <v/>
      </c>
      <c r="O28" s="4" t="str">
        <f>IF(P$2=0,IFERROR(INDEX($E:$E,MATCH($M28&amp;"|"&amp;O$3,$K:$K,0)),""),IFERROR(INDEX($J:$J,MATCH($M28&amp;"|"&amp;O$3,$K:$K,0)),""))</f>
        <v/>
      </c>
      <c r="P28" s="4" t="str">
        <f>IF(Q$2=0,IFERROR(INDEX($E:$E,MATCH($M28&amp;"|"&amp;P$3,$K:$K,0)),""),IFERROR(INDEX($J:$J,MATCH($M28&amp;"|"&amp;P$3,$K:$K,0)),""))</f>
        <v/>
      </c>
      <c r="Q28" s="4" t="str">
        <f>IF(R$2=0,IFERROR(INDEX($E:$E,MATCH($M28&amp;"|"&amp;Q$3,$K:$K,0)),""),IFERROR(INDEX($J:$J,MATCH($M28&amp;"|"&amp;Q$3,$K:$K,0)),""))</f>
        <v/>
      </c>
      <c r="R28" s="4" t="str">
        <f>IF(S$2=0,IFERROR(INDEX($E:$E,MATCH($M28&amp;"|"&amp;R$3,$K:$K,0)),""),IFERROR(INDEX($J:$J,MATCH($M28&amp;"|"&amp;R$3,$K:$K,0)),""))</f>
        <v/>
      </c>
      <c r="S28" s="4" t="str">
        <f>IF(T$2=0,IFERROR(INDEX($E:$E,MATCH($M28&amp;"|"&amp;S$3,$K:$K,0)),""),IFERROR(INDEX($J:$J,MATCH($M28&amp;"|"&amp;S$3,$K:$K,0)),""))</f>
        <v/>
      </c>
      <c r="T28" s="4" t="str">
        <f>IF(U$2=0,IFERROR(INDEX($E:$E,MATCH($M28&amp;"|"&amp;T$3,$K:$K,0)),""),IFERROR(INDEX($J:$J,MATCH($M28&amp;"|"&amp;T$3,$K:$K,0)),""))</f>
        <v/>
      </c>
      <c r="U28" s="4" t="str">
        <f>IF(V$2=0,IFERROR(INDEX($E:$E,MATCH($M28&amp;"|"&amp;U$3,$K:$K,0)),""),IFERROR(INDEX($J:$J,MATCH($M28&amp;"|"&amp;U$3,$K:$K,0)),""))</f>
        <v/>
      </c>
      <c r="V28" s="4" t="str">
        <f>IF(W$2=0,IFERROR(INDEX($E:$E,MATCH($M28&amp;"|"&amp;V$3,$K:$K,0)),""),IFERROR(INDEX($J:$J,MATCH($M28&amp;"|"&amp;V$3,$K:$K,0)),""))</f>
        <v/>
      </c>
      <c r="W28" s="4" t="str">
        <f>IF(X$2=0,IFERROR(INDEX($E:$E,MATCH($M28&amp;"|"&amp;W$3,$K:$K,0)),""),IFERROR(INDEX($J:$J,MATCH($M28&amp;"|"&amp;W$3,$K:$K,0)),""))</f>
        <v/>
      </c>
      <c r="X28" s="4" t="str">
        <f>IF(Y$2=0,IFERROR(INDEX($E:$E,MATCH($M28&amp;"|"&amp;X$3,$K:$K,0)),""),IFERROR(INDEX($J:$J,MATCH($M28&amp;"|"&amp;X$3,$K:$K,0)),""))</f>
        <v/>
      </c>
      <c r="Y28" s="4" t="str">
        <f>IF(Z$2=0,IFERROR(INDEX($E:$E,MATCH($M28&amp;"|"&amp;Y$3,$K:$K,0)),""),IFERROR(INDEX($J:$J,MATCH($M28&amp;"|"&amp;Y$3,$K:$K,0)),""))</f>
        <v/>
      </c>
      <c r="Z28" s="4" t="str">
        <f>IF(AA$2=0,IFERROR(INDEX($E:$E,MATCH($M28&amp;"|"&amp;Z$3,$K:$K,0)),""),IFERROR(INDEX($J:$J,MATCH($M28&amp;"|"&amp;Z$3,$K:$K,0)),""))</f>
        <v/>
      </c>
      <c r="AA28" s="4" t="str">
        <f>IF(AB$2=0,IFERROR(INDEX($E:$E,MATCH($M28&amp;"|"&amp;AA$3,$K:$K,0)),""),IFERROR(INDEX($J:$J,MATCH($M28&amp;"|"&amp;AA$3,$K:$K,0)),""))</f>
        <v/>
      </c>
      <c r="AB28" s="4" t="str">
        <f>IF(AC$2=0,IFERROR(INDEX($E:$E,MATCH($M28&amp;"|"&amp;AB$3,$K:$K,0)),""),IFERROR(INDEX($J:$J,MATCH($M28&amp;"|"&amp;AB$3,$K:$K,0)),""))</f>
        <v/>
      </c>
      <c r="AC28" s="4" t="str">
        <f>IF(AD$2=0,IFERROR(INDEX($E:$E,MATCH($M28&amp;"|"&amp;AC$3,$K:$K,0)),""),IFERROR(INDEX($J:$J,MATCH($M28&amp;"|"&amp;AC$3,$K:$K,0)),""))</f>
        <v/>
      </c>
      <c r="AD28" s="4" t="str">
        <f>IF(AE$2=0,IFERROR(INDEX($E:$E,MATCH($M28&amp;"|"&amp;AD$3,$K:$K,0)),""),IFERROR(INDEX($J:$J,MATCH($M28&amp;"|"&amp;AD$3,$K:$K,0)),""))</f>
        <v/>
      </c>
      <c r="AE28" s="4" t="str">
        <f>IF(AF$2=0,IFERROR(INDEX($E:$E,MATCH($M28&amp;"|"&amp;AE$3,$K:$K,0)),""),IFERROR(INDEX($J:$J,MATCH($M28&amp;"|"&amp;AE$3,$K:$K,0)),""))</f>
        <v/>
      </c>
      <c r="AF28" s="4" t="str">
        <f>IF(AG$2=0,IFERROR(INDEX($E:$E,MATCH($M28&amp;"|"&amp;AF$3,$K:$K,0)),""),IFERROR(INDEX($J:$J,MATCH($M28&amp;"|"&amp;AF$3,$K:$K,0)),""))</f>
        <v/>
      </c>
      <c r="AG28" s="4" t="str">
        <f>IF(AH$2=0,IFERROR(INDEX($E:$E,MATCH($M28&amp;"|"&amp;AG$3,$K:$K,0)),""),IFERROR(INDEX($J:$J,MATCH($M28&amp;"|"&amp;AG$3,$K:$K,0)),""))</f>
        <v/>
      </c>
      <c r="AH28" s="4" t="str">
        <f>IF(AI$2=0,IFERROR(INDEX($E:$E,MATCH($M28&amp;"|"&amp;AH$3,$K:$K,0)),""),IFERROR(INDEX($J:$J,MATCH($M28&amp;"|"&amp;AH$3,$K:$K,0)),""))</f>
        <v/>
      </c>
      <c r="AI28" s="4" t="str">
        <f>IF(AJ$2=0,IFERROR(INDEX($E:$E,MATCH($M28&amp;"|"&amp;AI$3,$K:$K,0)),""),IFERROR(INDEX($J:$J,MATCH($M28&amp;"|"&amp;AI$3,$K:$K,0)),""))</f>
        <v/>
      </c>
      <c r="AJ28" s="4" t="str">
        <f>IF(AK$2=0,IFERROR(INDEX($E:$E,MATCH($M28&amp;"|"&amp;AJ$3,$K:$K,0)),""),IFERROR(INDEX($J:$J,MATCH($M28&amp;"|"&amp;AJ$3,$K:$K,0)),""))</f>
        <v/>
      </c>
    </row>
    <row r="29" spans="1:36" x14ac:dyDescent="0.25">
      <c r="A29" s="15" t="s">
        <v>41</v>
      </c>
      <c r="B29" s="16">
        <v>0.49583333333333335</v>
      </c>
      <c r="C29" s="16">
        <v>0.49583333333333335</v>
      </c>
      <c r="D29" s="15" t="s">
        <v>9</v>
      </c>
      <c r="E29" s="10" t="str">
        <f>+TEXT(carro_1[[#This Row],[Column1]],"hh:mm")&amp;" | " &amp;TEXT(carro_1[[#This Row],[Hora Fim]],"hh:mm")</f>
        <v>11:54 | 11:54</v>
      </c>
      <c r="F29" s="10">
        <f>INDEX($N$3:$AJ$3,MATCH(carro_1[[#This Row],[Nó]],$N$1:$AJ$1,0))</f>
        <v>4</v>
      </c>
      <c r="G29" s="14">
        <f>+IF(AND(carro_1[[#This Row],[Nó]]=A28,carro_1[[#This Row],[Nó]]=A30),G28,carro_1[[#This Row],[Hora Início]])</f>
        <v>0.49583333333333335</v>
      </c>
      <c r="H29" s="10">
        <f t="shared" si="1"/>
        <v>1</v>
      </c>
      <c r="I29" s="10" cm="1">
        <f t="array" ref="I29">IFERROR(_xlfn.IFS(H29=H28,I28,I28="Ramo",1),I28+1)</f>
        <v>5</v>
      </c>
      <c r="J29" s="10">
        <f t="shared" si="0"/>
        <v>1</v>
      </c>
      <c r="K29" s="10" t="str">
        <f>IF(AND(carro_1[[#This Row],[Nó]]=A30,carro_1[[#This Row],[Nó]]=A31),"",I29&amp;"|"&amp;F29)</f>
        <v>5|4</v>
      </c>
      <c r="M29" s="2">
        <f t="shared" si="2"/>
        <v>26</v>
      </c>
      <c r="N29" s="4" t="str">
        <f>IF(O$2=0,IFERROR(INDEX($E:$E,MATCH($M29&amp;"|"&amp;N$3,$K:$K,0)),""),IFERROR(INDEX($J:$J,MATCH($M29&amp;"|"&amp;N$3,$K:$K,0)),""))</f>
        <v/>
      </c>
      <c r="O29" s="4" t="str">
        <f>IF(P$2=0,IFERROR(INDEX($E:$E,MATCH($M29&amp;"|"&amp;O$3,$K:$K,0)),""),IFERROR(INDEX($J:$J,MATCH($M29&amp;"|"&amp;O$3,$K:$K,0)),""))</f>
        <v/>
      </c>
      <c r="P29" s="4" t="str">
        <f>IF(Q$2=0,IFERROR(INDEX($E:$E,MATCH($M29&amp;"|"&amp;P$3,$K:$K,0)),""),IFERROR(INDEX($J:$J,MATCH($M29&amp;"|"&amp;P$3,$K:$K,0)),""))</f>
        <v/>
      </c>
      <c r="Q29" s="4" t="str">
        <f>IF(R$2=0,IFERROR(INDEX($E:$E,MATCH($M29&amp;"|"&amp;Q$3,$K:$K,0)),""),IFERROR(INDEX($J:$J,MATCH($M29&amp;"|"&amp;Q$3,$K:$K,0)),""))</f>
        <v/>
      </c>
      <c r="R29" s="4" t="str">
        <f>IF(S$2=0,IFERROR(INDEX($E:$E,MATCH($M29&amp;"|"&amp;R$3,$K:$K,0)),""),IFERROR(INDEX($J:$J,MATCH($M29&amp;"|"&amp;R$3,$K:$K,0)),""))</f>
        <v/>
      </c>
      <c r="S29" s="4" t="str">
        <f>IF(T$2=0,IFERROR(INDEX($E:$E,MATCH($M29&amp;"|"&amp;S$3,$K:$K,0)),""),IFERROR(INDEX($J:$J,MATCH($M29&amp;"|"&amp;S$3,$K:$K,0)),""))</f>
        <v/>
      </c>
      <c r="T29" s="4" t="str">
        <f>IF(U$2=0,IFERROR(INDEX($E:$E,MATCH($M29&amp;"|"&amp;T$3,$K:$K,0)),""),IFERROR(INDEX($J:$J,MATCH($M29&amp;"|"&amp;T$3,$K:$K,0)),""))</f>
        <v/>
      </c>
      <c r="U29" s="4" t="str">
        <f>IF(V$2=0,IFERROR(INDEX($E:$E,MATCH($M29&amp;"|"&amp;U$3,$K:$K,0)),""),IFERROR(INDEX($J:$J,MATCH($M29&amp;"|"&amp;U$3,$K:$K,0)),""))</f>
        <v/>
      </c>
      <c r="V29" s="4" t="str">
        <f>IF(W$2=0,IFERROR(INDEX($E:$E,MATCH($M29&amp;"|"&amp;V$3,$K:$K,0)),""),IFERROR(INDEX($J:$J,MATCH($M29&amp;"|"&amp;V$3,$K:$K,0)),""))</f>
        <v/>
      </c>
      <c r="W29" s="4" t="str">
        <f>IF(X$2=0,IFERROR(INDEX($E:$E,MATCH($M29&amp;"|"&amp;W$3,$K:$K,0)),""),IFERROR(INDEX($J:$J,MATCH($M29&amp;"|"&amp;W$3,$K:$K,0)),""))</f>
        <v/>
      </c>
      <c r="X29" s="4" t="str">
        <f>IF(Y$2=0,IFERROR(INDEX($E:$E,MATCH($M29&amp;"|"&amp;X$3,$K:$K,0)),""),IFERROR(INDEX($J:$J,MATCH($M29&amp;"|"&amp;X$3,$K:$K,0)),""))</f>
        <v/>
      </c>
      <c r="Y29" s="4" t="str">
        <f>IF(Z$2=0,IFERROR(INDEX($E:$E,MATCH($M29&amp;"|"&amp;Y$3,$K:$K,0)),""),IFERROR(INDEX($J:$J,MATCH($M29&amp;"|"&amp;Y$3,$K:$K,0)),""))</f>
        <v/>
      </c>
      <c r="Z29" s="4" t="str">
        <f>IF(AA$2=0,IFERROR(INDEX($E:$E,MATCH($M29&amp;"|"&amp;Z$3,$K:$K,0)),""),IFERROR(INDEX($J:$J,MATCH($M29&amp;"|"&amp;Z$3,$K:$K,0)),""))</f>
        <v/>
      </c>
      <c r="AA29" s="4" t="str">
        <f>IF(AB$2=0,IFERROR(INDEX($E:$E,MATCH($M29&amp;"|"&amp;AA$3,$K:$K,0)),""),IFERROR(INDEX($J:$J,MATCH($M29&amp;"|"&amp;AA$3,$K:$K,0)),""))</f>
        <v/>
      </c>
      <c r="AB29" s="4" t="str">
        <f>IF(AC$2=0,IFERROR(INDEX($E:$E,MATCH($M29&amp;"|"&amp;AB$3,$K:$K,0)),""),IFERROR(INDEX($J:$J,MATCH($M29&amp;"|"&amp;AB$3,$K:$K,0)),""))</f>
        <v/>
      </c>
      <c r="AC29" s="4" t="str">
        <f>IF(AD$2=0,IFERROR(INDEX($E:$E,MATCH($M29&amp;"|"&amp;AC$3,$K:$K,0)),""),IFERROR(INDEX($J:$J,MATCH($M29&amp;"|"&amp;AC$3,$K:$K,0)),""))</f>
        <v/>
      </c>
      <c r="AD29" s="4" t="str">
        <f>IF(AE$2=0,IFERROR(INDEX($E:$E,MATCH($M29&amp;"|"&amp;AD$3,$K:$K,0)),""),IFERROR(INDEX($J:$J,MATCH($M29&amp;"|"&amp;AD$3,$K:$K,0)),""))</f>
        <v/>
      </c>
      <c r="AE29" s="4" t="str">
        <f>IF(AF$2=0,IFERROR(INDEX($E:$E,MATCH($M29&amp;"|"&amp;AE$3,$K:$K,0)),""),IFERROR(INDEX($J:$J,MATCH($M29&amp;"|"&amp;AE$3,$K:$K,0)),""))</f>
        <v/>
      </c>
      <c r="AF29" s="4" t="str">
        <f>IF(AG$2=0,IFERROR(INDEX($E:$E,MATCH($M29&amp;"|"&amp;AF$3,$K:$K,0)),""),IFERROR(INDEX($J:$J,MATCH($M29&amp;"|"&amp;AF$3,$K:$K,0)),""))</f>
        <v/>
      </c>
      <c r="AG29" s="4" t="str">
        <f>IF(AH$2=0,IFERROR(INDEX($E:$E,MATCH($M29&amp;"|"&amp;AG$3,$K:$K,0)),""),IFERROR(INDEX($J:$J,MATCH($M29&amp;"|"&amp;AG$3,$K:$K,0)),""))</f>
        <v/>
      </c>
      <c r="AH29" s="4" t="str">
        <f>IF(AI$2=0,IFERROR(INDEX($E:$E,MATCH($M29&amp;"|"&amp;AH$3,$K:$K,0)),""),IFERROR(INDEX($J:$J,MATCH($M29&amp;"|"&amp;AH$3,$K:$K,0)),""))</f>
        <v/>
      </c>
      <c r="AI29" s="4" t="str">
        <f>IF(AJ$2=0,IFERROR(INDEX($E:$E,MATCH($M29&amp;"|"&amp;AI$3,$K:$K,0)),""),IFERROR(INDEX($J:$J,MATCH($M29&amp;"|"&amp;AI$3,$K:$K,0)),""))</f>
        <v/>
      </c>
      <c r="AJ29" s="4" t="str">
        <f>IF(AK$2=0,IFERROR(INDEX($E:$E,MATCH($M29&amp;"|"&amp;AJ$3,$K:$K,0)),""),IFERROR(INDEX($J:$J,MATCH($M29&amp;"|"&amp;AJ$3,$K:$K,0)),""))</f>
        <v/>
      </c>
    </row>
    <row r="30" spans="1:36" x14ac:dyDescent="0.25">
      <c r="A30" s="15" t="s">
        <v>42</v>
      </c>
      <c r="B30" s="16">
        <v>0.49722222222222223</v>
      </c>
      <c r="C30" s="16">
        <v>0.49722222222222223</v>
      </c>
      <c r="D30" s="15" t="s">
        <v>9</v>
      </c>
      <c r="E30" s="10" t="str">
        <f>+TEXT(carro_1[[#This Row],[Column1]],"hh:mm")&amp;" | " &amp;TEXT(carro_1[[#This Row],[Hora Fim]],"hh:mm")</f>
        <v>11:56 | 11:56</v>
      </c>
      <c r="F30" s="10">
        <f>INDEX($N$3:$AJ$3,MATCH(carro_1[[#This Row],[Nó]],$N$1:$AJ$1,0))</f>
        <v>5</v>
      </c>
      <c r="G30" s="14">
        <f>+IF(AND(carro_1[[#This Row],[Nó]]=A29,carro_1[[#This Row],[Nó]]=A31),G29,carro_1[[#This Row],[Hora Início]])</f>
        <v>0.49722222222222223</v>
      </c>
      <c r="H30" s="10">
        <f t="shared" si="1"/>
        <v>1</v>
      </c>
      <c r="I30" s="10" cm="1">
        <f t="array" ref="I30">IFERROR(_xlfn.IFS(H30=H29,I29,I29="Ramo",1),I29+1)</f>
        <v>5</v>
      </c>
      <c r="J30" s="10">
        <f t="shared" si="0"/>
        <v>0</v>
      </c>
      <c r="K30" s="10" t="str">
        <f>IF(AND(carro_1[[#This Row],[Nó]]=A31,carro_1[[#This Row],[Nó]]=A32),"",I30&amp;"|"&amp;F30)</f>
        <v>5|5</v>
      </c>
      <c r="M30" s="2">
        <f t="shared" si="2"/>
        <v>27</v>
      </c>
      <c r="N30" s="4" t="str">
        <f>IF(O$2=0,IFERROR(INDEX($E:$E,MATCH($M30&amp;"|"&amp;N$3,$K:$K,0)),""),IFERROR(INDEX($J:$J,MATCH($M30&amp;"|"&amp;N$3,$K:$K,0)),""))</f>
        <v/>
      </c>
      <c r="O30" s="4" t="str">
        <f>IF(P$2=0,IFERROR(INDEX($E:$E,MATCH($M30&amp;"|"&amp;O$3,$K:$K,0)),""),IFERROR(INDEX($J:$J,MATCH($M30&amp;"|"&amp;O$3,$K:$K,0)),""))</f>
        <v/>
      </c>
      <c r="P30" s="4" t="str">
        <f>IF(Q$2=0,IFERROR(INDEX($E:$E,MATCH($M30&amp;"|"&amp;P$3,$K:$K,0)),""),IFERROR(INDEX($J:$J,MATCH($M30&amp;"|"&amp;P$3,$K:$K,0)),""))</f>
        <v/>
      </c>
      <c r="Q30" s="4" t="str">
        <f>IF(R$2=0,IFERROR(INDEX($E:$E,MATCH($M30&amp;"|"&amp;Q$3,$K:$K,0)),""),IFERROR(INDEX($J:$J,MATCH($M30&amp;"|"&amp;Q$3,$K:$K,0)),""))</f>
        <v/>
      </c>
      <c r="R30" s="4" t="str">
        <f>IF(S$2=0,IFERROR(INDEX($E:$E,MATCH($M30&amp;"|"&amp;R$3,$K:$K,0)),""),IFERROR(INDEX($J:$J,MATCH($M30&amp;"|"&amp;R$3,$K:$K,0)),""))</f>
        <v/>
      </c>
      <c r="S30" s="4" t="str">
        <f>IF(T$2=0,IFERROR(INDEX($E:$E,MATCH($M30&amp;"|"&amp;S$3,$K:$K,0)),""),IFERROR(INDEX($J:$J,MATCH($M30&amp;"|"&amp;S$3,$K:$K,0)),""))</f>
        <v/>
      </c>
      <c r="T30" s="4" t="str">
        <f>IF(U$2=0,IFERROR(INDEX($E:$E,MATCH($M30&amp;"|"&amp;T$3,$K:$K,0)),""),IFERROR(INDEX($J:$J,MATCH($M30&amp;"|"&amp;T$3,$K:$K,0)),""))</f>
        <v/>
      </c>
      <c r="U30" s="4" t="str">
        <f>IF(V$2=0,IFERROR(INDEX($E:$E,MATCH($M30&amp;"|"&amp;U$3,$K:$K,0)),""),IFERROR(INDEX($J:$J,MATCH($M30&amp;"|"&amp;U$3,$K:$K,0)),""))</f>
        <v/>
      </c>
      <c r="V30" s="4" t="str">
        <f>IF(W$2=0,IFERROR(INDEX($E:$E,MATCH($M30&amp;"|"&amp;V$3,$K:$K,0)),""),IFERROR(INDEX($J:$J,MATCH($M30&amp;"|"&amp;V$3,$K:$K,0)),""))</f>
        <v/>
      </c>
      <c r="W30" s="4" t="str">
        <f>IF(X$2=0,IFERROR(INDEX($E:$E,MATCH($M30&amp;"|"&amp;W$3,$K:$K,0)),""),IFERROR(INDEX($J:$J,MATCH($M30&amp;"|"&amp;W$3,$K:$K,0)),""))</f>
        <v/>
      </c>
      <c r="X30" s="4" t="str">
        <f>IF(Y$2=0,IFERROR(INDEX($E:$E,MATCH($M30&amp;"|"&amp;X$3,$K:$K,0)),""),IFERROR(INDEX($J:$J,MATCH($M30&amp;"|"&amp;X$3,$K:$K,0)),""))</f>
        <v/>
      </c>
      <c r="Y30" s="4" t="str">
        <f>IF(Z$2=0,IFERROR(INDEX($E:$E,MATCH($M30&amp;"|"&amp;Y$3,$K:$K,0)),""),IFERROR(INDEX($J:$J,MATCH($M30&amp;"|"&amp;Y$3,$K:$K,0)),""))</f>
        <v/>
      </c>
      <c r="Z30" s="4" t="str">
        <f>IF(AA$2=0,IFERROR(INDEX($E:$E,MATCH($M30&amp;"|"&amp;Z$3,$K:$K,0)),""),IFERROR(INDEX($J:$J,MATCH($M30&amp;"|"&amp;Z$3,$K:$K,0)),""))</f>
        <v/>
      </c>
      <c r="AA30" s="4" t="str">
        <f>IF(AB$2=0,IFERROR(INDEX($E:$E,MATCH($M30&amp;"|"&amp;AA$3,$K:$K,0)),""),IFERROR(INDEX($J:$J,MATCH($M30&amp;"|"&amp;AA$3,$K:$K,0)),""))</f>
        <v/>
      </c>
      <c r="AB30" s="4" t="str">
        <f>IF(AC$2=0,IFERROR(INDEX($E:$E,MATCH($M30&amp;"|"&amp;AB$3,$K:$K,0)),""),IFERROR(INDEX($J:$J,MATCH($M30&amp;"|"&amp;AB$3,$K:$K,0)),""))</f>
        <v/>
      </c>
      <c r="AC30" s="4" t="str">
        <f>IF(AD$2=0,IFERROR(INDEX($E:$E,MATCH($M30&amp;"|"&amp;AC$3,$K:$K,0)),""),IFERROR(INDEX($J:$J,MATCH($M30&amp;"|"&amp;AC$3,$K:$K,0)),""))</f>
        <v/>
      </c>
      <c r="AD30" s="4" t="str">
        <f>IF(AE$2=0,IFERROR(INDEX($E:$E,MATCH($M30&amp;"|"&amp;AD$3,$K:$K,0)),""),IFERROR(INDEX($J:$J,MATCH($M30&amp;"|"&amp;AD$3,$K:$K,0)),""))</f>
        <v/>
      </c>
      <c r="AE30" s="4" t="str">
        <f>IF(AF$2=0,IFERROR(INDEX($E:$E,MATCH($M30&amp;"|"&amp;AE$3,$K:$K,0)),""),IFERROR(INDEX($J:$J,MATCH($M30&amp;"|"&amp;AE$3,$K:$K,0)),""))</f>
        <v/>
      </c>
      <c r="AF30" s="4" t="str">
        <f>IF(AG$2=0,IFERROR(INDEX($E:$E,MATCH($M30&amp;"|"&amp;AF$3,$K:$K,0)),""),IFERROR(INDEX($J:$J,MATCH($M30&amp;"|"&amp;AF$3,$K:$K,0)),""))</f>
        <v/>
      </c>
      <c r="AG30" s="4" t="str">
        <f>IF(AH$2=0,IFERROR(INDEX($E:$E,MATCH($M30&amp;"|"&amp;AG$3,$K:$K,0)),""),IFERROR(INDEX($J:$J,MATCH($M30&amp;"|"&amp;AG$3,$K:$K,0)),""))</f>
        <v/>
      </c>
      <c r="AH30" s="4" t="str">
        <f>IF(AI$2=0,IFERROR(INDEX($E:$E,MATCH($M30&amp;"|"&amp;AH$3,$K:$K,0)),""),IFERROR(INDEX($J:$J,MATCH($M30&amp;"|"&amp;AH$3,$K:$K,0)),""))</f>
        <v/>
      </c>
      <c r="AI30" s="4" t="str">
        <f>IF(AJ$2=0,IFERROR(INDEX($E:$E,MATCH($M30&amp;"|"&amp;AI$3,$K:$K,0)),""),IFERROR(INDEX($J:$J,MATCH($M30&amp;"|"&amp;AI$3,$K:$K,0)),""))</f>
        <v/>
      </c>
      <c r="AJ30" s="4" t="str">
        <f>IF(AK$2=0,IFERROR(INDEX($E:$E,MATCH($M30&amp;"|"&amp;AJ$3,$K:$K,0)),""),IFERROR(INDEX($J:$J,MATCH($M30&amp;"|"&amp;AJ$3,$K:$K,0)),""))</f>
        <v/>
      </c>
    </row>
    <row r="31" spans="1:36" x14ac:dyDescent="0.25">
      <c r="A31" s="10" t="s">
        <v>43</v>
      </c>
      <c r="B31" s="5">
        <v>0.5</v>
      </c>
      <c r="C31" s="5">
        <v>0.5</v>
      </c>
      <c r="D31" s="10" t="s">
        <v>9</v>
      </c>
      <c r="E31" s="10" t="str">
        <f>+TEXT(carro_1[[#This Row],[Column1]],"hh:mm")&amp;" | " &amp;TEXT(carro_1[[#This Row],[Hora Fim]],"hh:mm")</f>
        <v>12:00 | 12:00</v>
      </c>
      <c r="F31" s="10">
        <f>INDEX($N$3:$AJ$3,MATCH(carro_1[[#This Row],[Nó]],$N$1:$AJ$1,0))</f>
        <v>6</v>
      </c>
      <c r="G31" s="14">
        <f>+IF(AND(carro_1[[#This Row],[Nó]]=A30,carro_1[[#This Row],[Nó]]=A32),G30,carro_1[[#This Row],[Hora Início]])</f>
        <v>0.5</v>
      </c>
      <c r="H31" s="10">
        <f t="shared" si="1"/>
        <v>1</v>
      </c>
      <c r="I31" s="10" cm="1">
        <f t="array" ref="I31">IFERROR(_xlfn.IFS(H31=H30,I30,I30="Ramo",1),I30+1)</f>
        <v>5</v>
      </c>
      <c r="J31" s="10">
        <f t="shared" si="0"/>
        <v>0</v>
      </c>
      <c r="K31" s="10" t="str">
        <f>IF(AND(carro_1[[#This Row],[Nó]]=A32,carro_1[[#This Row],[Nó]]=A33),"",I31&amp;"|"&amp;F31)</f>
        <v>5|6</v>
      </c>
      <c r="M31" s="2">
        <f t="shared" si="2"/>
        <v>28</v>
      </c>
      <c r="N31" s="4" t="str">
        <f>IF(O$2=0,IFERROR(INDEX($E:$E,MATCH($M31&amp;"|"&amp;N$3,$K:$K,0)),""),IFERROR(INDEX($J:$J,MATCH($M31&amp;"|"&amp;N$3,$K:$K,0)),""))</f>
        <v/>
      </c>
      <c r="O31" s="4" t="str">
        <f>IF(P$2=0,IFERROR(INDEX($E:$E,MATCH($M31&amp;"|"&amp;O$3,$K:$K,0)),""),IFERROR(INDEX($J:$J,MATCH($M31&amp;"|"&amp;O$3,$K:$K,0)),""))</f>
        <v/>
      </c>
      <c r="P31" s="4" t="str">
        <f>IF(Q$2=0,IFERROR(INDEX($E:$E,MATCH($M31&amp;"|"&amp;P$3,$K:$K,0)),""),IFERROR(INDEX($J:$J,MATCH($M31&amp;"|"&amp;P$3,$K:$K,0)),""))</f>
        <v/>
      </c>
      <c r="Q31" s="4" t="str">
        <f>IF(R$2=0,IFERROR(INDEX($E:$E,MATCH($M31&amp;"|"&amp;Q$3,$K:$K,0)),""),IFERROR(INDEX($J:$J,MATCH($M31&amp;"|"&amp;Q$3,$K:$K,0)),""))</f>
        <v/>
      </c>
      <c r="R31" s="4" t="str">
        <f>IF(S$2=0,IFERROR(INDEX($E:$E,MATCH($M31&amp;"|"&amp;R$3,$K:$K,0)),""),IFERROR(INDEX($J:$J,MATCH($M31&amp;"|"&amp;R$3,$K:$K,0)),""))</f>
        <v/>
      </c>
      <c r="S31" s="4" t="str">
        <f>IF(T$2=0,IFERROR(INDEX($E:$E,MATCH($M31&amp;"|"&amp;S$3,$K:$K,0)),""),IFERROR(INDEX($J:$J,MATCH($M31&amp;"|"&amp;S$3,$K:$K,0)),""))</f>
        <v/>
      </c>
      <c r="T31" s="4" t="str">
        <f>IF(U$2=0,IFERROR(INDEX($E:$E,MATCH($M31&amp;"|"&amp;T$3,$K:$K,0)),""),IFERROR(INDEX($J:$J,MATCH($M31&amp;"|"&amp;T$3,$K:$K,0)),""))</f>
        <v/>
      </c>
      <c r="U31" s="4" t="str">
        <f>IF(V$2=0,IFERROR(INDEX($E:$E,MATCH($M31&amp;"|"&amp;U$3,$K:$K,0)),""),IFERROR(INDEX($J:$J,MATCH($M31&amp;"|"&amp;U$3,$K:$K,0)),""))</f>
        <v/>
      </c>
      <c r="V31" s="4" t="str">
        <f>IF(W$2=0,IFERROR(INDEX($E:$E,MATCH($M31&amp;"|"&amp;V$3,$K:$K,0)),""),IFERROR(INDEX($J:$J,MATCH($M31&amp;"|"&amp;V$3,$K:$K,0)),""))</f>
        <v/>
      </c>
      <c r="W31" s="4" t="str">
        <f>IF(X$2=0,IFERROR(INDEX($E:$E,MATCH($M31&amp;"|"&amp;W$3,$K:$K,0)),""),IFERROR(INDEX($J:$J,MATCH($M31&amp;"|"&amp;W$3,$K:$K,0)),""))</f>
        <v/>
      </c>
      <c r="X31" s="4" t="str">
        <f>IF(Y$2=0,IFERROR(INDEX($E:$E,MATCH($M31&amp;"|"&amp;X$3,$K:$K,0)),""),IFERROR(INDEX($J:$J,MATCH($M31&amp;"|"&amp;X$3,$K:$K,0)),""))</f>
        <v/>
      </c>
      <c r="Y31" s="4" t="str">
        <f>IF(Z$2=0,IFERROR(INDEX($E:$E,MATCH($M31&amp;"|"&amp;Y$3,$K:$K,0)),""),IFERROR(INDEX($J:$J,MATCH($M31&amp;"|"&amp;Y$3,$K:$K,0)),""))</f>
        <v/>
      </c>
      <c r="Z31" s="4" t="str">
        <f>IF(AA$2=0,IFERROR(INDEX($E:$E,MATCH($M31&amp;"|"&amp;Z$3,$K:$K,0)),""),IFERROR(INDEX($J:$J,MATCH($M31&amp;"|"&amp;Z$3,$K:$K,0)),""))</f>
        <v/>
      </c>
      <c r="AA31" s="4" t="str">
        <f>IF(AB$2=0,IFERROR(INDEX($E:$E,MATCH($M31&amp;"|"&amp;AA$3,$K:$K,0)),""),IFERROR(INDEX($J:$J,MATCH($M31&amp;"|"&amp;AA$3,$K:$K,0)),""))</f>
        <v/>
      </c>
      <c r="AB31" s="4" t="str">
        <f>IF(AC$2=0,IFERROR(INDEX($E:$E,MATCH($M31&amp;"|"&amp;AB$3,$K:$K,0)),""),IFERROR(INDEX($J:$J,MATCH($M31&amp;"|"&amp;AB$3,$K:$K,0)),""))</f>
        <v/>
      </c>
      <c r="AC31" s="4" t="str">
        <f>IF(AD$2=0,IFERROR(INDEX($E:$E,MATCH($M31&amp;"|"&amp;AC$3,$K:$K,0)),""),IFERROR(INDEX($J:$J,MATCH($M31&amp;"|"&amp;AC$3,$K:$K,0)),""))</f>
        <v/>
      </c>
      <c r="AD31" s="4" t="str">
        <f>IF(AE$2=0,IFERROR(INDEX($E:$E,MATCH($M31&amp;"|"&amp;AD$3,$K:$K,0)),""),IFERROR(INDEX($J:$J,MATCH($M31&amp;"|"&amp;AD$3,$K:$K,0)),""))</f>
        <v/>
      </c>
      <c r="AE31" s="4" t="str">
        <f>IF(AF$2=0,IFERROR(INDEX($E:$E,MATCH($M31&amp;"|"&amp;AE$3,$K:$K,0)),""),IFERROR(INDEX($J:$J,MATCH($M31&amp;"|"&amp;AE$3,$K:$K,0)),""))</f>
        <v/>
      </c>
      <c r="AF31" s="4" t="str">
        <f>IF(AG$2=0,IFERROR(INDEX($E:$E,MATCH($M31&amp;"|"&amp;AF$3,$K:$K,0)),""),IFERROR(INDEX($J:$J,MATCH($M31&amp;"|"&amp;AF$3,$K:$K,0)),""))</f>
        <v/>
      </c>
      <c r="AG31" s="4" t="str">
        <f>IF(AH$2=0,IFERROR(INDEX($E:$E,MATCH($M31&amp;"|"&amp;AG$3,$K:$K,0)),""),IFERROR(INDEX($J:$J,MATCH($M31&amp;"|"&amp;AG$3,$K:$K,0)),""))</f>
        <v/>
      </c>
      <c r="AH31" s="4" t="str">
        <f>IF(AI$2=0,IFERROR(INDEX($E:$E,MATCH($M31&amp;"|"&amp;AH$3,$K:$K,0)),""),IFERROR(INDEX($J:$J,MATCH($M31&amp;"|"&amp;AH$3,$K:$K,0)),""))</f>
        <v/>
      </c>
      <c r="AI31" s="4" t="str">
        <f>IF(AJ$2=0,IFERROR(INDEX($E:$E,MATCH($M31&amp;"|"&amp;AI$3,$K:$K,0)),""),IFERROR(INDEX($J:$J,MATCH($M31&amp;"|"&amp;AI$3,$K:$K,0)),""))</f>
        <v/>
      </c>
      <c r="AJ31" s="4" t="str">
        <f>IF(AK$2=0,IFERROR(INDEX($E:$E,MATCH($M31&amp;"|"&amp;AJ$3,$K:$K,0)),""),IFERROR(INDEX($J:$J,MATCH($M31&amp;"|"&amp;AJ$3,$K:$K,0)),""))</f>
        <v/>
      </c>
    </row>
    <row r="32" spans="1:36" x14ac:dyDescent="0.25">
      <c r="A32" s="10" t="s">
        <v>44</v>
      </c>
      <c r="B32" s="5">
        <v>0.50277777777777777</v>
      </c>
      <c r="C32" s="5">
        <v>0.50277777777777777</v>
      </c>
      <c r="D32" s="10" t="s">
        <v>9</v>
      </c>
      <c r="E32" s="10" t="str">
        <f>+TEXT(carro_1[[#This Row],[Column1]],"hh:mm")&amp;" | " &amp;TEXT(carro_1[[#This Row],[Hora Fim]],"hh:mm")</f>
        <v>12:04 | 12:04</v>
      </c>
      <c r="F32" s="10">
        <f>INDEX($N$3:$AJ$3,MATCH(carro_1[[#This Row],[Nó]],$N$1:$AJ$1,0))</f>
        <v>7</v>
      </c>
      <c r="G32" s="14">
        <f>+IF(AND(carro_1[[#This Row],[Nó]]=A31,carro_1[[#This Row],[Nó]]=A33),G31,carro_1[[#This Row],[Hora Início]])</f>
        <v>0.50277777777777777</v>
      </c>
      <c r="H32" s="10">
        <f t="shared" si="1"/>
        <v>1</v>
      </c>
      <c r="I32" s="10" cm="1">
        <f t="array" ref="I32">IFERROR(_xlfn.IFS(H32=H31,I31,I31="Ramo",1),I31+1)</f>
        <v>5</v>
      </c>
      <c r="J32" s="10">
        <f t="shared" si="0"/>
        <v>0</v>
      </c>
      <c r="K32" s="10" t="str">
        <f>IF(AND(carro_1[[#This Row],[Nó]]=A33,carro_1[[#This Row],[Nó]]=A34),"",I32&amp;"|"&amp;F32)</f>
        <v>5|7</v>
      </c>
      <c r="M32" s="2">
        <f t="shared" si="2"/>
        <v>29</v>
      </c>
      <c r="N32" s="4" t="str">
        <f>IF(O$2=0,IFERROR(INDEX($E:$E,MATCH($M32&amp;"|"&amp;N$3,$K:$K,0)),""),IFERROR(INDEX($J:$J,MATCH($M32&amp;"|"&amp;N$3,$K:$K,0)),""))</f>
        <v/>
      </c>
      <c r="O32" s="4" t="str">
        <f>IF(P$2=0,IFERROR(INDEX($E:$E,MATCH($M32&amp;"|"&amp;O$3,$K:$K,0)),""),IFERROR(INDEX($J:$J,MATCH($M32&amp;"|"&amp;O$3,$K:$K,0)),""))</f>
        <v/>
      </c>
      <c r="P32" s="4" t="str">
        <f>IF(Q$2=0,IFERROR(INDEX($E:$E,MATCH($M32&amp;"|"&amp;P$3,$K:$K,0)),""),IFERROR(INDEX($J:$J,MATCH($M32&amp;"|"&amp;P$3,$K:$K,0)),""))</f>
        <v/>
      </c>
      <c r="Q32" s="4" t="str">
        <f>IF(R$2=0,IFERROR(INDEX($E:$E,MATCH($M32&amp;"|"&amp;Q$3,$K:$K,0)),""),IFERROR(INDEX($J:$J,MATCH($M32&amp;"|"&amp;Q$3,$K:$K,0)),""))</f>
        <v/>
      </c>
      <c r="R32" s="4" t="str">
        <f>IF(S$2=0,IFERROR(INDEX($E:$E,MATCH($M32&amp;"|"&amp;R$3,$K:$K,0)),""),IFERROR(INDEX($J:$J,MATCH($M32&amp;"|"&amp;R$3,$K:$K,0)),""))</f>
        <v/>
      </c>
      <c r="S32" s="4" t="str">
        <f>IF(T$2=0,IFERROR(INDEX($E:$E,MATCH($M32&amp;"|"&amp;S$3,$K:$K,0)),""),IFERROR(INDEX($J:$J,MATCH($M32&amp;"|"&amp;S$3,$K:$K,0)),""))</f>
        <v/>
      </c>
      <c r="T32" s="4" t="str">
        <f>IF(U$2=0,IFERROR(INDEX($E:$E,MATCH($M32&amp;"|"&amp;T$3,$K:$K,0)),""),IFERROR(INDEX($J:$J,MATCH($M32&amp;"|"&amp;T$3,$K:$K,0)),""))</f>
        <v/>
      </c>
      <c r="U32" s="4" t="str">
        <f>IF(V$2=0,IFERROR(INDEX($E:$E,MATCH($M32&amp;"|"&amp;U$3,$K:$K,0)),""),IFERROR(INDEX($J:$J,MATCH($M32&amp;"|"&amp;U$3,$K:$K,0)),""))</f>
        <v/>
      </c>
      <c r="V32" s="4" t="str">
        <f>IF(W$2=0,IFERROR(INDEX($E:$E,MATCH($M32&amp;"|"&amp;V$3,$K:$K,0)),""),IFERROR(INDEX($J:$J,MATCH($M32&amp;"|"&amp;V$3,$K:$K,0)),""))</f>
        <v/>
      </c>
      <c r="W32" s="4" t="str">
        <f>IF(X$2=0,IFERROR(INDEX($E:$E,MATCH($M32&amp;"|"&amp;W$3,$K:$K,0)),""),IFERROR(INDEX($J:$J,MATCH($M32&amp;"|"&amp;W$3,$K:$K,0)),""))</f>
        <v/>
      </c>
      <c r="X32" s="4" t="str">
        <f>IF(Y$2=0,IFERROR(INDEX($E:$E,MATCH($M32&amp;"|"&amp;X$3,$K:$K,0)),""),IFERROR(INDEX($J:$J,MATCH($M32&amp;"|"&amp;X$3,$K:$K,0)),""))</f>
        <v/>
      </c>
      <c r="Y32" s="4" t="str">
        <f>IF(Z$2=0,IFERROR(INDEX($E:$E,MATCH($M32&amp;"|"&amp;Y$3,$K:$K,0)),""),IFERROR(INDEX($J:$J,MATCH($M32&amp;"|"&amp;Y$3,$K:$K,0)),""))</f>
        <v/>
      </c>
      <c r="Z32" s="4" t="str">
        <f>IF(AA$2=0,IFERROR(INDEX($E:$E,MATCH($M32&amp;"|"&amp;Z$3,$K:$K,0)),""),IFERROR(INDEX($J:$J,MATCH($M32&amp;"|"&amp;Z$3,$K:$K,0)),""))</f>
        <v/>
      </c>
      <c r="AA32" s="4" t="str">
        <f>IF(AB$2=0,IFERROR(INDEX($E:$E,MATCH($M32&amp;"|"&amp;AA$3,$K:$K,0)),""),IFERROR(INDEX($J:$J,MATCH($M32&amp;"|"&amp;AA$3,$K:$K,0)),""))</f>
        <v/>
      </c>
      <c r="AB32" s="4" t="str">
        <f>IF(AC$2=0,IFERROR(INDEX($E:$E,MATCH($M32&amp;"|"&amp;AB$3,$K:$K,0)),""),IFERROR(INDEX($J:$J,MATCH($M32&amp;"|"&amp;AB$3,$K:$K,0)),""))</f>
        <v/>
      </c>
      <c r="AC32" s="4" t="str">
        <f>IF(AD$2=0,IFERROR(INDEX($E:$E,MATCH($M32&amp;"|"&amp;AC$3,$K:$K,0)),""),IFERROR(INDEX($J:$J,MATCH($M32&amp;"|"&amp;AC$3,$K:$K,0)),""))</f>
        <v/>
      </c>
      <c r="AD32" s="4" t="str">
        <f>IF(AE$2=0,IFERROR(INDEX($E:$E,MATCH($M32&amp;"|"&amp;AD$3,$K:$K,0)),""),IFERROR(INDEX($J:$J,MATCH($M32&amp;"|"&amp;AD$3,$K:$K,0)),""))</f>
        <v/>
      </c>
      <c r="AE32" s="4" t="str">
        <f>IF(AF$2=0,IFERROR(INDEX($E:$E,MATCH($M32&amp;"|"&amp;AE$3,$K:$K,0)),""),IFERROR(INDEX($J:$J,MATCH($M32&amp;"|"&amp;AE$3,$K:$K,0)),""))</f>
        <v/>
      </c>
      <c r="AF32" s="4" t="str">
        <f>IF(AG$2=0,IFERROR(INDEX($E:$E,MATCH($M32&amp;"|"&amp;AF$3,$K:$K,0)),""),IFERROR(INDEX($J:$J,MATCH($M32&amp;"|"&amp;AF$3,$K:$K,0)),""))</f>
        <v/>
      </c>
      <c r="AG32" s="4" t="str">
        <f>IF(AH$2=0,IFERROR(INDEX($E:$E,MATCH($M32&amp;"|"&amp;AG$3,$K:$K,0)),""),IFERROR(INDEX($J:$J,MATCH($M32&amp;"|"&amp;AG$3,$K:$K,0)),""))</f>
        <v/>
      </c>
      <c r="AH32" s="4" t="str">
        <f>IF(AI$2=0,IFERROR(INDEX($E:$E,MATCH($M32&amp;"|"&amp;AH$3,$K:$K,0)),""),IFERROR(INDEX($J:$J,MATCH($M32&amp;"|"&amp;AH$3,$K:$K,0)),""))</f>
        <v/>
      </c>
      <c r="AI32" s="4" t="str">
        <f>IF(AJ$2=0,IFERROR(INDEX($E:$E,MATCH($M32&amp;"|"&amp;AI$3,$K:$K,0)),""),IFERROR(INDEX($J:$J,MATCH($M32&amp;"|"&amp;AI$3,$K:$K,0)),""))</f>
        <v/>
      </c>
      <c r="AJ32" s="4" t="str">
        <f>IF(AK$2=0,IFERROR(INDEX($E:$E,MATCH($M32&amp;"|"&amp;AJ$3,$K:$K,0)),""),IFERROR(INDEX($J:$J,MATCH($M32&amp;"|"&amp;AJ$3,$K:$K,0)),""))</f>
        <v/>
      </c>
    </row>
    <row r="33" spans="1:36" x14ac:dyDescent="0.25">
      <c r="A33" s="10" t="s">
        <v>44</v>
      </c>
      <c r="B33" s="5">
        <v>0.50416666666666665</v>
      </c>
      <c r="C33" s="5">
        <v>0.50416666666666665</v>
      </c>
      <c r="D33" s="10" t="s">
        <v>9</v>
      </c>
      <c r="E33" s="10" t="str">
        <f>+TEXT(carro_1[[#This Row],[Column1]],"hh:mm")&amp;" | " &amp;TEXT(carro_1[[#This Row],[Hora Fim]],"hh:mm")</f>
        <v>12:06 | 12:06</v>
      </c>
      <c r="F33" s="10">
        <f>INDEX($N$3:$AJ$3,MATCH(carro_1[[#This Row],[Nó]],$N$1:$AJ$1,0))</f>
        <v>7</v>
      </c>
      <c r="G33" s="14">
        <f>+IF(AND(carro_1[[#This Row],[Nó]]=A32,carro_1[[#This Row],[Nó]]=A34),G32,carro_1[[#This Row],[Hora Início]])</f>
        <v>0.50416666666666665</v>
      </c>
      <c r="H33" s="10">
        <f t="shared" si="1"/>
        <v>1</v>
      </c>
      <c r="I33" s="10" cm="1">
        <f t="array" ref="I33">IFERROR(_xlfn.IFS(H33=H32,I32,I32="Ramo",1),I32+1)</f>
        <v>5</v>
      </c>
      <c r="J33" s="10">
        <f t="shared" si="0"/>
        <v>0</v>
      </c>
      <c r="K33" s="10" t="str">
        <f>IF(AND(carro_1[[#This Row],[Nó]]=A34,carro_1[[#This Row],[Nó]]=A35),"",I33&amp;"|"&amp;F33)</f>
        <v>5|7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25">
      <c r="A34" s="10" t="s">
        <v>45</v>
      </c>
      <c r="B34" s="5">
        <v>0.5083333333333333</v>
      </c>
      <c r="C34" s="5">
        <v>0.5083333333333333</v>
      </c>
      <c r="D34" s="10" t="s">
        <v>9</v>
      </c>
      <c r="E34" s="10" t="str">
        <f>+TEXT(carro_1[[#This Row],[Column1]],"hh:mm")&amp;" | " &amp;TEXT(carro_1[[#This Row],[Hora Fim]],"hh:mm")</f>
        <v>12:12 | 12:12</v>
      </c>
      <c r="F34" s="10">
        <f>INDEX($N$3:$AJ$3,MATCH(carro_1[[#This Row],[Nó]],$N$1:$AJ$1,0))</f>
        <v>8</v>
      </c>
      <c r="G34" s="14">
        <f>+IF(AND(carro_1[[#This Row],[Nó]]=A33,carro_1[[#This Row],[Nó]]=A35),G33,carro_1[[#This Row],[Hora Início]])</f>
        <v>0.5083333333333333</v>
      </c>
      <c r="H34" s="10">
        <f t="shared" si="1"/>
        <v>1</v>
      </c>
      <c r="I34" s="10" cm="1">
        <f t="array" ref="I34">IFERROR(_xlfn.IFS(H34=H33,I33,I33="Ramo",1),I33+1)</f>
        <v>5</v>
      </c>
      <c r="J34" s="10">
        <f t="shared" ref="J34:J65" si="3">IF(I34&lt;&gt;I33,1,0)</f>
        <v>0</v>
      </c>
      <c r="K34" s="10" t="str">
        <f>IF(AND(carro_1[[#This Row],[Nó]]=A35,carro_1[[#This Row],[Nó]]=A36),"",I34&amp;"|"&amp;F34)</f>
        <v>5|8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25">
      <c r="A35" s="10" t="s">
        <v>46</v>
      </c>
      <c r="B35" s="5">
        <v>0.51111111111111107</v>
      </c>
      <c r="C35" s="5">
        <v>0.51111111111111107</v>
      </c>
      <c r="D35" s="10" t="s">
        <v>9</v>
      </c>
      <c r="E35" s="10" t="str">
        <f>+TEXT(carro_1[[#This Row],[Column1]],"hh:mm")&amp;" | " &amp;TEXT(carro_1[[#This Row],[Hora Fim]],"hh:mm")</f>
        <v>12:16 | 12:16</v>
      </c>
      <c r="F35" s="10">
        <f>INDEX($N$3:$AJ$3,MATCH(carro_1[[#This Row],[Nó]],$N$1:$AJ$1,0))</f>
        <v>9</v>
      </c>
      <c r="G35" s="14">
        <f>+IF(AND(carro_1[[#This Row],[Nó]]=A34,carro_1[[#This Row],[Nó]]=A36),G34,carro_1[[#This Row],[Hora Início]])</f>
        <v>0.51111111111111107</v>
      </c>
      <c r="H35" s="10">
        <f t="shared" si="1"/>
        <v>1</v>
      </c>
      <c r="I35" s="10" cm="1">
        <f t="array" ref="I35">IFERROR(_xlfn.IFS(H35=H34,I34,I34="Ramo",1),I34+1)</f>
        <v>5</v>
      </c>
      <c r="J35" s="10">
        <f t="shared" si="3"/>
        <v>0</v>
      </c>
      <c r="K35" s="10" t="str">
        <f>IF(AND(carro_1[[#This Row],[Nó]]=A36,carro_1[[#This Row],[Nó]]=A37),"",I35&amp;"|"&amp;F35)</f>
        <v>5|9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25">
      <c r="A36" s="10" t="s">
        <v>47</v>
      </c>
      <c r="B36" s="5">
        <v>0.51249999999999996</v>
      </c>
      <c r="C36" s="5">
        <v>0.51249999999999996</v>
      </c>
      <c r="D36" s="10" t="s">
        <v>9</v>
      </c>
      <c r="E36" s="10" t="str">
        <f>+TEXT(carro_1[[#This Row],[Column1]],"hh:mm")&amp;" | " &amp;TEXT(carro_1[[#This Row],[Hora Fim]],"hh:mm")</f>
        <v>12:18 | 12:18</v>
      </c>
      <c r="F36" s="10">
        <f>INDEX($N$3:$AJ$3,MATCH(carro_1[[#This Row],[Nó]],$N$1:$AJ$1,0))</f>
        <v>10</v>
      </c>
      <c r="G36" s="14">
        <f>+IF(AND(carro_1[[#This Row],[Nó]]=A35,carro_1[[#This Row],[Nó]]=A37),G35,carro_1[[#This Row],[Hora Início]])</f>
        <v>0.51249999999999996</v>
      </c>
      <c r="H36" s="10">
        <f t="shared" si="1"/>
        <v>1</v>
      </c>
      <c r="I36" s="10" cm="1">
        <f t="array" ref="I36">IFERROR(_xlfn.IFS(H36=H35,I35,I35="Ramo",1),I35+1)</f>
        <v>5</v>
      </c>
      <c r="J36" s="10">
        <f t="shared" si="3"/>
        <v>0</v>
      </c>
      <c r="K36" s="10" t="str">
        <f>IF(AND(carro_1[[#This Row],[Nó]]=A37,carro_1[[#This Row],[Nó]]=A38),"",I36&amp;"|"&amp;F36)</f>
        <v>5|10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x14ac:dyDescent="0.25">
      <c r="A37" s="10" t="s">
        <v>49</v>
      </c>
      <c r="B37" s="5">
        <v>0.51388888888888884</v>
      </c>
      <c r="C37" s="5">
        <v>0.51388888888888884</v>
      </c>
      <c r="D37" s="10" t="s">
        <v>9</v>
      </c>
      <c r="E37" s="10" t="str">
        <f>+TEXT(carro_1[[#This Row],[Column1]],"hh:mm")&amp;" | " &amp;TEXT(carro_1[[#This Row],[Hora Fim]],"hh:mm")</f>
        <v>12:20 | 12:20</v>
      </c>
      <c r="F37" s="10">
        <f>INDEX($N$3:$AJ$3,MATCH(carro_1[[#This Row],[Nó]],$N$1:$AJ$1,0))</f>
        <v>11</v>
      </c>
      <c r="G37" s="14">
        <f>+IF(AND(carro_1[[#This Row],[Nó]]=A36,carro_1[[#This Row],[Nó]]=A38),G36,carro_1[[#This Row],[Hora Início]])</f>
        <v>0.51388888888888884</v>
      </c>
      <c r="H37" s="10">
        <f t="shared" si="1"/>
        <v>1</v>
      </c>
      <c r="I37" s="10" cm="1">
        <f t="array" ref="I37">IFERROR(_xlfn.IFS(H37=H36,I36,I36="Ramo",1),I36+1)</f>
        <v>5</v>
      </c>
      <c r="J37" s="10">
        <f t="shared" si="3"/>
        <v>0</v>
      </c>
      <c r="K37" s="10" t="str">
        <f>IF(AND(carro_1[[#This Row],[Nó]]=A38,carro_1[[#This Row],[Nó]]=A39),"",I37&amp;"|"&amp;F37)</f>
        <v>5|11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25">
      <c r="A38" s="10" t="s">
        <v>49</v>
      </c>
      <c r="B38" s="5">
        <v>0.51527777777777772</v>
      </c>
      <c r="C38" s="5">
        <v>0.51527777777777772</v>
      </c>
      <c r="D38" s="10" t="s">
        <v>9</v>
      </c>
      <c r="E38" s="10" t="str">
        <f>+TEXT(carro_1[[#This Row],[Column1]],"hh:mm")&amp;" | " &amp;TEXT(carro_1[[#This Row],[Hora Fim]],"hh:mm")</f>
        <v>12:22 | 12:22</v>
      </c>
      <c r="F38" s="10">
        <f>INDEX($N$3:$AJ$3,MATCH(carro_1[[#This Row],[Nó]],$N$1:$AJ$1,0))</f>
        <v>11</v>
      </c>
      <c r="G38" s="14">
        <f>+IF(AND(carro_1[[#This Row],[Nó]]=A37,carro_1[[#This Row],[Nó]]=A39),G37,carro_1[[#This Row],[Hora Início]])</f>
        <v>0.51527777777777772</v>
      </c>
      <c r="H38" s="10">
        <f t="shared" si="1"/>
        <v>2</v>
      </c>
      <c r="I38" s="10" cm="1">
        <f t="array" ref="I38">IFERROR(_xlfn.IFS(H38=H37,I37,I37="Ramo",1),I37+1)</f>
        <v>6</v>
      </c>
      <c r="J38" s="10">
        <f t="shared" si="3"/>
        <v>1</v>
      </c>
      <c r="K38" s="10" t="str">
        <f>IF(AND(carro_1[[#This Row],[Nó]]=A39,carro_1[[#This Row],[Nó]]=A40),"",I38&amp;"|"&amp;F38)</f>
        <v>6|11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x14ac:dyDescent="0.25">
      <c r="A39" s="10" t="s">
        <v>47</v>
      </c>
      <c r="B39" s="5">
        <v>0.51666666666666672</v>
      </c>
      <c r="C39" s="5">
        <v>0.51666666666666672</v>
      </c>
      <c r="D39" s="10" t="s">
        <v>9</v>
      </c>
      <c r="E39" s="10" t="str">
        <f>+TEXT(carro_1[[#This Row],[Column1]],"hh:mm")&amp;" | " &amp;TEXT(carro_1[[#This Row],[Hora Fim]],"hh:mm")</f>
        <v>12:24 | 12:24</v>
      </c>
      <c r="F39" s="10">
        <f>INDEX($N$3:$AJ$3,MATCH(carro_1[[#This Row],[Nó]],$N$1:$AJ$1,0))</f>
        <v>10</v>
      </c>
      <c r="G39" s="14">
        <f>+IF(AND(carro_1[[#This Row],[Nó]]=A38,carro_1[[#This Row],[Nó]]=A40),G38,carro_1[[#This Row],[Hora Início]])</f>
        <v>0.51666666666666672</v>
      </c>
      <c r="H39" s="10">
        <f t="shared" si="1"/>
        <v>2</v>
      </c>
      <c r="I39" s="10" cm="1">
        <f t="array" ref="I39">IFERROR(_xlfn.IFS(H39=H38,I38,I38="Ramo",1),I38+1)</f>
        <v>6</v>
      </c>
      <c r="J39" s="10">
        <f t="shared" si="3"/>
        <v>0</v>
      </c>
      <c r="K39" s="10" t="str">
        <f>IF(AND(carro_1[[#This Row],[Nó]]=A40,carro_1[[#This Row],[Nó]]=A41),"",I39&amp;"|"&amp;F39)</f>
        <v>6|10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x14ac:dyDescent="0.25">
      <c r="A40" s="10" t="s">
        <v>46</v>
      </c>
      <c r="B40" s="5">
        <v>0.5180555555555556</v>
      </c>
      <c r="C40" s="5">
        <v>0.5180555555555556</v>
      </c>
      <c r="D40" s="10" t="s">
        <v>9</v>
      </c>
      <c r="E40" s="10" t="str">
        <f>+TEXT(carro_1[[#This Row],[Column1]],"hh:mm")&amp;" | " &amp;TEXT(carro_1[[#This Row],[Hora Fim]],"hh:mm")</f>
        <v>12:26 | 12:26</v>
      </c>
      <c r="F40" s="10">
        <f>INDEX($N$3:$AJ$3,MATCH(carro_1[[#This Row],[Nó]],$N$1:$AJ$1,0))</f>
        <v>9</v>
      </c>
      <c r="G40" s="14">
        <f>+IF(AND(carro_1[[#This Row],[Nó]]=A39,carro_1[[#This Row],[Nó]]=A41),G39,carro_1[[#This Row],[Hora Início]])</f>
        <v>0.5180555555555556</v>
      </c>
      <c r="H40" s="10">
        <f t="shared" si="1"/>
        <v>2</v>
      </c>
      <c r="I40" s="10" cm="1">
        <f t="array" ref="I40">IFERROR(_xlfn.IFS(H40=H39,I39,I39="Ramo",1),I39+1)</f>
        <v>6</v>
      </c>
      <c r="J40" s="10">
        <f t="shared" si="3"/>
        <v>0</v>
      </c>
      <c r="K40" s="10" t="str">
        <f>IF(AND(carro_1[[#This Row],[Nó]]=A41,carro_1[[#This Row],[Nó]]=A42),"",I40&amp;"|"&amp;F40)</f>
        <v>6|9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25">
      <c r="A41" s="10" t="s">
        <v>45</v>
      </c>
      <c r="B41" s="5">
        <v>0.52083333333333337</v>
      </c>
      <c r="C41" s="5">
        <v>0.52083333333333337</v>
      </c>
      <c r="D41" s="10" t="s">
        <v>9</v>
      </c>
      <c r="E41" s="10" t="str">
        <f>+TEXT(carro_1[[#This Row],[Column1]],"hh:mm")&amp;" | " &amp;TEXT(carro_1[[#This Row],[Hora Fim]],"hh:mm")</f>
        <v>12:30 | 12:30</v>
      </c>
      <c r="F41" s="10">
        <f>INDEX($N$3:$AJ$3,MATCH(carro_1[[#This Row],[Nó]],$N$1:$AJ$1,0))</f>
        <v>8</v>
      </c>
      <c r="G41" s="14">
        <f>+IF(AND(carro_1[[#This Row],[Nó]]=A40,carro_1[[#This Row],[Nó]]=A42),G40,carro_1[[#This Row],[Hora Início]])</f>
        <v>0.52083333333333337</v>
      </c>
      <c r="H41" s="10">
        <f t="shared" ref="H41:H42" si="4">IF(F41=F40,IF(F41&lt;&gt;F42,IF(F42&gt;=F40,1,2),H40),IF(F41&gt;=F40,1,2))</f>
        <v>2</v>
      </c>
      <c r="I41" s="10" cm="1">
        <f t="array" ref="I41">IFERROR(_xlfn.IFS(H41=H40,I40,I40="Ramo",1),I40+1)</f>
        <v>6</v>
      </c>
      <c r="J41" s="10">
        <f t="shared" si="3"/>
        <v>0</v>
      </c>
      <c r="K41" s="10" t="str">
        <f>IF(AND(carro_1[[#This Row],[Nó]]=A42,carro_1[[#This Row],[Nó]]=A43),"",I41&amp;"|"&amp;F41)</f>
        <v>6|8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25">
      <c r="A42" s="10" t="s">
        <v>44</v>
      </c>
      <c r="B42" s="5">
        <v>0.52500000000000002</v>
      </c>
      <c r="C42" s="5">
        <v>0.52500000000000002</v>
      </c>
      <c r="D42" s="10" t="s">
        <v>9</v>
      </c>
      <c r="E42" s="10" t="str">
        <f>+TEXT(carro_1[[#This Row],[Column1]],"hh:mm")&amp;" | " &amp;TEXT(carro_1[[#This Row],[Hora Fim]],"hh:mm")</f>
        <v>12:36 | 12:36</v>
      </c>
      <c r="F42" s="10">
        <f>INDEX($N$3:$AJ$3,MATCH(carro_1[[#This Row],[Nó]],$N$1:$AJ$1,0))</f>
        <v>7</v>
      </c>
      <c r="G42" s="14">
        <f>+IF(AND(carro_1[[#This Row],[Nó]]=A41,carro_1[[#This Row],[Nó]]=A43),G41,carro_1[[#This Row],[Hora Início]])</f>
        <v>0.52500000000000002</v>
      </c>
      <c r="H42" s="10">
        <f t="shared" si="4"/>
        <v>2</v>
      </c>
      <c r="I42" s="10" cm="1">
        <f t="array" ref="I42">IFERROR(_xlfn.IFS(H42=H41,I41,I41="Ramo",1),I41+1)</f>
        <v>6</v>
      </c>
      <c r="J42" s="10">
        <f t="shared" si="3"/>
        <v>0</v>
      </c>
      <c r="K42" s="10" t="str">
        <f>IF(AND(carro_1[[#This Row],[Nó]]=A43,carro_1[[#This Row],[Nó]]=A44),"",I42&amp;"|"&amp;F42)</f>
        <v>6|7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x14ac:dyDescent="0.25">
      <c r="A43" s="10" t="s">
        <v>44</v>
      </c>
      <c r="B43" s="5">
        <v>0.52638888888888891</v>
      </c>
      <c r="C43" s="5">
        <v>0.52638888888888891</v>
      </c>
      <c r="D43" s="10" t="s">
        <v>9</v>
      </c>
      <c r="E43" s="10" t="str">
        <f>+TEXT(carro_1[[#This Row],[Column1]],"hh:mm")&amp;" | " &amp;TEXT(carro_1[[#This Row],[Hora Fim]],"hh:mm")</f>
        <v>12:38 | 12:38</v>
      </c>
      <c r="F43" s="10">
        <f>INDEX($N$3:$AJ$3,MATCH(carro_1[[#This Row],[Nó]],$N$1:$AJ$1,0))</f>
        <v>7</v>
      </c>
      <c r="G43" s="14">
        <f>+IF(AND(carro_1[[#This Row],[Nó]]=A42,carro_1[[#This Row],[Nó]]=A44),G42,carro_1[[#This Row],[Hora Início]])</f>
        <v>0.52638888888888891</v>
      </c>
      <c r="H43" s="10">
        <f>IF(F43=F42,IF(F43&lt;&gt;F74,IF(F74&gt;=F42,1,2),H42),IF(F43&gt;=F42,1,2))</f>
        <v>2</v>
      </c>
      <c r="I43" s="10" cm="1">
        <f t="array" ref="I43">IFERROR(_xlfn.IFS(H43=H42,I42,I42="Ramo",1),I42+1)</f>
        <v>6</v>
      </c>
      <c r="J43" s="10">
        <f t="shared" si="3"/>
        <v>0</v>
      </c>
      <c r="K43" s="10" t="str">
        <f>IF(AND(carro_1[[#This Row],[Nó]]=A44,carro_1[[#This Row],[Nó]]=A45),"",I43&amp;"|"&amp;F43)</f>
        <v>6|7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x14ac:dyDescent="0.25">
      <c r="A44" s="10" t="s">
        <v>45</v>
      </c>
      <c r="B44" s="5">
        <v>0.53055555555555556</v>
      </c>
      <c r="C44" s="5">
        <v>0.53055555555555556</v>
      </c>
      <c r="D44" s="10" t="s">
        <v>9</v>
      </c>
      <c r="E44" s="10" t="str">
        <f>+TEXT(carro_1[[#This Row],[Column1]],"hh:mm")&amp;" | " &amp;TEXT(carro_1[[#This Row],[Hora Fim]],"hh:mm")</f>
        <v>12:44 | 12:44</v>
      </c>
      <c r="F44" s="10">
        <f>INDEX($N$3:$AJ$3,MATCH(carro_1[[#This Row],[Nó]],$N$1:$AJ$1,0))</f>
        <v>8</v>
      </c>
      <c r="G44" s="14">
        <f>+IF(AND(carro_1[[#This Row],[Nó]]=A43,carro_1[[#This Row],[Nó]]=A45),G43,carro_1[[#This Row],[Hora Início]])</f>
        <v>0.53055555555555556</v>
      </c>
      <c r="H44" s="10">
        <f>IF(F44=F43,IF(F44&lt;&gt;F75,IF(F75&gt;=F43,1,2),H43),IF(F44&gt;=F43,1,2))</f>
        <v>1</v>
      </c>
      <c r="I44" s="10" cm="1">
        <f t="array" ref="I44">IFERROR(_xlfn.IFS(H44=H43,I43,I43="Ramo",1),I43+1)</f>
        <v>7</v>
      </c>
      <c r="J44" s="10">
        <f t="shared" si="3"/>
        <v>1</v>
      </c>
      <c r="K44" s="10" t="str">
        <f>IF(AND(carro_1[[#This Row],[Nó]]=A45,carro_1[[#This Row],[Nó]]=A46),"",I44&amp;"|"&amp;F44)</f>
        <v>7|8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x14ac:dyDescent="0.25">
      <c r="A45" s="10" t="s">
        <v>46</v>
      </c>
      <c r="B45" s="5">
        <v>0.53333333333333333</v>
      </c>
      <c r="C45" s="5">
        <v>0.53333333333333333</v>
      </c>
      <c r="D45" s="10" t="s">
        <v>9</v>
      </c>
      <c r="E45" s="10" t="str">
        <f>+TEXT(carro_1[[#This Row],[Column1]],"hh:mm")&amp;" | " &amp;TEXT(carro_1[[#This Row],[Hora Fim]],"hh:mm")</f>
        <v>12:48 | 12:48</v>
      </c>
      <c r="F45" s="10">
        <f>INDEX($N$3:$AJ$3,MATCH(carro_1[[#This Row],[Nó]],$N$1:$AJ$1,0))</f>
        <v>9</v>
      </c>
      <c r="G45" s="14">
        <f>+IF(AND(carro_1[[#This Row],[Nó]]=A44,carro_1[[#This Row],[Nó]]=A46),G44,carro_1[[#This Row],[Hora Início]])</f>
        <v>0.53333333333333333</v>
      </c>
      <c r="H45" s="10"/>
      <c r="I45" s="10" cm="1">
        <f t="array" ref="I45">IFERROR(_xlfn.IFS(H45=H44,I44,I44="Ramo",1),I44+1)</f>
        <v>8</v>
      </c>
      <c r="J45" s="10">
        <f t="shared" si="3"/>
        <v>1</v>
      </c>
      <c r="K45" s="10" t="str">
        <f>IF(AND(carro_1[[#This Row],[Nó]]=A46,carro_1[[#This Row],[Nó]]=A47),"",I45&amp;"|"&amp;F45)</f>
        <v>8|9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x14ac:dyDescent="0.25">
      <c r="A46" s="10" t="s">
        <v>47</v>
      </c>
      <c r="B46" s="5">
        <v>0.53472222222222221</v>
      </c>
      <c r="C46" s="5">
        <v>0.53472222222222221</v>
      </c>
      <c r="D46" s="10" t="s">
        <v>9</v>
      </c>
      <c r="E46" s="10" t="str">
        <f>+TEXT(carro_1[[#This Row],[Column1]],"hh:mm")&amp;" | " &amp;TEXT(carro_1[[#This Row],[Hora Fim]],"hh:mm")</f>
        <v>12:50 | 12:50</v>
      </c>
      <c r="F46" s="10">
        <f>INDEX($N$3:$AJ$3,MATCH(carro_1[[#This Row],[Nó]],$N$1:$AJ$1,0))</f>
        <v>10</v>
      </c>
      <c r="G46" s="14">
        <f>+IF(AND(carro_1[[#This Row],[Nó]]=A45,carro_1[[#This Row],[Nó]]=A47),G45,carro_1[[#This Row],[Hora Início]])</f>
        <v>0.53472222222222221</v>
      </c>
      <c r="H46" s="10"/>
      <c r="I46" s="10" cm="1">
        <f t="array" ref="I46">IFERROR(_xlfn.IFS(H46=H45,I45,I45="Ramo",1),I45+1)</f>
        <v>8</v>
      </c>
      <c r="J46" s="10">
        <f t="shared" si="3"/>
        <v>0</v>
      </c>
      <c r="K46" s="10" t="str">
        <f>IF(AND(carro_1[[#This Row],[Nó]]=A47,carro_1[[#This Row],[Nó]]=A48),"",I46&amp;"|"&amp;F46)</f>
        <v>8|10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x14ac:dyDescent="0.25">
      <c r="A47" s="10" t="s">
        <v>47</v>
      </c>
      <c r="B47" s="5">
        <v>0.53611111111111109</v>
      </c>
      <c r="C47" s="5">
        <v>0.53611111111111109</v>
      </c>
      <c r="D47" s="10" t="s">
        <v>9</v>
      </c>
      <c r="E47" s="10" t="str">
        <f>+TEXT(carro_1[[#This Row],[Column1]],"hh:mm")&amp;" | " &amp;TEXT(carro_1[[#This Row],[Hora Fim]],"hh:mm")</f>
        <v>12:52 | 12:52</v>
      </c>
      <c r="F47" s="10">
        <f>INDEX($N$3:$AJ$3,MATCH(carro_1[[#This Row],[Nó]],$N$1:$AJ$1,0))</f>
        <v>10</v>
      </c>
      <c r="G47" s="14">
        <f>+IF(AND(carro_1[[#This Row],[Nó]]=A46,carro_1[[#This Row],[Nó]]=A48),G46,carro_1[[#This Row],[Hora Início]])</f>
        <v>0.53611111111111109</v>
      </c>
      <c r="H47" s="10"/>
      <c r="I47" s="10" cm="1">
        <f t="array" ref="I47">IFERROR(_xlfn.IFS(H47=H46,I46,I46="Ramo",1),I46+1)</f>
        <v>8</v>
      </c>
      <c r="J47" s="10">
        <f t="shared" si="3"/>
        <v>0</v>
      </c>
      <c r="K47" s="10" t="str">
        <f>IF(AND(carro_1[[#This Row],[Nó]]=A48,carro_1[[#This Row],[Nó]]=A49),"",I47&amp;"|"&amp;F47)</f>
        <v>8|10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x14ac:dyDescent="0.25">
      <c r="A48" s="10" t="s">
        <v>46</v>
      </c>
      <c r="B48" s="5">
        <v>0.53749999999999998</v>
      </c>
      <c r="C48" s="5">
        <v>0.53749999999999998</v>
      </c>
      <c r="D48" s="10" t="s">
        <v>9</v>
      </c>
      <c r="E48" s="10" t="str">
        <f>+TEXT(carro_1[[#This Row],[Column1]],"hh:mm")&amp;" | " &amp;TEXT(carro_1[[#This Row],[Hora Fim]],"hh:mm")</f>
        <v>12:54 | 12:54</v>
      </c>
      <c r="F48" s="10">
        <f>INDEX($N$3:$AJ$3,MATCH(carro_1[[#This Row],[Nó]],$N$1:$AJ$1,0))</f>
        <v>9</v>
      </c>
      <c r="G48" s="14">
        <f>+IF(AND(carro_1[[#This Row],[Nó]]=A47,carro_1[[#This Row],[Nó]]=A49),G47,carro_1[[#This Row],[Hora Início]])</f>
        <v>0.53749999999999998</v>
      </c>
      <c r="H48" s="10"/>
      <c r="I48" s="10" cm="1">
        <f t="array" ref="I48">IFERROR(_xlfn.IFS(H48=H47,I47,I47="Ramo",1),I47+1)</f>
        <v>8</v>
      </c>
      <c r="J48" s="10">
        <f t="shared" si="3"/>
        <v>0</v>
      </c>
      <c r="K48" s="10" t="str">
        <f>IF(AND(carro_1[[#This Row],[Nó]]=A49,carro_1[[#This Row],[Nó]]=A50),"",I48&amp;"|"&amp;F48)</f>
        <v>8|9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x14ac:dyDescent="0.25">
      <c r="A49" s="10" t="s">
        <v>45</v>
      </c>
      <c r="B49" s="5">
        <v>0.54027777777777775</v>
      </c>
      <c r="C49" s="5">
        <v>0.56111111111111112</v>
      </c>
      <c r="D49" s="10" t="s">
        <v>12</v>
      </c>
      <c r="E49" s="10" t="str">
        <f>+TEXT(carro_1[[#This Row],[Column1]],"hh:mm")&amp;" | " &amp;TEXT(carro_1[[#This Row],[Hora Fim]],"hh:mm")</f>
        <v>12:58 | 13:28</v>
      </c>
      <c r="F49" s="10">
        <f>INDEX($N$3:$AJ$3,MATCH(carro_1[[#This Row],[Nó]],$N$1:$AJ$1,0))</f>
        <v>8</v>
      </c>
      <c r="G49" s="14">
        <f>+IF(AND(carro_1[[#This Row],[Nó]]=A48,carro_1[[#This Row],[Nó]]=A50),G48,carro_1[[#This Row],[Hora Início]])</f>
        <v>0.54027777777777775</v>
      </c>
      <c r="H49" s="10"/>
      <c r="I49" s="10" cm="1">
        <f t="array" ref="I49">IFERROR(_xlfn.IFS(H49=H48,I48,I48="Ramo",1),I48+1)</f>
        <v>8</v>
      </c>
      <c r="J49" s="10">
        <f t="shared" si="3"/>
        <v>0</v>
      </c>
      <c r="K49" s="10" t="str">
        <f>IF(AND(carro_1[[#This Row],[Nó]]=A50,carro_1[[#This Row],[Nó]]=A51),"",I49&amp;"|"&amp;F49)</f>
        <v>8|8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x14ac:dyDescent="0.25">
      <c r="A50" s="10" t="s">
        <v>44</v>
      </c>
      <c r="B50" s="5">
        <v>0.56527777777777777</v>
      </c>
      <c r="C50" s="5">
        <v>0.56527777777777777</v>
      </c>
      <c r="D50" s="10" t="s">
        <v>9</v>
      </c>
      <c r="E50" s="10" t="str">
        <f>+TEXT(carro_1[[#This Row],[Column1]],"hh:mm")&amp;" | " &amp;TEXT(carro_1[[#This Row],[Hora Fim]],"hh:mm")</f>
        <v>13:34 | 13:34</v>
      </c>
      <c r="F50" s="10">
        <f>INDEX($N$3:$AJ$3,MATCH(carro_1[[#This Row],[Nó]],$N$1:$AJ$1,0))</f>
        <v>7</v>
      </c>
      <c r="G50" s="14">
        <f>+IF(AND(carro_1[[#This Row],[Nó]]=A49,carro_1[[#This Row],[Nó]]=A51),G49,carro_1[[#This Row],[Hora Início]])</f>
        <v>0.56527777777777777</v>
      </c>
      <c r="H50" s="10"/>
      <c r="I50" s="10" cm="1">
        <f t="array" ref="I50">IFERROR(_xlfn.IFS(H50=H49,I49,I49="Ramo",1),I49+1)</f>
        <v>8</v>
      </c>
      <c r="J50" s="10">
        <f t="shared" si="3"/>
        <v>0</v>
      </c>
      <c r="K50" s="10" t="str">
        <f>IF(AND(carro_1[[#This Row],[Nó]]=A51,carro_1[[#This Row],[Nó]]=A52),"",I50&amp;"|"&amp;F50)</f>
        <v>8|7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x14ac:dyDescent="0.25">
      <c r="A51" s="10" t="s">
        <v>44</v>
      </c>
      <c r="B51" s="5">
        <v>0.56666666666666665</v>
      </c>
      <c r="C51" s="5">
        <v>0.56666666666666665</v>
      </c>
      <c r="D51" s="10" t="s">
        <v>9</v>
      </c>
      <c r="E51" s="10" t="str">
        <f>+TEXT(carro_1[[#This Row],[Column1]],"hh:mm")&amp;" | " &amp;TEXT(carro_1[[#This Row],[Hora Fim]],"hh:mm")</f>
        <v>13:36 | 13:36</v>
      </c>
      <c r="F51" s="10">
        <f>INDEX($N$3:$AJ$3,MATCH(carro_1[[#This Row],[Nó]],$N$1:$AJ$1,0))</f>
        <v>7</v>
      </c>
      <c r="G51" s="14">
        <f>+IF(AND(carro_1[[#This Row],[Nó]]=A50,carro_1[[#This Row],[Nó]]=A52),G50,carro_1[[#This Row],[Hora Início]])</f>
        <v>0.56666666666666665</v>
      </c>
      <c r="H51" s="10"/>
      <c r="I51" s="10" cm="1">
        <f t="array" ref="I51">IFERROR(_xlfn.IFS(H51=H50,I50,I50="Ramo",1),I50+1)</f>
        <v>8</v>
      </c>
      <c r="J51" s="10">
        <f t="shared" si="3"/>
        <v>0</v>
      </c>
      <c r="K51" s="10" t="str">
        <f>IF(AND(carro_1[[#This Row],[Nó]]=A52,carro_1[[#This Row],[Nó]]=A53),"",I51&amp;"|"&amp;F51)</f>
        <v>8|7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x14ac:dyDescent="0.25">
      <c r="A52" s="10" t="s">
        <v>45</v>
      </c>
      <c r="B52" s="5">
        <v>0.5708333333333333</v>
      </c>
      <c r="C52" s="5">
        <v>0.5708333333333333</v>
      </c>
      <c r="D52" s="10" t="s">
        <v>9</v>
      </c>
      <c r="E52" s="10" t="str">
        <f>+TEXT(carro_1[[#This Row],[Column1]],"hh:mm")&amp;" | " &amp;TEXT(carro_1[[#This Row],[Hora Fim]],"hh:mm")</f>
        <v>13:42 | 13:42</v>
      </c>
      <c r="F52" s="10">
        <f>INDEX($N$3:$AJ$3,MATCH(carro_1[[#This Row],[Nó]],$N$1:$AJ$1,0))</f>
        <v>8</v>
      </c>
      <c r="G52" s="14">
        <f>+IF(AND(carro_1[[#This Row],[Nó]]=A51,carro_1[[#This Row],[Nó]]=A53),G51,carro_1[[#This Row],[Hora Início]])</f>
        <v>0.5708333333333333</v>
      </c>
      <c r="H52" s="10"/>
      <c r="I52" s="10" cm="1">
        <f t="array" ref="I52">IFERROR(_xlfn.IFS(H52=H51,I51,I51="Ramo",1),I51+1)</f>
        <v>8</v>
      </c>
      <c r="J52" s="10">
        <f t="shared" si="3"/>
        <v>0</v>
      </c>
      <c r="K52" s="10" t="str">
        <f>IF(AND(carro_1[[#This Row],[Nó]]=A53,carro_1[[#This Row],[Nó]]=A54),"",I52&amp;"|"&amp;F52)</f>
        <v>8|8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x14ac:dyDescent="0.25">
      <c r="A53" s="10" t="s">
        <v>46</v>
      </c>
      <c r="B53" s="5">
        <v>0.57361111111111107</v>
      </c>
      <c r="C53" s="5">
        <v>0.57361111111111107</v>
      </c>
      <c r="D53" s="10" t="s">
        <v>9</v>
      </c>
      <c r="E53" s="10" t="str">
        <f>+TEXT(carro_1[[#This Row],[Column1]],"hh:mm")&amp;" | " &amp;TEXT(carro_1[[#This Row],[Hora Fim]],"hh:mm")</f>
        <v>13:46 | 13:46</v>
      </c>
      <c r="F53" s="10">
        <f>INDEX($N$3:$AJ$3,MATCH(carro_1[[#This Row],[Nó]],$N$1:$AJ$1,0))</f>
        <v>9</v>
      </c>
      <c r="G53" s="14">
        <f>+IF(AND(carro_1[[#This Row],[Nó]]=A52,carro_1[[#This Row],[Nó]]=A54),G52,carro_1[[#This Row],[Hora Início]])</f>
        <v>0.57361111111111107</v>
      </c>
      <c r="H53" s="10"/>
      <c r="I53" s="10" cm="1">
        <f t="array" ref="I53">IFERROR(_xlfn.IFS(H53=H52,I52,I52="Ramo",1),I52+1)</f>
        <v>8</v>
      </c>
      <c r="J53" s="10">
        <f t="shared" si="3"/>
        <v>0</v>
      </c>
      <c r="K53" s="10" t="str">
        <f>IF(AND(carro_1[[#This Row],[Nó]]=A54,carro_1[[#This Row],[Nó]]=A55),"",I53&amp;"|"&amp;F53)</f>
        <v>8|9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x14ac:dyDescent="0.25">
      <c r="A54" s="10" t="s">
        <v>47</v>
      </c>
      <c r="B54" s="5">
        <v>0.57499999999999996</v>
      </c>
      <c r="C54" s="5">
        <v>0.57499999999999996</v>
      </c>
      <c r="D54" s="10" t="s">
        <v>9</v>
      </c>
      <c r="E54" s="10" t="str">
        <f>+TEXT(carro_1[[#This Row],[Column1]],"hh:mm")&amp;" | " &amp;TEXT(carro_1[[#This Row],[Hora Fim]],"hh:mm")</f>
        <v>13:48 | 13:48</v>
      </c>
      <c r="F54" s="10">
        <f>INDEX($N$3:$AJ$3,MATCH(carro_1[[#This Row],[Nó]],$N$1:$AJ$1,0))</f>
        <v>10</v>
      </c>
      <c r="G54" s="14">
        <f>+IF(AND(carro_1[[#This Row],[Nó]]=A53,carro_1[[#This Row],[Nó]]=A55),G53,carro_1[[#This Row],[Hora Início]])</f>
        <v>0.57499999999999996</v>
      </c>
      <c r="H54" s="10"/>
      <c r="I54" s="10" cm="1">
        <f t="array" ref="I54">IFERROR(_xlfn.IFS(H54=H53,I53,I53="Ramo",1),I53+1)</f>
        <v>8</v>
      </c>
      <c r="J54" s="10">
        <f t="shared" si="3"/>
        <v>0</v>
      </c>
      <c r="K54" s="10" t="str">
        <f>IF(AND(carro_1[[#This Row],[Nó]]=A55,carro_1[[#This Row],[Nó]]=A56),"",I54&amp;"|"&amp;F54)</f>
        <v>8|10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x14ac:dyDescent="0.25">
      <c r="A55" s="10" t="s">
        <v>49</v>
      </c>
      <c r="B55" s="5">
        <v>0.57638888888888884</v>
      </c>
      <c r="C55" s="5">
        <v>0.57638888888888884</v>
      </c>
      <c r="D55" s="10" t="s">
        <v>9</v>
      </c>
      <c r="E55" s="10" t="str">
        <f>+TEXT(carro_1[[#This Row],[Column1]],"hh:mm")&amp;" | " &amp;TEXT(carro_1[[#This Row],[Hora Fim]],"hh:mm")</f>
        <v>13:50 | 13:50</v>
      </c>
      <c r="F55" s="10">
        <f>INDEX($N$3:$AJ$3,MATCH(carro_1[[#This Row],[Nó]],$N$1:$AJ$1,0))</f>
        <v>11</v>
      </c>
      <c r="G55" s="14">
        <f>+IF(AND(carro_1[[#This Row],[Nó]]=A54,carro_1[[#This Row],[Nó]]=A56),G54,carro_1[[#This Row],[Hora Início]])</f>
        <v>0.57638888888888884</v>
      </c>
      <c r="H55" s="10"/>
      <c r="I55" s="10" cm="1">
        <f t="array" ref="I55">IFERROR(_xlfn.IFS(H55=H54,I54,I54="Ramo",1),I54+1)</f>
        <v>8</v>
      </c>
      <c r="J55" s="10">
        <f t="shared" si="3"/>
        <v>0</v>
      </c>
      <c r="K55" s="10" t="str">
        <f>IF(AND(carro_1[[#This Row],[Nó]]=A56,carro_1[[#This Row],[Nó]]=A57),"",I55&amp;"|"&amp;F55)</f>
        <v>8|11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x14ac:dyDescent="0.25">
      <c r="A56" s="10" t="s">
        <v>49</v>
      </c>
      <c r="B56" s="5">
        <v>0.57777777777777772</v>
      </c>
      <c r="C56" s="5">
        <v>0.57777777777777772</v>
      </c>
      <c r="D56" s="10" t="s">
        <v>9</v>
      </c>
      <c r="E56" s="10" t="str">
        <f>+TEXT(carro_1[[#This Row],[Column1]],"hh:mm")&amp;" | " &amp;TEXT(carro_1[[#This Row],[Hora Fim]],"hh:mm")</f>
        <v>13:52 | 13:52</v>
      </c>
      <c r="F56" s="10">
        <f>INDEX($N$3:$AJ$3,MATCH(carro_1[[#This Row],[Nó]],$N$1:$AJ$1,0))</f>
        <v>11</v>
      </c>
      <c r="G56" s="14">
        <f>+IF(AND(carro_1[[#This Row],[Nó]]=A55,carro_1[[#This Row],[Nó]]=A57),G55,carro_1[[#This Row],[Hora Início]])</f>
        <v>0.57777777777777772</v>
      </c>
      <c r="H56" s="10"/>
      <c r="I56" s="10" cm="1">
        <f t="array" ref="I56">IFERROR(_xlfn.IFS(H56=H55,I55,I55="Ramo",1),I55+1)</f>
        <v>8</v>
      </c>
      <c r="J56" s="10">
        <f t="shared" si="3"/>
        <v>0</v>
      </c>
      <c r="K56" s="10" t="str">
        <f>IF(AND(carro_1[[#This Row],[Nó]]=A57,carro_1[[#This Row],[Nó]]=A58),"",I56&amp;"|"&amp;F56)</f>
        <v>8|11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x14ac:dyDescent="0.25">
      <c r="A57" s="10" t="s">
        <v>47</v>
      </c>
      <c r="B57" s="5">
        <v>0.57916666666666672</v>
      </c>
      <c r="C57" s="5">
        <v>0.57916666666666672</v>
      </c>
      <c r="D57" s="10" t="s">
        <v>9</v>
      </c>
      <c r="E57" s="10" t="str">
        <f>+TEXT(carro_1[[#This Row],[Column1]],"hh:mm")&amp;" | " &amp;TEXT(carro_1[[#This Row],[Hora Fim]],"hh:mm")</f>
        <v>13:54 | 13:54</v>
      </c>
      <c r="F57" s="10">
        <f>INDEX($N$3:$AJ$3,MATCH(carro_1[[#This Row],[Nó]],$N$1:$AJ$1,0))</f>
        <v>10</v>
      </c>
      <c r="G57" s="14">
        <f>+IF(AND(carro_1[[#This Row],[Nó]]=A56,carro_1[[#This Row],[Nó]]=A58),G56,carro_1[[#This Row],[Hora Início]])</f>
        <v>0.57916666666666672</v>
      </c>
      <c r="H57" s="10"/>
      <c r="I57" s="10" cm="1">
        <f t="array" ref="I57">IFERROR(_xlfn.IFS(H57=H56,I56,I56="Ramo",1),I56+1)</f>
        <v>8</v>
      </c>
      <c r="J57" s="10">
        <f t="shared" si="3"/>
        <v>0</v>
      </c>
      <c r="K57" s="10" t="str">
        <f>IF(AND(carro_1[[#This Row],[Nó]]=A58,carro_1[[#This Row],[Nó]]=A59),"",I57&amp;"|"&amp;F57)</f>
        <v>8|10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x14ac:dyDescent="0.25">
      <c r="A58" s="10" t="s">
        <v>46</v>
      </c>
      <c r="B58" s="5">
        <v>0.5805555555555556</v>
      </c>
      <c r="C58" s="5">
        <v>0.5805555555555556</v>
      </c>
      <c r="D58" s="10" t="s">
        <v>9</v>
      </c>
      <c r="E58" s="10" t="str">
        <f>+TEXT(carro_1[[#This Row],[Column1]],"hh:mm")&amp;" | " &amp;TEXT(carro_1[[#This Row],[Hora Fim]],"hh:mm")</f>
        <v>13:56 | 13:56</v>
      </c>
      <c r="F58" s="10">
        <f>INDEX($N$3:$AJ$3,MATCH(carro_1[[#This Row],[Nó]],$N$1:$AJ$1,0))</f>
        <v>9</v>
      </c>
      <c r="G58" s="14">
        <f>+IF(AND(carro_1[[#This Row],[Nó]]=A57,carro_1[[#This Row],[Nó]]=A59),G57,carro_1[[#This Row],[Hora Início]])</f>
        <v>0.5805555555555556</v>
      </c>
      <c r="H58" s="10"/>
      <c r="I58" s="10" cm="1">
        <f t="array" ref="I58">IFERROR(_xlfn.IFS(H58=H57,I57,I57="Ramo",1),I57+1)</f>
        <v>8</v>
      </c>
      <c r="J58" s="10">
        <f t="shared" si="3"/>
        <v>0</v>
      </c>
      <c r="K58" s="10" t="str">
        <f>IF(AND(carro_1[[#This Row],[Nó]]=A59,carro_1[[#This Row],[Nó]]=A60),"",I58&amp;"|"&amp;F58)</f>
        <v>8|9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x14ac:dyDescent="0.25">
      <c r="A59" s="10" t="s">
        <v>45</v>
      </c>
      <c r="B59" s="5">
        <v>0.58333333333333337</v>
      </c>
      <c r="C59" s="5">
        <v>0.58333333333333337</v>
      </c>
      <c r="D59" s="10" t="s">
        <v>9</v>
      </c>
      <c r="E59" s="10" t="str">
        <f>+TEXT(carro_1[[#This Row],[Column1]],"hh:mm")&amp;" | " &amp;TEXT(carro_1[[#This Row],[Hora Fim]],"hh:mm")</f>
        <v>14:00 | 14:00</v>
      </c>
      <c r="F59" s="10">
        <f>INDEX($N$3:$AJ$3,MATCH(carro_1[[#This Row],[Nó]],$N$1:$AJ$1,0))</f>
        <v>8</v>
      </c>
      <c r="G59" s="14">
        <f>+IF(AND(carro_1[[#This Row],[Nó]]=A58,carro_1[[#This Row],[Nó]]=A60),G58,carro_1[[#This Row],[Hora Início]])</f>
        <v>0.58333333333333337</v>
      </c>
      <c r="H59" s="10"/>
      <c r="I59" s="10" cm="1">
        <f t="array" ref="I59">IFERROR(_xlfn.IFS(H59=H58,I58,I58="Ramo",1),I58+1)</f>
        <v>8</v>
      </c>
      <c r="J59" s="10">
        <f t="shared" si="3"/>
        <v>0</v>
      </c>
      <c r="K59" s="10" t="str">
        <f>IF(AND(carro_1[[#This Row],[Nó]]=A60,carro_1[[#This Row],[Nó]]=A61),"",I59&amp;"|"&amp;F59)</f>
        <v>8|8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x14ac:dyDescent="0.25">
      <c r="A60" s="10" t="s">
        <v>44</v>
      </c>
      <c r="B60" s="5">
        <v>0.58750000000000002</v>
      </c>
      <c r="C60" s="5">
        <v>0.58750000000000002</v>
      </c>
      <c r="D60" s="10" t="s">
        <v>9</v>
      </c>
      <c r="E60" s="10" t="str">
        <f>+TEXT(carro_1[[#This Row],[Column1]],"hh:mm")&amp;" | " &amp;TEXT(carro_1[[#This Row],[Hora Fim]],"hh:mm")</f>
        <v>14:06 | 14:06</v>
      </c>
      <c r="F60" s="10">
        <f>INDEX($N$3:$AJ$3,MATCH(carro_1[[#This Row],[Nó]],$N$1:$AJ$1,0))</f>
        <v>7</v>
      </c>
      <c r="G60" s="14">
        <f>+IF(AND(carro_1[[#This Row],[Nó]]=A59,carro_1[[#This Row],[Nó]]=A61),G59,carro_1[[#This Row],[Hora Início]])</f>
        <v>0.58750000000000002</v>
      </c>
      <c r="H60" s="10"/>
      <c r="I60" s="10" cm="1">
        <f t="array" ref="I60">IFERROR(_xlfn.IFS(H60=H59,I59,I59="Ramo",1),I59+1)</f>
        <v>8</v>
      </c>
      <c r="J60" s="10">
        <f t="shared" si="3"/>
        <v>0</v>
      </c>
      <c r="K60" s="10" t="str">
        <f>IF(AND(carro_1[[#This Row],[Nó]]=A61,carro_1[[#This Row],[Nó]]=A62),"",I60&amp;"|"&amp;F60)</f>
        <v>8|7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x14ac:dyDescent="0.25">
      <c r="A61" s="10" t="s">
        <v>44</v>
      </c>
      <c r="B61" s="5">
        <v>0.58888888888888891</v>
      </c>
      <c r="C61" s="5">
        <v>0.58888888888888891</v>
      </c>
      <c r="D61" s="10" t="s">
        <v>9</v>
      </c>
      <c r="E61" s="10" t="str">
        <f>+TEXT(carro_1[[#This Row],[Column1]],"hh:mm")&amp;" | " &amp;TEXT(carro_1[[#This Row],[Hora Fim]],"hh:mm")</f>
        <v>14:08 | 14:08</v>
      </c>
      <c r="F61" s="10">
        <f>INDEX($N$3:$AJ$3,MATCH(carro_1[[#This Row],[Nó]],$N$1:$AJ$1,0))</f>
        <v>7</v>
      </c>
      <c r="G61" s="14">
        <f>+IF(AND(carro_1[[#This Row],[Nó]]=A60,carro_1[[#This Row],[Nó]]=A62),G60,carro_1[[#This Row],[Hora Início]])</f>
        <v>0.58888888888888891</v>
      </c>
      <c r="H61" s="10"/>
      <c r="I61" s="10" cm="1">
        <f t="array" ref="I61">IFERROR(_xlfn.IFS(H61=H60,I60,I60="Ramo",1),I60+1)</f>
        <v>8</v>
      </c>
      <c r="J61" s="10">
        <f t="shared" si="3"/>
        <v>0</v>
      </c>
      <c r="K61" s="10" t="str">
        <f>IF(AND(carro_1[[#This Row],[Nó]]=A62,carro_1[[#This Row],[Nó]]=A63),"",I61&amp;"|"&amp;F61)</f>
        <v>8|7</v>
      </c>
    </row>
    <row r="62" spans="1:36" x14ac:dyDescent="0.25">
      <c r="A62" s="10" t="s">
        <v>45</v>
      </c>
      <c r="B62" s="5">
        <v>0.59305555555555556</v>
      </c>
      <c r="C62" s="5">
        <v>0.59305555555555556</v>
      </c>
      <c r="D62" s="10" t="s">
        <v>9</v>
      </c>
      <c r="E62" s="10" t="str">
        <f>+TEXT(carro_1[[#This Row],[Column1]],"hh:mm")&amp;" | " &amp;TEXT(carro_1[[#This Row],[Hora Fim]],"hh:mm")</f>
        <v>14:14 | 14:14</v>
      </c>
      <c r="F62" s="10">
        <f>INDEX($N$3:$AJ$3,MATCH(carro_1[[#This Row],[Nó]],$N$1:$AJ$1,0))</f>
        <v>8</v>
      </c>
      <c r="G62" s="14">
        <f>+IF(AND(carro_1[[#This Row],[Nó]]=A61,carro_1[[#This Row],[Nó]]=A63),G61,carro_1[[#This Row],[Hora Início]])</f>
        <v>0.59305555555555556</v>
      </c>
      <c r="H62" s="10"/>
      <c r="I62" s="10" cm="1">
        <f t="array" ref="I62">IFERROR(_xlfn.IFS(H62=H61,I61,I61="Ramo",1),I61+1)</f>
        <v>8</v>
      </c>
      <c r="J62" s="10">
        <f t="shared" si="3"/>
        <v>0</v>
      </c>
      <c r="K62" s="10" t="str">
        <f>IF(AND(carro_1[[#This Row],[Nó]]=A63,carro_1[[#This Row],[Nó]]=A64),"",I62&amp;"|"&amp;F62)</f>
        <v>8|8</v>
      </c>
    </row>
    <row r="63" spans="1:36" x14ac:dyDescent="0.25">
      <c r="A63" s="10" t="s">
        <v>46</v>
      </c>
      <c r="B63" s="5">
        <v>0.59583333333333333</v>
      </c>
      <c r="C63" s="5">
        <v>0.59583333333333333</v>
      </c>
      <c r="D63" s="10" t="s">
        <v>9</v>
      </c>
      <c r="E63" s="10" t="str">
        <f>+TEXT(carro_1[[#This Row],[Column1]],"hh:mm")&amp;" | " &amp;TEXT(carro_1[[#This Row],[Hora Fim]],"hh:mm")</f>
        <v>14:18 | 14:18</v>
      </c>
      <c r="F63" s="10">
        <f>INDEX($N$3:$AJ$3,MATCH(carro_1[[#This Row],[Nó]],$N$1:$AJ$1,0))</f>
        <v>9</v>
      </c>
      <c r="G63" s="14">
        <f>+IF(AND(carro_1[[#This Row],[Nó]]=A62,carro_1[[#This Row],[Nó]]=A64),G62,carro_1[[#This Row],[Hora Início]])</f>
        <v>0.59583333333333333</v>
      </c>
      <c r="H63" s="10"/>
      <c r="I63" s="10" cm="1">
        <f t="array" ref="I63">IFERROR(_xlfn.IFS(H63=H62,I62,I62="Ramo",1),I62+1)</f>
        <v>8</v>
      </c>
      <c r="J63" s="10">
        <f t="shared" si="3"/>
        <v>0</v>
      </c>
      <c r="K63" s="10" t="str">
        <f>IF(AND(carro_1[[#This Row],[Nó]]=A64,carro_1[[#This Row],[Nó]]=A65),"",I63&amp;"|"&amp;F63)</f>
        <v>8|9</v>
      </c>
    </row>
    <row r="64" spans="1:36" x14ac:dyDescent="0.25">
      <c r="A64" s="10" t="s">
        <v>47</v>
      </c>
      <c r="B64" s="5">
        <v>0.59722222222222221</v>
      </c>
      <c r="C64" s="5">
        <v>0.59722222222222221</v>
      </c>
      <c r="D64" s="10" t="s">
        <v>9</v>
      </c>
      <c r="E64" s="10" t="str">
        <f>+TEXT(carro_1[[#This Row],[Column1]],"hh:mm")&amp;" | " &amp;TEXT(carro_1[[#This Row],[Hora Fim]],"hh:mm")</f>
        <v>14:20 | 14:20</v>
      </c>
      <c r="F64" s="10">
        <f>INDEX($N$3:$AJ$3,MATCH(carro_1[[#This Row],[Nó]],$N$1:$AJ$1,0))</f>
        <v>10</v>
      </c>
      <c r="G64" s="14">
        <f>+IF(AND(carro_1[[#This Row],[Nó]]=A63,carro_1[[#This Row],[Nó]]=A65),G63,carro_1[[#This Row],[Hora Início]])</f>
        <v>0.59722222222222221</v>
      </c>
      <c r="H64" s="10"/>
      <c r="I64" s="10" cm="1">
        <f t="array" ref="I64">IFERROR(_xlfn.IFS(H64=H63,I63,I63="Ramo",1),I63+1)</f>
        <v>8</v>
      </c>
      <c r="J64" s="10">
        <f t="shared" si="3"/>
        <v>0</v>
      </c>
      <c r="K64" s="10" t="str">
        <f>IF(AND(carro_1[[#This Row],[Nó]]=A65,carro_1[[#This Row],[Nó]]=A66),"",I64&amp;"|"&amp;F64)</f>
        <v>8|10</v>
      </c>
    </row>
    <row r="65" spans="1:11" x14ac:dyDescent="0.25">
      <c r="A65" s="10" t="s">
        <v>49</v>
      </c>
      <c r="B65" s="5">
        <v>0.59861111111111109</v>
      </c>
      <c r="C65" s="5">
        <v>0.59861111111111109</v>
      </c>
      <c r="D65" s="10" t="s">
        <v>9</v>
      </c>
      <c r="E65" s="10" t="str">
        <f>+TEXT(carro_1[[#This Row],[Column1]],"hh:mm")&amp;" | " &amp;TEXT(carro_1[[#This Row],[Hora Fim]],"hh:mm")</f>
        <v>14:22 | 14:22</v>
      </c>
      <c r="F65" s="10">
        <f>INDEX($N$3:$AJ$3,MATCH(carro_1[[#This Row],[Nó]],$N$1:$AJ$1,0))</f>
        <v>11</v>
      </c>
      <c r="G65" s="14">
        <f>+IF(AND(carro_1[[#This Row],[Nó]]=A64,carro_1[[#This Row],[Nó]]=A66),G64,carro_1[[#This Row],[Hora Início]])</f>
        <v>0.59861111111111109</v>
      </c>
      <c r="H65" s="10"/>
      <c r="I65" s="10" cm="1">
        <f t="array" ref="I65">IFERROR(_xlfn.IFS(H65=H64,I64,I64="Ramo",1),I64+1)</f>
        <v>8</v>
      </c>
      <c r="J65" s="10">
        <f t="shared" si="3"/>
        <v>0</v>
      </c>
      <c r="K65" s="10" t="str">
        <f>IF(AND(carro_1[[#This Row],[Nó]]=A66,carro_1[[#This Row],[Nó]]=A67),"",I65&amp;"|"&amp;F65)</f>
        <v>8|11</v>
      </c>
    </row>
    <row r="66" spans="1:11" x14ac:dyDescent="0.25">
      <c r="A66" s="10" t="s">
        <v>49</v>
      </c>
      <c r="B66" s="5">
        <v>0.6</v>
      </c>
      <c r="C66" s="5">
        <v>0.6</v>
      </c>
      <c r="D66" s="10" t="s">
        <v>9</v>
      </c>
      <c r="E66" s="10" t="str">
        <f>+TEXT(carro_1[[#This Row],[Column1]],"hh:mm")&amp;" | " &amp;TEXT(carro_1[[#This Row],[Hora Fim]],"hh:mm")</f>
        <v>14:24 | 14:24</v>
      </c>
      <c r="F66" s="10">
        <f>INDEX($N$3:$AJ$3,MATCH(carro_1[[#This Row],[Nó]],$N$1:$AJ$1,0))</f>
        <v>11</v>
      </c>
      <c r="G66" s="14">
        <f>+IF(AND(carro_1[[#This Row],[Nó]]=A65,carro_1[[#This Row],[Nó]]=A67),G65,carro_1[[#This Row],[Hora Início]])</f>
        <v>0.6</v>
      </c>
      <c r="H66" s="10"/>
      <c r="I66" s="10" cm="1">
        <f t="array" ref="I66">IFERROR(_xlfn.IFS(H66=H65,I65,I65="Ramo",1),I65+1)</f>
        <v>8</v>
      </c>
      <c r="J66" s="10">
        <f t="shared" ref="J66:J97" si="5">IF(I66&lt;&gt;I65,1,0)</f>
        <v>0</v>
      </c>
      <c r="K66" s="10" t="str">
        <f>IF(AND(carro_1[[#This Row],[Nó]]=A67,carro_1[[#This Row],[Nó]]=A68),"",I66&amp;"|"&amp;F66)</f>
        <v>8|11</v>
      </c>
    </row>
    <row r="67" spans="1:11" x14ac:dyDescent="0.25">
      <c r="A67" s="10" t="s">
        <v>47</v>
      </c>
      <c r="B67" s="5">
        <v>0.60138888888888886</v>
      </c>
      <c r="C67" s="5">
        <v>0.60138888888888886</v>
      </c>
      <c r="D67" s="10" t="s">
        <v>9</v>
      </c>
      <c r="E67" s="10" t="str">
        <f>+TEXT(carro_1[[#This Row],[Column1]],"hh:mm")&amp;" | " &amp;TEXT(carro_1[[#This Row],[Hora Fim]],"hh:mm")</f>
        <v>14:26 | 14:26</v>
      </c>
      <c r="F67" s="10">
        <f>INDEX($N$3:$AJ$3,MATCH(carro_1[[#This Row],[Nó]],$N$1:$AJ$1,0))</f>
        <v>10</v>
      </c>
      <c r="G67" s="14">
        <f>+IF(AND(carro_1[[#This Row],[Nó]]=A66,carro_1[[#This Row],[Nó]]=A68),G66,carro_1[[#This Row],[Hora Início]])</f>
        <v>0.60138888888888886</v>
      </c>
      <c r="H67" s="10"/>
      <c r="I67" s="10" cm="1">
        <f t="array" ref="I67">IFERROR(_xlfn.IFS(H67=H66,I66,I66="Ramo",1),I66+1)</f>
        <v>8</v>
      </c>
      <c r="J67" s="10">
        <f t="shared" si="5"/>
        <v>0</v>
      </c>
      <c r="K67" s="10" t="str">
        <f>IF(AND(carro_1[[#This Row],[Nó]]=A68,carro_1[[#This Row],[Nó]]=A69),"",I67&amp;"|"&amp;F67)</f>
        <v>8|10</v>
      </c>
    </row>
    <row r="68" spans="1:11" x14ac:dyDescent="0.25">
      <c r="A68" s="10" t="s">
        <v>46</v>
      </c>
      <c r="B68" s="5">
        <v>0.60277777777777775</v>
      </c>
      <c r="C68" s="5">
        <v>0.60277777777777775</v>
      </c>
      <c r="D68" s="10" t="s">
        <v>9</v>
      </c>
      <c r="E68" s="10" t="str">
        <f>+TEXT(carro_1[[#This Row],[Column1]],"hh:mm")&amp;" | " &amp;TEXT(carro_1[[#This Row],[Hora Fim]],"hh:mm")</f>
        <v>14:28 | 14:28</v>
      </c>
      <c r="F68" s="10">
        <f>INDEX($N$3:$AJ$3,MATCH(carro_1[[#This Row],[Nó]],$N$1:$AJ$1,0))</f>
        <v>9</v>
      </c>
      <c r="G68" s="14">
        <f>+IF(AND(carro_1[[#This Row],[Nó]]=A67,carro_1[[#This Row],[Nó]]=A69),G67,carro_1[[#This Row],[Hora Início]])</f>
        <v>0.60277777777777775</v>
      </c>
      <c r="H68" s="10"/>
      <c r="I68" s="10" cm="1">
        <f t="array" ref="I68">IFERROR(_xlfn.IFS(H68=H67,I67,I67="Ramo",1),I67+1)</f>
        <v>8</v>
      </c>
      <c r="J68" s="10">
        <f t="shared" si="5"/>
        <v>0</v>
      </c>
      <c r="K68" s="10" t="str">
        <f>IF(AND(carro_1[[#This Row],[Nó]]=A69,carro_1[[#This Row],[Nó]]=A70),"",I68&amp;"|"&amp;F68)</f>
        <v>8|9</v>
      </c>
    </row>
    <row r="69" spans="1:11" x14ac:dyDescent="0.25">
      <c r="A69" s="10" t="s">
        <v>45</v>
      </c>
      <c r="B69" s="5">
        <v>0.60555555555555551</v>
      </c>
      <c r="C69" s="5">
        <v>0.60555555555555551</v>
      </c>
      <c r="D69" s="10" t="s">
        <v>9</v>
      </c>
      <c r="E69" s="10" t="str">
        <f>+TEXT(carro_1[[#This Row],[Column1]],"hh:mm")&amp;" | " &amp;TEXT(carro_1[[#This Row],[Hora Fim]],"hh:mm")</f>
        <v>14:32 | 14:32</v>
      </c>
      <c r="F69" s="10">
        <f>INDEX($N$3:$AJ$3,MATCH(carro_1[[#This Row],[Nó]],$N$1:$AJ$1,0))</f>
        <v>8</v>
      </c>
      <c r="G69" s="14">
        <f>+IF(AND(carro_1[[#This Row],[Nó]]=A68,carro_1[[#This Row],[Nó]]=A70),G68,carro_1[[#This Row],[Hora Início]])</f>
        <v>0.60555555555555551</v>
      </c>
      <c r="H69" s="10"/>
      <c r="I69" s="10" cm="1">
        <f t="array" ref="I69">IFERROR(_xlfn.IFS(H69=H68,I68,I68="Ramo",1),I68+1)</f>
        <v>8</v>
      </c>
      <c r="J69" s="10">
        <f t="shared" si="5"/>
        <v>0</v>
      </c>
      <c r="K69" s="10" t="str">
        <f>IF(AND(carro_1[[#This Row],[Nó]]=A70,carro_1[[#This Row],[Nó]]=A71),"",I69&amp;"|"&amp;F69)</f>
        <v>8|8</v>
      </c>
    </row>
    <row r="70" spans="1:11" x14ac:dyDescent="0.25">
      <c r="A70" s="10" t="s">
        <v>44</v>
      </c>
      <c r="B70" s="5">
        <v>0.60972222222222228</v>
      </c>
      <c r="C70" s="5">
        <v>0.60972222222222228</v>
      </c>
      <c r="D70" s="10" t="s">
        <v>9</v>
      </c>
      <c r="E70" s="10" t="str">
        <f>+TEXT(carro_1[[#This Row],[Column1]],"hh:mm")&amp;" | " &amp;TEXT(carro_1[[#This Row],[Hora Fim]],"hh:mm")</f>
        <v>14:38 | 14:38</v>
      </c>
      <c r="F70" s="10">
        <f>INDEX($N$3:$AJ$3,MATCH(carro_1[[#This Row],[Nó]],$N$1:$AJ$1,0))</f>
        <v>7</v>
      </c>
      <c r="G70" s="14">
        <f>+IF(AND(carro_1[[#This Row],[Nó]]=A69,carro_1[[#This Row],[Nó]]=A71),G69,carro_1[[#This Row],[Hora Início]])</f>
        <v>0.60972222222222228</v>
      </c>
      <c r="H70" s="10"/>
      <c r="I70" s="10" cm="1">
        <f t="array" ref="I70">IFERROR(_xlfn.IFS(H70=H69,I69,I69="Ramo",1),I69+1)</f>
        <v>8</v>
      </c>
      <c r="J70" s="10">
        <f t="shared" si="5"/>
        <v>0</v>
      </c>
      <c r="K70" s="10" t="str">
        <f>IF(AND(carro_1[[#This Row],[Nó]]=A71,carro_1[[#This Row],[Nó]]=A72),"",I70&amp;"|"&amp;F70)</f>
        <v>8|7</v>
      </c>
    </row>
    <row r="71" spans="1:11" x14ac:dyDescent="0.25">
      <c r="A71" s="10" t="s">
        <v>44</v>
      </c>
      <c r="B71" s="5">
        <v>0.61111111111111116</v>
      </c>
      <c r="C71" s="5">
        <v>0.61111111111111116</v>
      </c>
      <c r="D71" s="10" t="s">
        <v>9</v>
      </c>
      <c r="E71" s="10" t="str">
        <f>+TEXT(carro_1[[#This Row],[Column1]],"hh:mm")&amp;" | " &amp;TEXT(carro_1[[#This Row],[Hora Fim]],"hh:mm")</f>
        <v>14:40 | 14:40</v>
      </c>
      <c r="F71" s="10">
        <f>INDEX($N$3:$AJ$3,MATCH(carro_1[[#This Row],[Nó]],$N$1:$AJ$1,0))</f>
        <v>7</v>
      </c>
      <c r="G71" s="14">
        <f>+IF(AND(carro_1[[#This Row],[Nó]]=A70,carro_1[[#This Row],[Nó]]=A72),G70,carro_1[[#This Row],[Hora Início]])</f>
        <v>0.61111111111111116</v>
      </c>
      <c r="H71" s="10"/>
      <c r="I71" s="10" cm="1">
        <f t="array" ref="I71">IFERROR(_xlfn.IFS(H71=H70,I70,I70="Ramo",1),I70+1)</f>
        <v>8</v>
      </c>
      <c r="J71" s="10">
        <f t="shared" si="5"/>
        <v>0</v>
      </c>
      <c r="K71" s="10" t="str">
        <f>IF(AND(carro_1[[#This Row],[Nó]]=A72,carro_1[[#This Row],[Nó]]=A73),"",I71&amp;"|"&amp;F71)</f>
        <v>8|7</v>
      </c>
    </row>
    <row r="72" spans="1:11" x14ac:dyDescent="0.25">
      <c r="A72" s="10" t="s">
        <v>45</v>
      </c>
      <c r="B72" s="5">
        <v>0.61527777777777781</v>
      </c>
      <c r="C72" s="5">
        <v>0.61527777777777781</v>
      </c>
      <c r="D72" s="10" t="s">
        <v>9</v>
      </c>
      <c r="E72" s="10" t="str">
        <f>+TEXT(carro_1[[#This Row],[Column1]],"hh:mm")&amp;" | " &amp;TEXT(carro_1[[#This Row],[Hora Fim]],"hh:mm")</f>
        <v>14:46 | 14:46</v>
      </c>
      <c r="F72" s="10">
        <f>INDEX($N$3:$AJ$3,MATCH(carro_1[[#This Row],[Nó]],$N$1:$AJ$1,0))</f>
        <v>8</v>
      </c>
      <c r="G72" s="14">
        <f>+IF(AND(carro_1[[#This Row],[Nó]]=A71,carro_1[[#This Row],[Nó]]=A73),G71,carro_1[[#This Row],[Hora Início]])</f>
        <v>0.61527777777777781</v>
      </c>
      <c r="H72" s="10"/>
      <c r="I72" s="10" cm="1">
        <f t="array" ref="I72">IFERROR(_xlfn.IFS(H72=H71,I71,I71="Ramo",1),I71+1)</f>
        <v>8</v>
      </c>
      <c r="J72" s="10">
        <f t="shared" si="5"/>
        <v>0</v>
      </c>
      <c r="K72" s="10" t="str">
        <f>IF(AND(carro_1[[#This Row],[Nó]]=A73,carro_1[[#This Row],[Nó]]=A74),"",I72&amp;"|"&amp;F72)</f>
        <v>8|8</v>
      </c>
    </row>
    <row r="73" spans="1:11" x14ac:dyDescent="0.25">
      <c r="A73" s="10" t="s">
        <v>45</v>
      </c>
      <c r="B73" s="5">
        <v>0.6166666666666667</v>
      </c>
      <c r="C73" s="5">
        <v>0.6166666666666667</v>
      </c>
      <c r="D73" s="10" t="s">
        <v>9</v>
      </c>
      <c r="E73" s="10" t="str">
        <f>+TEXT(carro_1[[#This Row],[Column1]],"hh:mm")&amp;" | " &amp;TEXT(carro_1[[#This Row],[Hora Fim]],"hh:mm")</f>
        <v>14:48 | 14:48</v>
      </c>
      <c r="F73" s="10">
        <f>INDEX($N$3:$AJ$3,MATCH(carro_1[[#This Row],[Nó]],$N$1:$AJ$1,0))</f>
        <v>8</v>
      </c>
      <c r="G73" s="14">
        <f>+IF(AND(carro_1[[#This Row],[Nó]]=A72,carro_1[[#This Row],[Nó]]=A74),G72,carro_1[[#This Row],[Hora Início]])</f>
        <v>0.6166666666666667</v>
      </c>
      <c r="H73" s="10"/>
      <c r="I73" s="10" cm="1">
        <f t="array" ref="I73">IFERROR(_xlfn.IFS(H73=H72,I72,I72="Ramo",1),I72+1)</f>
        <v>8</v>
      </c>
      <c r="J73" s="10">
        <f t="shared" si="5"/>
        <v>0</v>
      </c>
      <c r="K73" s="10" t="str">
        <f>IF(AND(carro_1[[#This Row],[Nó]]=A74,carro_1[[#This Row],[Nó]]=A75),"",I73&amp;"|"&amp;F73)</f>
        <v>8|8</v>
      </c>
    </row>
    <row r="74" spans="1:11" x14ac:dyDescent="0.25">
      <c r="A74" s="10" t="s">
        <v>44</v>
      </c>
      <c r="B74" s="5">
        <v>0.62083333333333335</v>
      </c>
      <c r="C74" s="5">
        <v>0.62083333333333335</v>
      </c>
      <c r="D74" s="10" t="s">
        <v>13</v>
      </c>
      <c r="E74" s="10" t="str">
        <f>+TEXT(carro_1[[#This Row],[Column1]],"hh:mm")&amp;" | " &amp;TEXT(carro_1[[#This Row],[Hora Fim]],"hh:mm")</f>
        <v>14:54 | 14:54</v>
      </c>
      <c r="F74" s="10">
        <f>INDEX($N$3:$AJ$3,MATCH(carro_1[[#This Row],[Nó]],$N$1:$AJ$1,0))</f>
        <v>7</v>
      </c>
      <c r="G74" s="14">
        <f>+IF(AND(carro_1[[#This Row],[Nó]]=A73,carro_1[[#This Row],[Nó]]=A75),G73,carro_1[[#This Row],[Hora Início]])</f>
        <v>0.62083333333333335</v>
      </c>
      <c r="H74" s="10">
        <f>IF(F74=F44,IF(F74&lt;&gt;F76,IF(F76&gt;=F44,1,2),H44),IF(F74&gt;=F44,1,2))</f>
        <v>2</v>
      </c>
      <c r="I74" s="10" cm="1">
        <f t="array" ref="I74">IFERROR(_xlfn.IFS(H74=H73,I73,I73="Ramo",1),I73+1)</f>
        <v>9</v>
      </c>
      <c r="J74" s="10">
        <f t="shared" si="5"/>
        <v>1</v>
      </c>
      <c r="K74" s="10" t="str">
        <f>IF(AND(carro_1[[#This Row],[Nó]]=A75,carro_1[[#This Row],[Nó]]=A76),"",I74&amp;"|"&amp;F74)</f>
        <v>9|7</v>
      </c>
    </row>
  </sheetData>
  <conditionalFormatting sqref="N4:AJ32">
    <cfRule type="cellIs" dxfId="9" priority="37" operator="equal">
      <formula>0</formula>
    </cfRule>
    <cfRule type="expression" dxfId="8" priority="38">
      <formula>IF(O$2=0,IFERROR(INDEX($D:$D,MATCH($M4&amp;"|"&amp;N$3,$K:$K,0)),""),IFERROR(INDEX($J:$J,MATCH($M4&amp;"|"&amp;N$3,$K:$K,0)),""))="Espera"</formula>
    </cfRule>
    <cfRule type="expression" dxfId="7" priority="39">
      <formula>IF(O$2=0,IFERROR(INDEX($D:$D,MATCH($M4&amp;"|"&amp;N$3,$K:$K,0)),""),IFERROR(INDEX($J:$J,MATCH($M4&amp;"|"&amp;N$3,$K:$K,0)),""))="Incidência"</formula>
    </cfRule>
    <cfRule type="expression" dxfId="6" priority="40">
      <formula>IF(O$2=0,IFERROR(INDEX($D:$D,MATCH($M4&amp;"|"&amp;N$3,$K:$K,0)),""),IFERROR(INDEX($J:$J,MATCH($M4&amp;"|"&amp;N$3,$K:$K,0)),""))="Almoço"</formula>
    </cfRule>
    <cfRule type="expression" dxfId="5" priority="41">
      <formula>IF(O$2=0,IFERROR(INDEX($D:$D,MATCH($M4&amp;"|"&amp;N$3,$K:$K,0)),""),IFERROR(INDEX($J:$J,MATCH($M4&amp;"|"&amp;N$3,$K:$K,0)),""))="Pausa"</formula>
    </cfRule>
    <cfRule type="expression" dxfId="4" priority="42">
      <formula>IF(O$2=0,IFERROR(INDEX($D:$D,MATCH($M4&amp;"|"&amp;N$3,$K:$K,0)),""),IFERROR(INDEX($J:$J,MATCH($M4&amp;"|"&amp;N$3,$K:$K,0)),""))="Visitar Nó"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810A-87FD-44DC-A8B5-AAFBEEFFCF53}">
  <dimension ref="A3:B16"/>
  <sheetViews>
    <sheetView tabSelected="1" workbookViewId="0">
      <selection activeCell="B9" sqref="B9"/>
    </sheetView>
  </sheetViews>
  <sheetFormatPr defaultRowHeight="15" x14ac:dyDescent="0.25"/>
  <cols>
    <col min="1" max="1" width="25.7109375" bestFit="1" customWidth="1"/>
    <col min="2" max="2" width="25.140625" bestFit="1" customWidth="1"/>
  </cols>
  <sheetData>
    <row r="3" spans="1:2" x14ac:dyDescent="0.25">
      <c r="A3" s="17" t="s">
        <v>30</v>
      </c>
      <c r="B3" t="s">
        <v>32</v>
      </c>
    </row>
    <row r="4" spans="1:2" x14ac:dyDescent="0.25">
      <c r="A4" s="18" t="s">
        <v>38</v>
      </c>
      <c r="B4" s="19">
        <v>48.285714285714285</v>
      </c>
    </row>
    <row r="5" spans="1:2" x14ac:dyDescent="0.25">
      <c r="A5" s="18" t="s">
        <v>42</v>
      </c>
      <c r="B5" s="19">
        <v>35.07692307692308</v>
      </c>
    </row>
    <row r="6" spans="1:2" x14ac:dyDescent="0.25">
      <c r="A6" s="18" t="s">
        <v>36</v>
      </c>
      <c r="B6" s="19">
        <v>37.333333333333336</v>
      </c>
    </row>
    <row r="7" spans="1:2" x14ac:dyDescent="0.25">
      <c r="A7" s="18" t="s">
        <v>46</v>
      </c>
      <c r="B7" s="19">
        <v>40.727272727272727</v>
      </c>
    </row>
    <row r="8" spans="1:2" x14ac:dyDescent="0.25">
      <c r="A8" s="18" t="s">
        <v>47</v>
      </c>
      <c r="B8" s="19">
        <v>40.545454545454547</v>
      </c>
    </row>
    <row r="9" spans="1:2" x14ac:dyDescent="0.25">
      <c r="A9" s="18" t="s">
        <v>44</v>
      </c>
      <c r="B9" s="19">
        <v>20.608695652173914</v>
      </c>
    </row>
    <row r="10" spans="1:2" x14ac:dyDescent="0.25">
      <c r="A10" s="18" t="s">
        <v>49</v>
      </c>
      <c r="B10" s="19">
        <v>49.333333333333336</v>
      </c>
    </row>
    <row r="11" spans="1:2" x14ac:dyDescent="0.25">
      <c r="A11" s="18" t="s">
        <v>41</v>
      </c>
      <c r="B11" s="19">
        <v>41.272727272727273</v>
      </c>
    </row>
    <row r="12" spans="1:2" x14ac:dyDescent="0.25">
      <c r="A12" s="18" t="s">
        <v>40</v>
      </c>
      <c r="B12" s="19">
        <v>45.2</v>
      </c>
    </row>
    <row r="13" spans="1:2" x14ac:dyDescent="0.25">
      <c r="A13" s="18" t="s">
        <v>39</v>
      </c>
      <c r="B13" s="19">
        <v>45</v>
      </c>
    </row>
    <row r="14" spans="1:2" x14ac:dyDescent="0.25">
      <c r="A14" s="18" t="s">
        <v>43</v>
      </c>
      <c r="B14" s="19">
        <v>25.555555555555557</v>
      </c>
    </row>
    <row r="15" spans="1:2" x14ac:dyDescent="0.25">
      <c r="A15" s="18" t="s">
        <v>45</v>
      </c>
      <c r="B15" s="19">
        <v>31.2</v>
      </c>
    </row>
    <row r="16" spans="1:2" x14ac:dyDescent="0.25">
      <c r="A16" s="18" t="s">
        <v>31</v>
      </c>
      <c r="B16" s="19">
        <v>35.551020408163268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E15D-306E-4623-A137-1D9806F21E37}">
  <dimension ref="A1:G148"/>
  <sheetViews>
    <sheetView workbookViewId="0">
      <selection activeCell="C5" sqref="C5"/>
    </sheetView>
  </sheetViews>
  <sheetFormatPr defaultRowHeight="15" x14ac:dyDescent="0.25"/>
  <cols>
    <col min="1" max="1" width="12.7109375" bestFit="1" customWidth="1"/>
    <col min="2" max="2" width="11.140625" bestFit="1" customWidth="1"/>
    <col min="3" max="3" width="10.85546875" bestFit="1" customWidth="1"/>
    <col min="4" max="4" width="17.7109375" bestFit="1" customWidth="1"/>
    <col min="6" max="6" width="9.7109375" bestFit="1" customWidth="1"/>
  </cols>
  <sheetData>
    <row r="1" spans="1:7" x14ac:dyDescent="0.25">
      <c r="A1" t="s">
        <v>33</v>
      </c>
      <c r="B1" t="s">
        <v>16</v>
      </c>
      <c r="C1" t="s">
        <v>6</v>
      </c>
      <c r="D1" t="s">
        <v>34</v>
      </c>
    </row>
    <row r="2" spans="1:7" x14ac:dyDescent="0.25">
      <c r="A2">
        <v>0</v>
      </c>
      <c r="B2">
        <v>0</v>
      </c>
      <c r="C2" s="10" t="s">
        <v>8</v>
      </c>
      <c r="D2" s="10">
        <f>+IF(Kms[[#This Row],[Tipo]]="Deslocação",Kms[[#This Row],[Hora Inicio]]-B1,0)</f>
        <v>0</v>
      </c>
      <c r="F2" t="s">
        <v>35</v>
      </c>
      <c r="G2">
        <f>+SUM(Kms[Kms percorridos])</f>
        <v>296</v>
      </c>
    </row>
    <row r="3" spans="1:7" x14ac:dyDescent="0.25">
      <c r="A3">
        <v>4</v>
      </c>
      <c r="B3">
        <v>14</v>
      </c>
      <c r="C3" s="10" t="s">
        <v>7</v>
      </c>
      <c r="D3" s="10">
        <f>+IF(Kms[[#This Row],[Tipo]]="Deslocação",Kms[[#This Row],[Hora Inicio]]-B2,0)</f>
        <v>0</v>
      </c>
    </row>
    <row r="4" spans="1:7" x14ac:dyDescent="0.25">
      <c r="A4">
        <v>14</v>
      </c>
      <c r="B4">
        <v>14</v>
      </c>
      <c r="C4" s="10" t="s">
        <v>8</v>
      </c>
      <c r="D4" s="10">
        <f>+IF(Kms[[#This Row],[Tipo]]="Deslocação",Kms[[#This Row],[Hora Inicio]]-B3,0)</f>
        <v>0</v>
      </c>
    </row>
    <row r="5" spans="1:7" x14ac:dyDescent="0.25">
      <c r="A5">
        <v>16</v>
      </c>
      <c r="B5">
        <v>16</v>
      </c>
      <c r="C5" s="10" t="s">
        <v>9</v>
      </c>
      <c r="D5" s="10">
        <f>+IF(Kms[[#This Row],[Tipo]]="Deslocação",Kms[[#This Row],[Hora Inicio]]-B4,0)</f>
        <v>2</v>
      </c>
    </row>
    <row r="6" spans="1:7" x14ac:dyDescent="0.25">
      <c r="A6">
        <v>20</v>
      </c>
      <c r="B6">
        <v>30</v>
      </c>
      <c r="C6" s="10" t="s">
        <v>7</v>
      </c>
      <c r="D6" s="10">
        <f>+IF(Kms[[#This Row],[Tipo]]="Deslocação",Kms[[#This Row],[Hora Inicio]]-B5,0)</f>
        <v>0</v>
      </c>
    </row>
    <row r="7" spans="1:7" x14ac:dyDescent="0.25">
      <c r="A7">
        <v>30</v>
      </c>
      <c r="B7">
        <v>30</v>
      </c>
      <c r="C7" s="10" t="s">
        <v>9</v>
      </c>
      <c r="D7" s="10">
        <f>+IF(Kms[[#This Row],[Tipo]]="Deslocação",Kms[[#This Row],[Hora Inicio]]-B6,0)</f>
        <v>0</v>
      </c>
    </row>
    <row r="8" spans="1:7" x14ac:dyDescent="0.25">
      <c r="A8">
        <v>32</v>
      </c>
      <c r="B8">
        <v>42</v>
      </c>
      <c r="C8" s="10" t="s">
        <v>7</v>
      </c>
      <c r="D8" s="10">
        <f>+IF(Kms[[#This Row],[Tipo]]="Deslocação",Kms[[#This Row],[Hora Inicio]]-B7,0)</f>
        <v>0</v>
      </c>
    </row>
    <row r="9" spans="1:7" x14ac:dyDescent="0.25">
      <c r="A9">
        <v>42</v>
      </c>
      <c r="B9">
        <v>42</v>
      </c>
      <c r="C9" s="10" t="s">
        <v>9</v>
      </c>
      <c r="D9" s="10">
        <f>+IF(Kms[[#This Row],[Tipo]]="Deslocação",Kms[[#This Row],[Hora Inicio]]-B8,0)</f>
        <v>0</v>
      </c>
    </row>
    <row r="10" spans="1:7" x14ac:dyDescent="0.25">
      <c r="A10">
        <v>44</v>
      </c>
      <c r="B10">
        <v>54</v>
      </c>
      <c r="C10" s="10" t="s">
        <v>7</v>
      </c>
      <c r="D10" s="10">
        <f>+IF(Kms[[#This Row],[Tipo]]="Deslocação",Kms[[#This Row],[Hora Inicio]]-B9,0)</f>
        <v>0</v>
      </c>
    </row>
    <row r="11" spans="1:7" x14ac:dyDescent="0.25">
      <c r="A11">
        <v>54</v>
      </c>
      <c r="B11">
        <v>54</v>
      </c>
      <c r="C11" s="10" t="s">
        <v>9</v>
      </c>
      <c r="D11" s="10">
        <f>+IF(Kms[[#This Row],[Tipo]]="Deslocação",Kms[[#This Row],[Hora Inicio]]-B10,0)</f>
        <v>0</v>
      </c>
    </row>
    <row r="12" spans="1:7" x14ac:dyDescent="0.25">
      <c r="A12">
        <v>56</v>
      </c>
      <c r="B12">
        <v>66</v>
      </c>
      <c r="C12" s="10" t="s">
        <v>7</v>
      </c>
      <c r="D12" s="10">
        <f>+IF(Kms[[#This Row],[Tipo]]="Deslocação",Kms[[#This Row],[Hora Inicio]]-B11,0)</f>
        <v>0</v>
      </c>
    </row>
    <row r="13" spans="1:7" x14ac:dyDescent="0.25">
      <c r="A13">
        <v>66</v>
      </c>
      <c r="B13">
        <v>66</v>
      </c>
      <c r="C13" s="10" t="s">
        <v>9</v>
      </c>
      <c r="D13" s="10">
        <f>+IF(Kms[[#This Row],[Tipo]]="Deslocação",Kms[[#This Row],[Hora Inicio]]-B12,0)</f>
        <v>0</v>
      </c>
    </row>
    <row r="14" spans="1:7" x14ac:dyDescent="0.25">
      <c r="A14">
        <v>68</v>
      </c>
      <c r="B14">
        <v>78</v>
      </c>
      <c r="C14" s="10" t="s">
        <v>7</v>
      </c>
      <c r="D14" s="10">
        <f>+IF(Kms[[#This Row],[Tipo]]="Deslocação",Kms[[#This Row],[Hora Inicio]]-B13,0)</f>
        <v>0</v>
      </c>
    </row>
    <row r="15" spans="1:7" x14ac:dyDescent="0.25">
      <c r="A15">
        <v>78</v>
      </c>
      <c r="B15">
        <v>78</v>
      </c>
      <c r="C15" s="10" t="s">
        <v>9</v>
      </c>
      <c r="D15" s="10">
        <f>+IF(Kms[[#This Row],[Tipo]]="Deslocação",Kms[[#This Row],[Hora Inicio]]-B14,0)</f>
        <v>0</v>
      </c>
    </row>
    <row r="16" spans="1:7" x14ac:dyDescent="0.25">
      <c r="A16">
        <v>114</v>
      </c>
      <c r="B16">
        <v>124</v>
      </c>
      <c r="C16" s="10" t="s">
        <v>7</v>
      </c>
      <c r="D16" s="10">
        <f>+IF(Kms[[#This Row],[Tipo]]="Deslocação",Kms[[#This Row],[Hora Inicio]]-B15,0)</f>
        <v>0</v>
      </c>
    </row>
    <row r="17" spans="1:4" x14ac:dyDescent="0.25">
      <c r="A17">
        <v>90</v>
      </c>
      <c r="B17">
        <v>124</v>
      </c>
      <c r="C17" s="10" t="s">
        <v>14</v>
      </c>
      <c r="D17" s="10">
        <f>+IF(Kms[[#This Row],[Tipo]]="Deslocação",Kms[[#This Row],[Hora Inicio]]-B16,0)</f>
        <v>0</v>
      </c>
    </row>
    <row r="18" spans="1:4" x14ac:dyDescent="0.25">
      <c r="A18">
        <v>124</v>
      </c>
      <c r="B18">
        <v>156</v>
      </c>
      <c r="C18" s="10" t="s">
        <v>14</v>
      </c>
      <c r="D18" s="10">
        <f>+IF(Kms[[#This Row],[Tipo]]="Deslocação",Kms[[#This Row],[Hora Inicio]]-B17,0)</f>
        <v>0</v>
      </c>
    </row>
    <row r="19" spans="1:4" x14ac:dyDescent="0.25">
      <c r="A19">
        <v>156</v>
      </c>
      <c r="B19">
        <v>186</v>
      </c>
      <c r="C19" s="10" t="s">
        <v>10</v>
      </c>
      <c r="D19" s="10">
        <f>+IF(Kms[[#This Row],[Tipo]]="Deslocação",Kms[[#This Row],[Hora Inicio]]-B18,0)</f>
        <v>0</v>
      </c>
    </row>
    <row r="20" spans="1:4" x14ac:dyDescent="0.25">
      <c r="A20">
        <v>188</v>
      </c>
      <c r="B20">
        <v>188</v>
      </c>
      <c r="C20" s="10" t="s">
        <v>9</v>
      </c>
      <c r="D20" s="10">
        <f>+IF(Kms[[#This Row],[Tipo]]="Deslocação",Kms[[#This Row],[Hora Inicio]]-B19,0)</f>
        <v>2</v>
      </c>
    </row>
    <row r="21" spans="1:4" x14ac:dyDescent="0.25">
      <c r="A21">
        <v>190</v>
      </c>
      <c r="B21">
        <v>190</v>
      </c>
      <c r="C21" s="10" t="s">
        <v>9</v>
      </c>
      <c r="D21" s="10">
        <f>+IF(Kms[[#This Row],[Tipo]]="Deslocação",Kms[[#This Row],[Hora Inicio]]-B20,0)</f>
        <v>2</v>
      </c>
    </row>
    <row r="22" spans="1:4" x14ac:dyDescent="0.25">
      <c r="A22">
        <v>192</v>
      </c>
      <c r="B22">
        <v>192</v>
      </c>
      <c r="C22" s="10" t="s">
        <v>9</v>
      </c>
      <c r="D22" s="10">
        <f>+IF(Kms[[#This Row],[Tipo]]="Deslocação",Kms[[#This Row],[Hora Inicio]]-B21,0)</f>
        <v>2</v>
      </c>
    </row>
    <row r="23" spans="1:4" x14ac:dyDescent="0.25">
      <c r="A23">
        <v>194</v>
      </c>
      <c r="B23">
        <v>194</v>
      </c>
      <c r="C23" s="10" t="s">
        <v>9</v>
      </c>
      <c r="D23" s="10">
        <f>+IF(Kms[[#This Row],[Tipo]]="Deslocação",Kms[[#This Row],[Hora Inicio]]-B22,0)</f>
        <v>2</v>
      </c>
    </row>
    <row r="24" spans="1:4" x14ac:dyDescent="0.25">
      <c r="A24">
        <v>196</v>
      </c>
      <c r="B24">
        <v>196</v>
      </c>
      <c r="C24" s="10" t="s">
        <v>9</v>
      </c>
      <c r="D24" s="10">
        <f>+IF(Kms[[#This Row],[Tipo]]="Deslocação",Kms[[#This Row],[Hora Inicio]]-B23,0)</f>
        <v>2</v>
      </c>
    </row>
    <row r="25" spans="1:4" x14ac:dyDescent="0.25">
      <c r="A25">
        <v>198</v>
      </c>
      <c r="B25">
        <v>198</v>
      </c>
      <c r="C25" s="10" t="s">
        <v>9</v>
      </c>
      <c r="D25" s="10">
        <f>+IF(Kms[[#This Row],[Tipo]]="Deslocação",Kms[[#This Row],[Hora Inicio]]-B24,0)</f>
        <v>2</v>
      </c>
    </row>
    <row r="26" spans="1:4" x14ac:dyDescent="0.25">
      <c r="A26">
        <v>230</v>
      </c>
      <c r="B26">
        <v>240</v>
      </c>
      <c r="C26" s="10" t="s">
        <v>7</v>
      </c>
      <c r="D26" s="10">
        <f>+IF(Kms[[#This Row],[Tipo]]="Deslocação",Kms[[#This Row],[Hora Inicio]]-B25,0)</f>
        <v>0</v>
      </c>
    </row>
    <row r="27" spans="1:4" x14ac:dyDescent="0.25">
      <c r="A27">
        <v>210</v>
      </c>
      <c r="B27">
        <v>240</v>
      </c>
      <c r="C27" s="10" t="s">
        <v>10</v>
      </c>
      <c r="D27" s="10">
        <f>+IF(Kms[[#This Row],[Tipo]]="Deslocação",Kms[[#This Row],[Hora Inicio]]-B26,0)</f>
        <v>0</v>
      </c>
    </row>
    <row r="28" spans="1:4" x14ac:dyDescent="0.25">
      <c r="A28">
        <v>244</v>
      </c>
      <c r="B28">
        <v>244</v>
      </c>
      <c r="C28" s="10" t="s">
        <v>9</v>
      </c>
      <c r="D28" s="10">
        <f>+IF(Kms[[#This Row],[Tipo]]="Deslocação",Kms[[#This Row],[Hora Inicio]]-B27,0)</f>
        <v>4</v>
      </c>
    </row>
    <row r="29" spans="1:4" x14ac:dyDescent="0.25">
      <c r="A29">
        <v>246</v>
      </c>
      <c r="B29">
        <v>246</v>
      </c>
      <c r="C29" s="10" t="s">
        <v>9</v>
      </c>
      <c r="D29" s="10">
        <f>+IF(Kms[[#This Row],[Tipo]]="Deslocação",Kms[[#This Row],[Hora Inicio]]-B28,0)</f>
        <v>2</v>
      </c>
    </row>
    <row r="30" spans="1:4" x14ac:dyDescent="0.25">
      <c r="A30">
        <v>250</v>
      </c>
      <c r="B30">
        <v>250</v>
      </c>
      <c r="C30" s="10" t="s">
        <v>9</v>
      </c>
      <c r="D30" s="10">
        <f>+IF(Kms[[#This Row],[Tipo]]="Deslocação",Kms[[#This Row],[Hora Inicio]]-B29,0)</f>
        <v>4</v>
      </c>
    </row>
    <row r="31" spans="1:4" x14ac:dyDescent="0.25">
      <c r="A31">
        <v>252</v>
      </c>
      <c r="B31">
        <v>252</v>
      </c>
      <c r="C31" s="10" t="s">
        <v>9</v>
      </c>
      <c r="D31" s="10">
        <f>+IF(Kms[[#This Row],[Tipo]]="Deslocação",Kms[[#This Row],[Hora Inicio]]-B30,0)</f>
        <v>2</v>
      </c>
    </row>
    <row r="32" spans="1:4" x14ac:dyDescent="0.25">
      <c r="A32">
        <v>254</v>
      </c>
      <c r="B32">
        <v>254</v>
      </c>
      <c r="C32" s="10" t="s">
        <v>9</v>
      </c>
      <c r="D32" s="10">
        <f>+IF(Kms[[#This Row],[Tipo]]="Deslocação",Kms[[#This Row],[Hora Inicio]]-B31,0)</f>
        <v>2</v>
      </c>
    </row>
    <row r="33" spans="1:4" x14ac:dyDescent="0.25">
      <c r="A33">
        <v>256</v>
      </c>
      <c r="B33">
        <v>256</v>
      </c>
      <c r="C33" s="10" t="s">
        <v>9</v>
      </c>
      <c r="D33" s="10">
        <f>+IF(Kms[[#This Row],[Tipo]]="Deslocação",Kms[[#This Row],[Hora Inicio]]-B32,0)</f>
        <v>2</v>
      </c>
    </row>
    <row r="34" spans="1:4" x14ac:dyDescent="0.25">
      <c r="A34">
        <v>258</v>
      </c>
      <c r="B34">
        <v>258</v>
      </c>
      <c r="C34" s="10" t="s">
        <v>9</v>
      </c>
      <c r="D34" s="10">
        <f>+IF(Kms[[#This Row],[Tipo]]="Deslocação",Kms[[#This Row],[Hora Inicio]]-B33,0)</f>
        <v>2</v>
      </c>
    </row>
    <row r="35" spans="1:4" x14ac:dyDescent="0.25">
      <c r="A35">
        <v>260</v>
      </c>
      <c r="B35">
        <v>260</v>
      </c>
      <c r="C35" s="10" t="s">
        <v>9</v>
      </c>
      <c r="D35" s="10">
        <f>+IF(Kms[[#This Row],[Tipo]]="Deslocação",Kms[[#This Row],[Hora Inicio]]-B34,0)</f>
        <v>2</v>
      </c>
    </row>
    <row r="36" spans="1:4" x14ac:dyDescent="0.25">
      <c r="A36">
        <v>262</v>
      </c>
      <c r="B36">
        <v>292</v>
      </c>
      <c r="C36" s="10" t="s">
        <v>10</v>
      </c>
      <c r="D36" s="10">
        <f>+IF(Kms[[#This Row],[Tipo]]="Deslocação",Kms[[#This Row],[Hora Inicio]]-B35,0)</f>
        <v>0</v>
      </c>
    </row>
    <row r="37" spans="1:4" x14ac:dyDescent="0.25">
      <c r="A37">
        <v>294</v>
      </c>
      <c r="B37">
        <v>294</v>
      </c>
      <c r="C37" s="10" t="s">
        <v>9</v>
      </c>
      <c r="D37" s="10">
        <f>+IF(Kms[[#This Row],[Tipo]]="Deslocação",Kms[[#This Row],[Hora Inicio]]-B36,0)</f>
        <v>2</v>
      </c>
    </row>
    <row r="38" spans="1:4" x14ac:dyDescent="0.25">
      <c r="A38">
        <v>296</v>
      </c>
      <c r="B38">
        <v>296</v>
      </c>
      <c r="C38" s="10" t="s">
        <v>9</v>
      </c>
      <c r="D38" s="10">
        <f>+IF(Kms[[#This Row],[Tipo]]="Deslocação",Kms[[#This Row],[Hora Inicio]]-B37,0)</f>
        <v>2</v>
      </c>
    </row>
    <row r="39" spans="1:4" x14ac:dyDescent="0.25">
      <c r="A39">
        <v>298</v>
      </c>
      <c r="B39">
        <v>298</v>
      </c>
      <c r="C39" s="10" t="s">
        <v>9</v>
      </c>
      <c r="D39" s="10">
        <f>+IF(Kms[[#This Row],[Tipo]]="Deslocação",Kms[[#This Row],[Hora Inicio]]-B38,0)</f>
        <v>2</v>
      </c>
    </row>
    <row r="40" spans="1:4" x14ac:dyDescent="0.25">
      <c r="A40">
        <v>300</v>
      </c>
      <c r="B40">
        <v>300</v>
      </c>
      <c r="C40" s="10" t="s">
        <v>9</v>
      </c>
      <c r="D40" s="10">
        <f>+IF(Kms[[#This Row],[Tipo]]="Deslocação",Kms[[#This Row],[Hora Inicio]]-B39,0)</f>
        <v>2</v>
      </c>
    </row>
    <row r="41" spans="1:4" x14ac:dyDescent="0.25">
      <c r="A41">
        <v>302</v>
      </c>
      <c r="B41">
        <v>302</v>
      </c>
      <c r="C41" s="10" t="s">
        <v>9</v>
      </c>
      <c r="D41" s="10">
        <f>+IF(Kms[[#This Row],[Tipo]]="Deslocação",Kms[[#This Row],[Hora Inicio]]-B40,0)</f>
        <v>2</v>
      </c>
    </row>
    <row r="42" spans="1:4" x14ac:dyDescent="0.25">
      <c r="A42">
        <v>304</v>
      </c>
      <c r="B42">
        <v>304</v>
      </c>
      <c r="C42" s="10" t="s">
        <v>9</v>
      </c>
      <c r="D42" s="10">
        <f>+IF(Kms[[#This Row],[Tipo]]="Deslocação",Kms[[#This Row],[Hora Inicio]]-B41,0)</f>
        <v>2</v>
      </c>
    </row>
    <row r="43" spans="1:4" x14ac:dyDescent="0.25">
      <c r="A43">
        <v>308</v>
      </c>
      <c r="B43">
        <v>318</v>
      </c>
      <c r="C43" s="10" t="s">
        <v>11</v>
      </c>
      <c r="D43" s="10">
        <f>+IF(Kms[[#This Row],[Tipo]]="Deslocação",Kms[[#This Row],[Hora Inicio]]-B42,0)</f>
        <v>0</v>
      </c>
    </row>
    <row r="44" spans="1:4" x14ac:dyDescent="0.25">
      <c r="A44">
        <v>320</v>
      </c>
      <c r="B44">
        <v>320</v>
      </c>
      <c r="C44" s="10" t="s">
        <v>9</v>
      </c>
      <c r="D44" s="10">
        <f>+IF(Kms[[#This Row],[Tipo]]="Deslocação",Kms[[#This Row],[Hora Inicio]]-B43,0)</f>
        <v>2</v>
      </c>
    </row>
    <row r="45" spans="1:4" x14ac:dyDescent="0.25">
      <c r="A45">
        <v>324</v>
      </c>
      <c r="B45">
        <v>324</v>
      </c>
      <c r="C45" s="10" t="s">
        <v>9</v>
      </c>
      <c r="D45" s="10">
        <f>+IF(Kms[[#This Row],[Tipo]]="Deslocação",Kms[[#This Row],[Hora Inicio]]-B44,0)</f>
        <v>4</v>
      </c>
    </row>
    <row r="46" spans="1:4" x14ac:dyDescent="0.25">
      <c r="A46">
        <v>326</v>
      </c>
      <c r="B46">
        <v>326</v>
      </c>
      <c r="C46" s="10" t="s">
        <v>9</v>
      </c>
      <c r="D46" s="10">
        <f>+IF(Kms[[#This Row],[Tipo]]="Deslocação",Kms[[#This Row],[Hora Inicio]]-B45,0)</f>
        <v>2</v>
      </c>
    </row>
    <row r="47" spans="1:4" x14ac:dyDescent="0.25">
      <c r="A47">
        <v>328</v>
      </c>
      <c r="B47">
        <v>328</v>
      </c>
      <c r="C47" s="10" t="s">
        <v>9</v>
      </c>
      <c r="D47" s="10">
        <f>+IF(Kms[[#This Row],[Tipo]]="Deslocação",Kms[[#This Row],[Hora Inicio]]-B46,0)</f>
        <v>2</v>
      </c>
    </row>
    <row r="48" spans="1:4" x14ac:dyDescent="0.25">
      <c r="A48">
        <v>330</v>
      </c>
      <c r="B48">
        <v>330</v>
      </c>
      <c r="C48" s="10" t="s">
        <v>9</v>
      </c>
      <c r="D48" s="10">
        <f>+IF(Kms[[#This Row],[Tipo]]="Deslocação",Kms[[#This Row],[Hora Inicio]]-B47,0)</f>
        <v>2</v>
      </c>
    </row>
    <row r="49" spans="1:4" x14ac:dyDescent="0.25">
      <c r="A49">
        <v>332</v>
      </c>
      <c r="B49">
        <v>332</v>
      </c>
      <c r="C49" s="10" t="s">
        <v>9</v>
      </c>
      <c r="D49" s="10">
        <f>+IF(Kms[[#This Row],[Tipo]]="Deslocação",Kms[[#This Row],[Hora Inicio]]-B48,0)</f>
        <v>2</v>
      </c>
    </row>
    <row r="50" spans="1:4" x14ac:dyDescent="0.25">
      <c r="A50">
        <v>334</v>
      </c>
      <c r="B50">
        <v>334</v>
      </c>
      <c r="C50" s="10" t="s">
        <v>9</v>
      </c>
      <c r="D50" s="10">
        <f>+IF(Kms[[#This Row],[Tipo]]="Deslocação",Kms[[#This Row],[Hora Inicio]]-B49,0)</f>
        <v>2</v>
      </c>
    </row>
    <row r="51" spans="1:4" x14ac:dyDescent="0.25">
      <c r="A51">
        <v>336</v>
      </c>
      <c r="B51">
        <v>336</v>
      </c>
      <c r="C51" s="10" t="s">
        <v>9</v>
      </c>
      <c r="D51" s="10">
        <f>+IF(Kms[[#This Row],[Tipo]]="Deslocação",Kms[[#This Row],[Hora Inicio]]-B50,0)</f>
        <v>2</v>
      </c>
    </row>
    <row r="52" spans="1:4" x14ac:dyDescent="0.25">
      <c r="A52">
        <v>338</v>
      </c>
      <c r="B52">
        <v>338</v>
      </c>
      <c r="C52" s="10" t="s">
        <v>9</v>
      </c>
      <c r="D52" s="10">
        <f>+IF(Kms[[#This Row],[Tipo]]="Deslocação",Kms[[#This Row],[Hora Inicio]]-B51,0)</f>
        <v>2</v>
      </c>
    </row>
    <row r="53" spans="1:4" x14ac:dyDescent="0.25">
      <c r="A53">
        <v>340</v>
      </c>
      <c r="B53">
        <v>340</v>
      </c>
      <c r="C53" s="10" t="s">
        <v>9</v>
      </c>
      <c r="D53" s="10">
        <f>+IF(Kms[[#This Row],[Tipo]]="Deslocação",Kms[[#This Row],[Hora Inicio]]-B52,0)</f>
        <v>2</v>
      </c>
    </row>
    <row r="54" spans="1:4" x14ac:dyDescent="0.25">
      <c r="A54">
        <v>342</v>
      </c>
      <c r="B54">
        <v>342</v>
      </c>
      <c r="C54" s="10" t="s">
        <v>9</v>
      </c>
      <c r="D54" s="10">
        <f>+IF(Kms[[#This Row],[Tipo]]="Deslocação",Kms[[#This Row],[Hora Inicio]]-B53,0)</f>
        <v>2</v>
      </c>
    </row>
    <row r="55" spans="1:4" x14ac:dyDescent="0.25">
      <c r="A55">
        <v>344</v>
      </c>
      <c r="B55">
        <v>344</v>
      </c>
      <c r="C55" s="10" t="s">
        <v>9</v>
      </c>
      <c r="D55" s="10">
        <f>+IF(Kms[[#This Row],[Tipo]]="Deslocação",Kms[[#This Row],[Hora Inicio]]-B54,0)</f>
        <v>2</v>
      </c>
    </row>
    <row r="56" spans="1:4" x14ac:dyDescent="0.25">
      <c r="A56">
        <v>346</v>
      </c>
      <c r="B56">
        <v>346</v>
      </c>
      <c r="C56" s="10" t="s">
        <v>9</v>
      </c>
      <c r="D56" s="10">
        <f>+IF(Kms[[#This Row],[Tipo]]="Deslocação",Kms[[#This Row],[Hora Inicio]]-B55,0)</f>
        <v>2</v>
      </c>
    </row>
    <row r="57" spans="1:4" x14ac:dyDescent="0.25">
      <c r="A57">
        <v>350</v>
      </c>
      <c r="B57">
        <v>350</v>
      </c>
      <c r="C57" s="10" t="s">
        <v>9</v>
      </c>
      <c r="D57" s="10">
        <f>+IF(Kms[[#This Row],[Tipo]]="Deslocação",Kms[[#This Row],[Hora Inicio]]-B56,0)</f>
        <v>4</v>
      </c>
    </row>
    <row r="58" spans="1:4" x14ac:dyDescent="0.25">
      <c r="A58">
        <v>352</v>
      </c>
      <c r="B58">
        <v>352</v>
      </c>
      <c r="C58" s="10" t="s">
        <v>9</v>
      </c>
      <c r="D58" s="10">
        <f>+IF(Kms[[#This Row],[Tipo]]="Deslocação",Kms[[#This Row],[Hora Inicio]]-B57,0)</f>
        <v>2</v>
      </c>
    </row>
    <row r="59" spans="1:4" x14ac:dyDescent="0.25">
      <c r="A59">
        <v>354</v>
      </c>
      <c r="B59">
        <v>354</v>
      </c>
      <c r="C59" s="10" t="s">
        <v>9</v>
      </c>
      <c r="D59" s="10">
        <f>+IF(Kms[[#This Row],[Tipo]]="Deslocação",Kms[[#This Row],[Hora Inicio]]-B58,0)</f>
        <v>2</v>
      </c>
    </row>
    <row r="60" spans="1:4" x14ac:dyDescent="0.25">
      <c r="A60">
        <v>358</v>
      </c>
      <c r="B60">
        <v>358</v>
      </c>
      <c r="C60" s="10" t="s">
        <v>9</v>
      </c>
      <c r="D60" s="10">
        <f>+IF(Kms[[#This Row],[Tipo]]="Deslocação",Kms[[#This Row],[Hora Inicio]]-B59,0)</f>
        <v>4</v>
      </c>
    </row>
    <row r="61" spans="1:4" x14ac:dyDescent="0.25">
      <c r="A61">
        <v>364</v>
      </c>
      <c r="B61">
        <v>394</v>
      </c>
      <c r="C61" s="10" t="s">
        <v>10</v>
      </c>
      <c r="D61" s="10">
        <f>+IF(Kms[[#This Row],[Tipo]]="Deslocação",Kms[[#This Row],[Hora Inicio]]-B60,0)</f>
        <v>0</v>
      </c>
    </row>
    <row r="62" spans="1:4" x14ac:dyDescent="0.25">
      <c r="A62">
        <v>396</v>
      </c>
      <c r="B62">
        <v>396</v>
      </c>
      <c r="C62" s="10" t="s">
        <v>9</v>
      </c>
      <c r="D62" s="10">
        <f>+IF(Kms[[#This Row],[Tipo]]="Deslocação",Kms[[#This Row],[Hora Inicio]]-B61,0)</f>
        <v>2</v>
      </c>
    </row>
    <row r="63" spans="1:4" x14ac:dyDescent="0.25">
      <c r="A63">
        <v>402</v>
      </c>
      <c r="B63">
        <v>402</v>
      </c>
      <c r="C63" s="10" t="s">
        <v>9</v>
      </c>
      <c r="D63" s="10">
        <f>+IF(Kms[[#This Row],[Tipo]]="Deslocação",Kms[[#This Row],[Hora Inicio]]-B62,0)</f>
        <v>6</v>
      </c>
    </row>
    <row r="64" spans="1:4" x14ac:dyDescent="0.25">
      <c r="A64">
        <v>406</v>
      </c>
      <c r="B64">
        <v>406</v>
      </c>
      <c r="C64" s="10" t="s">
        <v>9</v>
      </c>
      <c r="D64" s="10">
        <f>+IF(Kms[[#This Row],[Tipo]]="Deslocação",Kms[[#This Row],[Hora Inicio]]-B63,0)</f>
        <v>4</v>
      </c>
    </row>
    <row r="65" spans="1:4" x14ac:dyDescent="0.25">
      <c r="A65">
        <v>408</v>
      </c>
      <c r="B65">
        <v>438</v>
      </c>
      <c r="C65" s="10" t="s">
        <v>12</v>
      </c>
      <c r="D65" s="10">
        <f>+IF(Kms[[#This Row],[Tipo]]="Deslocação",Kms[[#This Row],[Hora Inicio]]-B64,0)</f>
        <v>0</v>
      </c>
    </row>
    <row r="66" spans="1:4" x14ac:dyDescent="0.25">
      <c r="A66">
        <v>442</v>
      </c>
      <c r="B66">
        <v>442</v>
      </c>
      <c r="C66" s="10" t="s">
        <v>9</v>
      </c>
      <c r="D66" s="10">
        <f>+IF(Kms[[#This Row],[Tipo]]="Deslocação",Kms[[#This Row],[Hora Inicio]]-B65,0)</f>
        <v>4</v>
      </c>
    </row>
    <row r="67" spans="1:4" x14ac:dyDescent="0.25">
      <c r="A67">
        <v>444</v>
      </c>
      <c r="B67">
        <v>444</v>
      </c>
      <c r="C67" s="10" t="s">
        <v>9</v>
      </c>
      <c r="D67" s="10">
        <f>+IF(Kms[[#This Row],[Tipo]]="Deslocação",Kms[[#This Row],[Hora Inicio]]-B66,0)</f>
        <v>2</v>
      </c>
    </row>
    <row r="68" spans="1:4" x14ac:dyDescent="0.25">
      <c r="A68">
        <v>446</v>
      </c>
      <c r="B68">
        <v>446</v>
      </c>
      <c r="C68" s="10" t="s">
        <v>9</v>
      </c>
      <c r="D68" s="10">
        <f>+IF(Kms[[#This Row],[Tipo]]="Deslocação",Kms[[#This Row],[Hora Inicio]]-B67,0)</f>
        <v>2</v>
      </c>
    </row>
    <row r="69" spans="1:4" x14ac:dyDescent="0.25">
      <c r="A69">
        <v>448</v>
      </c>
      <c r="B69">
        <v>448</v>
      </c>
      <c r="C69" s="10" t="s">
        <v>9</v>
      </c>
      <c r="D69" s="10">
        <f>+IF(Kms[[#This Row],[Tipo]]="Deslocação",Kms[[#This Row],[Hora Inicio]]-B68,0)</f>
        <v>2</v>
      </c>
    </row>
    <row r="70" spans="1:4" x14ac:dyDescent="0.25">
      <c r="A70">
        <v>450</v>
      </c>
      <c r="B70">
        <v>450</v>
      </c>
      <c r="C70" s="10" t="s">
        <v>9</v>
      </c>
      <c r="D70" s="10">
        <f>+IF(Kms[[#This Row],[Tipo]]="Deslocação",Kms[[#This Row],[Hora Inicio]]-B69,0)</f>
        <v>2</v>
      </c>
    </row>
    <row r="71" spans="1:4" x14ac:dyDescent="0.25">
      <c r="A71">
        <v>452</v>
      </c>
      <c r="B71">
        <v>452</v>
      </c>
      <c r="C71" s="10" t="s">
        <v>9</v>
      </c>
      <c r="D71" s="10">
        <f>+IF(Kms[[#This Row],[Tipo]]="Deslocação",Kms[[#This Row],[Hora Inicio]]-B70,0)</f>
        <v>2</v>
      </c>
    </row>
    <row r="72" spans="1:4" x14ac:dyDescent="0.25">
      <c r="A72">
        <v>454</v>
      </c>
      <c r="B72">
        <v>454</v>
      </c>
      <c r="C72" s="10" t="s">
        <v>9</v>
      </c>
      <c r="D72" s="10">
        <f>+IF(Kms[[#This Row],[Tipo]]="Deslocação",Kms[[#This Row],[Hora Inicio]]-B71,0)</f>
        <v>2</v>
      </c>
    </row>
    <row r="73" spans="1:4" x14ac:dyDescent="0.25">
      <c r="A73">
        <v>456</v>
      </c>
      <c r="B73">
        <v>456</v>
      </c>
      <c r="C73" s="10" t="s">
        <v>9</v>
      </c>
      <c r="D73" s="10">
        <f>+IF(Kms[[#This Row],[Tipo]]="Deslocação",Kms[[#This Row],[Hora Inicio]]-B72,0)</f>
        <v>2</v>
      </c>
    </row>
    <row r="74" spans="1:4" x14ac:dyDescent="0.25">
      <c r="A74">
        <v>460</v>
      </c>
      <c r="B74">
        <v>460</v>
      </c>
      <c r="C74" s="10" t="s">
        <v>9</v>
      </c>
      <c r="D74" s="10">
        <f>+IF(Kms[[#This Row],[Tipo]]="Deslocação",Kms[[#This Row],[Hora Inicio]]-B73,0)</f>
        <v>4</v>
      </c>
    </row>
    <row r="75" spans="1:4" x14ac:dyDescent="0.25">
      <c r="A75">
        <v>464</v>
      </c>
      <c r="B75">
        <v>464</v>
      </c>
      <c r="C75" s="10" t="s">
        <v>13</v>
      </c>
      <c r="D75" s="10">
        <f>+IF(Kms[[#This Row],[Tipo]]="Deslocação",Kms[[#This Row],[Hora Inicio]]-B74,0)</f>
        <v>0</v>
      </c>
    </row>
    <row r="76" spans="1:4" x14ac:dyDescent="0.25">
      <c r="A76">
        <v>74</v>
      </c>
      <c r="B76">
        <v>84</v>
      </c>
      <c r="C76" s="10" t="s">
        <v>7</v>
      </c>
      <c r="D76" s="10">
        <f>+IF(Kms[[#This Row],[Tipo]]="Deslocação",Kms[[#This Row],[Hora Inicio]]-B75,0)</f>
        <v>0</v>
      </c>
    </row>
    <row r="77" spans="1:4" x14ac:dyDescent="0.25">
      <c r="A77">
        <v>10</v>
      </c>
      <c r="B77">
        <v>84</v>
      </c>
      <c r="C77" s="10" t="s">
        <v>14</v>
      </c>
      <c r="D77" s="10">
        <f>+IF(Kms[[#This Row],[Tipo]]="Deslocação",Kms[[#This Row],[Hora Inicio]]-B76,0)</f>
        <v>0</v>
      </c>
    </row>
    <row r="78" spans="1:4" x14ac:dyDescent="0.25">
      <c r="A78">
        <v>84</v>
      </c>
      <c r="B78">
        <v>84</v>
      </c>
      <c r="C78" s="10" t="s">
        <v>9</v>
      </c>
      <c r="D78" s="10">
        <f>+IF(Kms[[#This Row],[Tipo]]="Deslocação",Kms[[#This Row],[Hora Inicio]]-B77,0)</f>
        <v>0</v>
      </c>
    </row>
    <row r="79" spans="1:4" x14ac:dyDescent="0.25">
      <c r="A79">
        <v>90</v>
      </c>
      <c r="B79">
        <v>100</v>
      </c>
      <c r="C79" s="10" t="s">
        <v>7</v>
      </c>
      <c r="D79" s="10">
        <f>+IF(Kms[[#This Row],[Tipo]]="Deslocação",Kms[[#This Row],[Hora Inicio]]-B78,0)</f>
        <v>0</v>
      </c>
    </row>
    <row r="80" spans="1:4" x14ac:dyDescent="0.25">
      <c r="A80">
        <v>100</v>
      </c>
      <c r="B80">
        <v>100</v>
      </c>
      <c r="C80" s="10" t="s">
        <v>9</v>
      </c>
      <c r="D80" s="10">
        <f>+IF(Kms[[#This Row],[Tipo]]="Deslocação",Kms[[#This Row],[Hora Inicio]]-B79,0)</f>
        <v>0</v>
      </c>
    </row>
    <row r="81" spans="1:4" x14ac:dyDescent="0.25">
      <c r="A81">
        <v>104</v>
      </c>
      <c r="B81">
        <v>114</v>
      </c>
      <c r="C81" s="10" t="s">
        <v>7</v>
      </c>
      <c r="D81" s="10">
        <f>+IF(Kms[[#This Row],[Tipo]]="Deslocação",Kms[[#This Row],[Hora Inicio]]-B80,0)</f>
        <v>0</v>
      </c>
    </row>
    <row r="82" spans="1:4" x14ac:dyDescent="0.25">
      <c r="A82">
        <v>114</v>
      </c>
      <c r="B82">
        <v>114</v>
      </c>
      <c r="C82" s="10" t="s">
        <v>9</v>
      </c>
      <c r="D82" s="10">
        <f>+IF(Kms[[#This Row],[Tipo]]="Deslocação",Kms[[#This Row],[Hora Inicio]]-B81,0)</f>
        <v>0</v>
      </c>
    </row>
    <row r="83" spans="1:4" x14ac:dyDescent="0.25">
      <c r="A83">
        <v>116</v>
      </c>
      <c r="B83">
        <v>126</v>
      </c>
      <c r="C83" s="10" t="s">
        <v>7</v>
      </c>
      <c r="D83" s="10">
        <f>+IF(Kms[[#This Row],[Tipo]]="Deslocação",Kms[[#This Row],[Hora Inicio]]-B82,0)</f>
        <v>0</v>
      </c>
    </row>
    <row r="84" spans="1:4" x14ac:dyDescent="0.25">
      <c r="A84">
        <v>126</v>
      </c>
      <c r="B84">
        <v>126</v>
      </c>
      <c r="C84" s="10" t="s">
        <v>9</v>
      </c>
      <c r="D84" s="10">
        <f>+IF(Kms[[#This Row],[Tipo]]="Deslocação",Kms[[#This Row],[Hora Inicio]]-B83,0)</f>
        <v>0</v>
      </c>
    </row>
    <row r="85" spans="1:4" x14ac:dyDescent="0.25">
      <c r="A85">
        <v>128</v>
      </c>
      <c r="B85">
        <v>138</v>
      </c>
      <c r="C85" s="10" t="s">
        <v>7</v>
      </c>
      <c r="D85" s="10">
        <f>+IF(Kms[[#This Row],[Tipo]]="Deslocação",Kms[[#This Row],[Hora Inicio]]-B84,0)</f>
        <v>0</v>
      </c>
    </row>
    <row r="86" spans="1:4" x14ac:dyDescent="0.25">
      <c r="A86">
        <v>138</v>
      </c>
      <c r="B86">
        <v>138</v>
      </c>
      <c r="C86" s="10" t="s">
        <v>9</v>
      </c>
      <c r="D86" s="10">
        <f>+IF(Kms[[#This Row],[Tipo]]="Deslocação",Kms[[#This Row],[Hora Inicio]]-B85,0)</f>
        <v>0</v>
      </c>
    </row>
    <row r="87" spans="1:4" x14ac:dyDescent="0.25">
      <c r="A87">
        <v>140</v>
      </c>
      <c r="B87">
        <v>140</v>
      </c>
      <c r="C87" s="10" t="s">
        <v>9</v>
      </c>
      <c r="D87" s="10">
        <f>+IF(Kms[[#This Row],[Tipo]]="Deslocação",Kms[[#This Row],[Hora Inicio]]-B86,0)</f>
        <v>2</v>
      </c>
    </row>
    <row r="88" spans="1:4" x14ac:dyDescent="0.25">
      <c r="A88">
        <v>142</v>
      </c>
      <c r="B88">
        <v>142</v>
      </c>
      <c r="C88" s="10" t="s">
        <v>9</v>
      </c>
      <c r="D88" s="10">
        <f>+IF(Kms[[#This Row],[Tipo]]="Deslocação",Kms[[#This Row],[Hora Inicio]]-B87,0)</f>
        <v>2</v>
      </c>
    </row>
    <row r="89" spans="1:4" x14ac:dyDescent="0.25">
      <c r="A89">
        <v>144</v>
      </c>
      <c r="B89">
        <v>144</v>
      </c>
      <c r="C89" s="10" t="s">
        <v>9</v>
      </c>
      <c r="D89" s="10">
        <f>+IF(Kms[[#This Row],[Tipo]]="Deslocação",Kms[[#This Row],[Hora Inicio]]-B88,0)</f>
        <v>2</v>
      </c>
    </row>
    <row r="90" spans="1:4" x14ac:dyDescent="0.25">
      <c r="A90">
        <v>148</v>
      </c>
      <c r="B90">
        <v>148</v>
      </c>
      <c r="C90" s="10" t="s">
        <v>9</v>
      </c>
      <c r="D90" s="10">
        <f>+IF(Kms[[#This Row],[Tipo]]="Deslocação",Kms[[#This Row],[Hora Inicio]]-B89,0)</f>
        <v>4</v>
      </c>
    </row>
    <row r="91" spans="1:4" x14ac:dyDescent="0.25">
      <c r="A91">
        <v>154</v>
      </c>
      <c r="B91">
        <v>190</v>
      </c>
      <c r="C91" s="10" t="s">
        <v>14</v>
      </c>
      <c r="D91" s="10">
        <f>+IF(Kms[[#This Row],[Tipo]]="Deslocação",Kms[[#This Row],[Hora Inicio]]-B90,0)</f>
        <v>0</v>
      </c>
    </row>
    <row r="92" spans="1:4" x14ac:dyDescent="0.25">
      <c r="A92">
        <v>190</v>
      </c>
      <c r="B92">
        <v>190</v>
      </c>
      <c r="C92" s="10" t="s">
        <v>9</v>
      </c>
      <c r="D92" s="10">
        <f>+IF(Kms[[#This Row],[Tipo]]="Deslocação",Kms[[#This Row],[Hora Inicio]]-B91,0)</f>
        <v>0</v>
      </c>
    </row>
    <row r="93" spans="1:4" x14ac:dyDescent="0.25">
      <c r="A93">
        <v>194</v>
      </c>
      <c r="B93">
        <v>194</v>
      </c>
      <c r="C93" s="10" t="s">
        <v>9</v>
      </c>
      <c r="D93" s="10">
        <f>+IF(Kms[[#This Row],[Tipo]]="Deslocação",Kms[[#This Row],[Hora Inicio]]-B92,0)</f>
        <v>4</v>
      </c>
    </row>
    <row r="94" spans="1:4" x14ac:dyDescent="0.25">
      <c r="A94">
        <v>198</v>
      </c>
      <c r="B94">
        <v>228</v>
      </c>
      <c r="C94" s="10" t="s">
        <v>10</v>
      </c>
      <c r="D94" s="10">
        <f>+IF(Kms[[#This Row],[Tipo]]="Deslocação",Kms[[#This Row],[Hora Inicio]]-B93,0)</f>
        <v>0</v>
      </c>
    </row>
    <row r="95" spans="1:4" x14ac:dyDescent="0.25">
      <c r="A95">
        <v>230</v>
      </c>
      <c r="B95">
        <v>230</v>
      </c>
      <c r="C95" s="10" t="s">
        <v>9</v>
      </c>
      <c r="D95" s="10">
        <f>+IF(Kms[[#This Row],[Tipo]]="Deslocação",Kms[[#This Row],[Hora Inicio]]-B94,0)</f>
        <v>2</v>
      </c>
    </row>
    <row r="96" spans="1:4" x14ac:dyDescent="0.25">
      <c r="A96">
        <v>234</v>
      </c>
      <c r="B96">
        <v>234</v>
      </c>
      <c r="C96" s="10" t="s">
        <v>9</v>
      </c>
      <c r="D96" s="10">
        <f>+IF(Kms[[#This Row],[Tipo]]="Deslocação",Kms[[#This Row],[Hora Inicio]]-B95,0)</f>
        <v>4</v>
      </c>
    </row>
    <row r="97" spans="1:4" x14ac:dyDescent="0.25">
      <c r="A97">
        <v>238</v>
      </c>
      <c r="B97">
        <v>238</v>
      </c>
      <c r="C97" s="10" t="s">
        <v>9</v>
      </c>
      <c r="D97" s="10">
        <f>+IF(Kms[[#This Row],[Tipo]]="Deslocação",Kms[[#This Row],[Hora Inicio]]-B96,0)</f>
        <v>4</v>
      </c>
    </row>
    <row r="98" spans="1:4" x14ac:dyDescent="0.25">
      <c r="A98">
        <v>240</v>
      </c>
      <c r="B98">
        <v>250</v>
      </c>
      <c r="C98" s="10" t="s">
        <v>11</v>
      </c>
      <c r="D98" s="10">
        <f>+IF(Kms[[#This Row],[Tipo]]="Deslocação",Kms[[#This Row],[Hora Inicio]]-B97,0)</f>
        <v>0</v>
      </c>
    </row>
    <row r="99" spans="1:4" x14ac:dyDescent="0.25">
      <c r="A99">
        <v>252</v>
      </c>
      <c r="B99">
        <v>252</v>
      </c>
      <c r="C99" s="10" t="s">
        <v>9</v>
      </c>
      <c r="D99" s="10">
        <f>+IF(Kms[[#This Row],[Tipo]]="Deslocação",Kms[[#This Row],[Hora Inicio]]-B98,0)</f>
        <v>2</v>
      </c>
    </row>
    <row r="100" spans="1:4" x14ac:dyDescent="0.25">
      <c r="A100">
        <v>256</v>
      </c>
      <c r="B100">
        <v>256</v>
      </c>
      <c r="C100" s="10" t="s">
        <v>9</v>
      </c>
      <c r="D100" s="10">
        <f>+IF(Kms[[#This Row],[Tipo]]="Deslocação",Kms[[#This Row],[Hora Inicio]]-B99,0)</f>
        <v>4</v>
      </c>
    </row>
    <row r="101" spans="1:4" x14ac:dyDescent="0.25">
      <c r="A101">
        <v>260</v>
      </c>
      <c r="B101">
        <v>260</v>
      </c>
      <c r="C101" s="10" t="s">
        <v>9</v>
      </c>
      <c r="D101" s="10">
        <f>+IF(Kms[[#This Row],[Tipo]]="Deslocação",Kms[[#This Row],[Hora Inicio]]-B100,0)</f>
        <v>4</v>
      </c>
    </row>
    <row r="102" spans="1:4" x14ac:dyDescent="0.25">
      <c r="A102">
        <v>262</v>
      </c>
      <c r="B102">
        <v>292</v>
      </c>
      <c r="C102" s="10" t="s">
        <v>10</v>
      </c>
      <c r="D102" s="10">
        <f>+IF(Kms[[#This Row],[Tipo]]="Deslocação",Kms[[#This Row],[Hora Inicio]]-B101,0)</f>
        <v>0</v>
      </c>
    </row>
    <row r="103" spans="1:4" x14ac:dyDescent="0.25">
      <c r="A103">
        <v>294</v>
      </c>
      <c r="B103">
        <v>294</v>
      </c>
      <c r="C103" s="10" t="s">
        <v>9</v>
      </c>
      <c r="D103" s="10">
        <f>+IF(Kms[[#This Row],[Tipo]]="Deslocação",Kms[[#This Row],[Hora Inicio]]-B102,0)</f>
        <v>2</v>
      </c>
    </row>
    <row r="104" spans="1:4" x14ac:dyDescent="0.25">
      <c r="A104">
        <v>296</v>
      </c>
      <c r="B104">
        <v>296</v>
      </c>
      <c r="C104" s="10" t="s">
        <v>9</v>
      </c>
      <c r="D104" s="10">
        <f>+IF(Kms[[#This Row],[Tipo]]="Deslocação",Kms[[#This Row],[Hora Inicio]]-B103,0)</f>
        <v>2</v>
      </c>
    </row>
    <row r="105" spans="1:4" x14ac:dyDescent="0.25">
      <c r="A105">
        <v>300</v>
      </c>
      <c r="B105">
        <v>300</v>
      </c>
      <c r="C105" s="10" t="s">
        <v>9</v>
      </c>
      <c r="D105" s="10">
        <f>+IF(Kms[[#This Row],[Tipo]]="Deslocação",Kms[[#This Row],[Hora Inicio]]-B104,0)</f>
        <v>4</v>
      </c>
    </row>
    <row r="106" spans="1:4" x14ac:dyDescent="0.25">
      <c r="A106">
        <v>304</v>
      </c>
      <c r="B106">
        <v>304</v>
      </c>
      <c r="C106" s="10" t="s">
        <v>9</v>
      </c>
      <c r="D106" s="10">
        <f>+IF(Kms[[#This Row],[Tipo]]="Deslocação",Kms[[#This Row],[Hora Inicio]]-B105,0)</f>
        <v>4</v>
      </c>
    </row>
    <row r="107" spans="1:4" x14ac:dyDescent="0.25">
      <c r="A107">
        <v>306</v>
      </c>
      <c r="B107">
        <v>306</v>
      </c>
      <c r="C107" s="10" t="s">
        <v>9</v>
      </c>
      <c r="D107" s="10">
        <f>+IF(Kms[[#This Row],[Tipo]]="Deslocação",Kms[[#This Row],[Hora Inicio]]-B106,0)</f>
        <v>2</v>
      </c>
    </row>
    <row r="108" spans="1:4" x14ac:dyDescent="0.25">
      <c r="A108">
        <v>312</v>
      </c>
      <c r="B108">
        <v>312</v>
      </c>
      <c r="C108" s="10" t="s">
        <v>9</v>
      </c>
      <c r="D108" s="10">
        <f>+IF(Kms[[#This Row],[Tipo]]="Deslocação",Kms[[#This Row],[Hora Inicio]]-B107,0)</f>
        <v>6</v>
      </c>
    </row>
    <row r="109" spans="1:4" x14ac:dyDescent="0.25">
      <c r="A109">
        <v>316</v>
      </c>
      <c r="B109">
        <v>316</v>
      </c>
      <c r="C109" s="10" t="s">
        <v>9</v>
      </c>
      <c r="D109" s="10">
        <f>+IF(Kms[[#This Row],[Tipo]]="Deslocação",Kms[[#This Row],[Hora Inicio]]-B108,0)</f>
        <v>4</v>
      </c>
    </row>
    <row r="110" spans="1:4" x14ac:dyDescent="0.25">
      <c r="A110">
        <v>318</v>
      </c>
      <c r="B110">
        <v>318</v>
      </c>
      <c r="C110" s="10" t="s">
        <v>9</v>
      </c>
      <c r="D110" s="10">
        <f>+IF(Kms[[#This Row],[Tipo]]="Deslocação",Kms[[#This Row],[Hora Inicio]]-B109,0)</f>
        <v>2</v>
      </c>
    </row>
    <row r="111" spans="1:4" x14ac:dyDescent="0.25">
      <c r="A111">
        <v>320</v>
      </c>
      <c r="B111">
        <v>320</v>
      </c>
      <c r="C111" s="10" t="s">
        <v>9</v>
      </c>
      <c r="D111" s="10">
        <f>+IF(Kms[[#This Row],[Tipo]]="Deslocação",Kms[[#This Row],[Hora Inicio]]-B110,0)</f>
        <v>2</v>
      </c>
    </row>
    <row r="112" spans="1:4" x14ac:dyDescent="0.25">
      <c r="A112">
        <v>322</v>
      </c>
      <c r="B112">
        <v>322</v>
      </c>
      <c r="C112" s="10" t="s">
        <v>9</v>
      </c>
      <c r="D112" s="10">
        <f>+IF(Kms[[#This Row],[Tipo]]="Deslocação",Kms[[#This Row],[Hora Inicio]]-B111,0)</f>
        <v>2</v>
      </c>
    </row>
    <row r="113" spans="1:4" x14ac:dyDescent="0.25">
      <c r="A113">
        <v>324</v>
      </c>
      <c r="B113">
        <v>324</v>
      </c>
      <c r="C113" s="10" t="s">
        <v>9</v>
      </c>
      <c r="D113" s="10">
        <f>+IF(Kms[[#This Row],[Tipo]]="Deslocação",Kms[[#This Row],[Hora Inicio]]-B112,0)</f>
        <v>2</v>
      </c>
    </row>
    <row r="114" spans="1:4" x14ac:dyDescent="0.25">
      <c r="A114">
        <v>326</v>
      </c>
      <c r="B114">
        <v>326</v>
      </c>
      <c r="C114" s="10" t="s">
        <v>9</v>
      </c>
      <c r="D114" s="10">
        <f>+IF(Kms[[#This Row],[Tipo]]="Deslocação",Kms[[#This Row],[Hora Inicio]]-B113,0)</f>
        <v>2</v>
      </c>
    </row>
    <row r="115" spans="1:4" x14ac:dyDescent="0.25">
      <c r="A115">
        <v>330</v>
      </c>
      <c r="B115">
        <v>330</v>
      </c>
      <c r="C115" s="10" t="s">
        <v>9</v>
      </c>
      <c r="D115" s="10">
        <f>+IF(Kms[[#This Row],[Tipo]]="Deslocação",Kms[[#This Row],[Hora Inicio]]-B114,0)</f>
        <v>4</v>
      </c>
    </row>
    <row r="116" spans="1:4" x14ac:dyDescent="0.25">
      <c r="A116">
        <v>336</v>
      </c>
      <c r="B116">
        <v>336</v>
      </c>
      <c r="C116" s="10" t="s">
        <v>9</v>
      </c>
      <c r="D116" s="10">
        <f>+IF(Kms[[#This Row],[Tipo]]="Deslocação",Kms[[#This Row],[Hora Inicio]]-B115,0)</f>
        <v>6</v>
      </c>
    </row>
    <row r="117" spans="1:4" x14ac:dyDescent="0.25">
      <c r="A117">
        <v>338</v>
      </c>
      <c r="B117">
        <v>338</v>
      </c>
      <c r="C117" s="10" t="s">
        <v>9</v>
      </c>
      <c r="D117" s="10">
        <f>+IF(Kms[[#This Row],[Tipo]]="Deslocação",Kms[[#This Row],[Hora Inicio]]-B116,0)</f>
        <v>2</v>
      </c>
    </row>
    <row r="118" spans="1:4" x14ac:dyDescent="0.25">
      <c r="A118">
        <v>344</v>
      </c>
      <c r="B118">
        <v>344</v>
      </c>
      <c r="C118" s="10" t="s">
        <v>9</v>
      </c>
      <c r="D118" s="10">
        <f>+IF(Kms[[#This Row],[Tipo]]="Deslocação",Kms[[#This Row],[Hora Inicio]]-B117,0)</f>
        <v>6</v>
      </c>
    </row>
    <row r="119" spans="1:4" x14ac:dyDescent="0.25">
      <c r="A119">
        <v>348</v>
      </c>
      <c r="B119">
        <v>348</v>
      </c>
      <c r="C119" s="10" t="s">
        <v>9</v>
      </c>
      <c r="D119" s="10">
        <f>+IF(Kms[[#This Row],[Tipo]]="Deslocação",Kms[[#This Row],[Hora Inicio]]-B118,0)</f>
        <v>4</v>
      </c>
    </row>
    <row r="120" spans="1:4" x14ac:dyDescent="0.25">
      <c r="A120">
        <v>350</v>
      </c>
      <c r="B120">
        <v>350</v>
      </c>
      <c r="C120" s="10" t="s">
        <v>9</v>
      </c>
      <c r="D120" s="10">
        <f>+IF(Kms[[#This Row],[Tipo]]="Deslocação",Kms[[#This Row],[Hora Inicio]]-B119,0)</f>
        <v>2</v>
      </c>
    </row>
    <row r="121" spans="1:4" x14ac:dyDescent="0.25">
      <c r="A121">
        <v>352</v>
      </c>
      <c r="B121">
        <v>352</v>
      </c>
      <c r="C121" s="10" t="s">
        <v>9</v>
      </c>
      <c r="D121" s="10">
        <f>+IF(Kms[[#This Row],[Tipo]]="Deslocação",Kms[[#This Row],[Hora Inicio]]-B120,0)</f>
        <v>2</v>
      </c>
    </row>
    <row r="122" spans="1:4" x14ac:dyDescent="0.25">
      <c r="A122">
        <v>354</v>
      </c>
      <c r="B122">
        <v>354</v>
      </c>
      <c r="C122" s="10" t="s">
        <v>9</v>
      </c>
      <c r="D122" s="10">
        <f>+IF(Kms[[#This Row],[Tipo]]="Deslocação",Kms[[#This Row],[Hora Inicio]]-B121,0)</f>
        <v>2</v>
      </c>
    </row>
    <row r="123" spans="1:4" x14ac:dyDescent="0.25">
      <c r="A123">
        <v>358</v>
      </c>
      <c r="B123">
        <v>388</v>
      </c>
      <c r="C123" s="10" t="s">
        <v>12</v>
      </c>
      <c r="D123" s="10">
        <f>+IF(Kms[[#This Row],[Tipo]]="Deslocação",Kms[[#This Row],[Hora Inicio]]-B122,0)</f>
        <v>0</v>
      </c>
    </row>
    <row r="124" spans="1:4" x14ac:dyDescent="0.25">
      <c r="A124">
        <v>394</v>
      </c>
      <c r="B124">
        <v>394</v>
      </c>
      <c r="C124" s="10" t="s">
        <v>9</v>
      </c>
      <c r="D124" s="10">
        <f>+IF(Kms[[#This Row],[Tipo]]="Deslocação",Kms[[#This Row],[Hora Inicio]]-B123,0)</f>
        <v>6</v>
      </c>
    </row>
    <row r="125" spans="1:4" x14ac:dyDescent="0.25">
      <c r="A125">
        <v>396</v>
      </c>
      <c r="B125">
        <v>396</v>
      </c>
      <c r="C125" s="10" t="s">
        <v>9</v>
      </c>
      <c r="D125" s="10">
        <f>+IF(Kms[[#This Row],[Tipo]]="Deslocação",Kms[[#This Row],[Hora Inicio]]-B124,0)</f>
        <v>2</v>
      </c>
    </row>
    <row r="126" spans="1:4" x14ac:dyDescent="0.25">
      <c r="A126">
        <v>402</v>
      </c>
      <c r="B126">
        <v>402</v>
      </c>
      <c r="C126" s="10" t="s">
        <v>9</v>
      </c>
      <c r="D126" s="10">
        <f>+IF(Kms[[#This Row],[Tipo]]="Deslocação",Kms[[#This Row],[Hora Inicio]]-B125,0)</f>
        <v>6</v>
      </c>
    </row>
    <row r="127" spans="1:4" x14ac:dyDescent="0.25">
      <c r="A127">
        <v>406</v>
      </c>
      <c r="B127">
        <v>406</v>
      </c>
      <c r="C127" s="10" t="s">
        <v>9</v>
      </c>
      <c r="D127" s="10">
        <f>+IF(Kms[[#This Row],[Tipo]]="Deslocação",Kms[[#This Row],[Hora Inicio]]-B126,0)</f>
        <v>4</v>
      </c>
    </row>
    <row r="128" spans="1:4" x14ac:dyDescent="0.25">
      <c r="A128">
        <v>408</v>
      </c>
      <c r="B128">
        <v>408</v>
      </c>
      <c r="C128" s="10" t="s">
        <v>9</v>
      </c>
      <c r="D128" s="10">
        <f>+IF(Kms[[#This Row],[Tipo]]="Deslocação",Kms[[#This Row],[Hora Inicio]]-B127,0)</f>
        <v>2</v>
      </c>
    </row>
    <row r="129" spans="1:4" x14ac:dyDescent="0.25">
      <c r="A129">
        <v>410</v>
      </c>
      <c r="B129">
        <v>410</v>
      </c>
      <c r="C129" s="10" t="s">
        <v>9</v>
      </c>
      <c r="D129" s="10">
        <f>+IF(Kms[[#This Row],[Tipo]]="Deslocação",Kms[[#This Row],[Hora Inicio]]-B128,0)</f>
        <v>2</v>
      </c>
    </row>
    <row r="130" spans="1:4" x14ac:dyDescent="0.25">
      <c r="A130">
        <v>412</v>
      </c>
      <c r="B130">
        <v>412</v>
      </c>
      <c r="C130" s="10" t="s">
        <v>9</v>
      </c>
      <c r="D130" s="10">
        <f>+IF(Kms[[#This Row],[Tipo]]="Deslocação",Kms[[#This Row],[Hora Inicio]]-B129,0)</f>
        <v>2</v>
      </c>
    </row>
    <row r="131" spans="1:4" x14ac:dyDescent="0.25">
      <c r="A131">
        <v>414</v>
      </c>
      <c r="B131">
        <v>414</v>
      </c>
      <c r="C131" s="10" t="s">
        <v>9</v>
      </c>
      <c r="D131" s="10">
        <f>+IF(Kms[[#This Row],[Tipo]]="Deslocação",Kms[[#This Row],[Hora Inicio]]-B130,0)</f>
        <v>2</v>
      </c>
    </row>
    <row r="132" spans="1:4" x14ac:dyDescent="0.25">
      <c r="A132">
        <v>416</v>
      </c>
      <c r="B132">
        <v>416</v>
      </c>
      <c r="C132" s="10" t="s">
        <v>9</v>
      </c>
      <c r="D132" s="10">
        <f>+IF(Kms[[#This Row],[Tipo]]="Deslocação",Kms[[#This Row],[Hora Inicio]]-B131,0)</f>
        <v>2</v>
      </c>
    </row>
    <row r="133" spans="1:4" x14ac:dyDescent="0.25">
      <c r="A133">
        <v>420</v>
      </c>
      <c r="B133">
        <v>420</v>
      </c>
      <c r="C133" s="10" t="s">
        <v>9</v>
      </c>
      <c r="D133" s="10">
        <f>+IF(Kms[[#This Row],[Tipo]]="Deslocação",Kms[[#This Row],[Hora Inicio]]-B132,0)</f>
        <v>4</v>
      </c>
    </row>
    <row r="134" spans="1:4" x14ac:dyDescent="0.25">
      <c r="A134">
        <v>426</v>
      </c>
      <c r="B134">
        <v>426</v>
      </c>
      <c r="C134" s="10" t="s">
        <v>9</v>
      </c>
      <c r="D134" s="10">
        <f>+IF(Kms[[#This Row],[Tipo]]="Deslocação",Kms[[#This Row],[Hora Inicio]]-B133,0)</f>
        <v>6</v>
      </c>
    </row>
    <row r="135" spans="1:4" x14ac:dyDescent="0.25">
      <c r="A135">
        <v>428</v>
      </c>
      <c r="B135">
        <v>428</v>
      </c>
      <c r="C135" s="10" t="s">
        <v>9</v>
      </c>
      <c r="D135" s="10">
        <f>+IF(Kms[[#This Row],[Tipo]]="Deslocação",Kms[[#This Row],[Hora Inicio]]-B134,0)</f>
        <v>2</v>
      </c>
    </row>
    <row r="136" spans="1:4" x14ac:dyDescent="0.25">
      <c r="A136">
        <v>434</v>
      </c>
      <c r="B136">
        <v>434</v>
      </c>
      <c r="C136" s="10" t="s">
        <v>9</v>
      </c>
      <c r="D136" s="10">
        <f>+IF(Kms[[#This Row],[Tipo]]="Deslocação",Kms[[#This Row],[Hora Inicio]]-B135,0)</f>
        <v>6</v>
      </c>
    </row>
    <row r="137" spans="1:4" x14ac:dyDescent="0.25">
      <c r="A137">
        <v>438</v>
      </c>
      <c r="B137">
        <v>438</v>
      </c>
      <c r="C137" s="10" t="s">
        <v>9</v>
      </c>
      <c r="D137" s="10">
        <f>+IF(Kms[[#This Row],[Tipo]]="Deslocação",Kms[[#This Row],[Hora Inicio]]-B136,0)</f>
        <v>4</v>
      </c>
    </row>
    <row r="138" spans="1:4" x14ac:dyDescent="0.25">
      <c r="A138">
        <v>440</v>
      </c>
      <c r="B138">
        <v>440</v>
      </c>
      <c r="C138" s="10" t="s">
        <v>9</v>
      </c>
      <c r="D138" s="10">
        <f>+IF(Kms[[#This Row],[Tipo]]="Deslocação",Kms[[#This Row],[Hora Inicio]]-B137,0)</f>
        <v>2</v>
      </c>
    </row>
    <row r="139" spans="1:4" x14ac:dyDescent="0.25">
      <c r="A139">
        <v>442</v>
      </c>
      <c r="B139">
        <v>442</v>
      </c>
      <c r="C139" s="10" t="s">
        <v>9</v>
      </c>
      <c r="D139" s="10">
        <f>+IF(Kms[[#This Row],[Tipo]]="Deslocação",Kms[[#This Row],[Hora Inicio]]-B138,0)</f>
        <v>2</v>
      </c>
    </row>
    <row r="140" spans="1:4" x14ac:dyDescent="0.25">
      <c r="A140">
        <v>444</v>
      </c>
      <c r="B140">
        <v>444</v>
      </c>
      <c r="C140" s="10" t="s">
        <v>9</v>
      </c>
      <c r="D140" s="10">
        <f>+IF(Kms[[#This Row],[Tipo]]="Deslocação",Kms[[#This Row],[Hora Inicio]]-B139,0)</f>
        <v>2</v>
      </c>
    </row>
    <row r="141" spans="1:4" x14ac:dyDescent="0.25">
      <c r="A141">
        <v>446</v>
      </c>
      <c r="B141">
        <v>446</v>
      </c>
      <c r="C141" s="10" t="s">
        <v>9</v>
      </c>
      <c r="D141" s="10">
        <f>+IF(Kms[[#This Row],[Tipo]]="Deslocação",Kms[[#This Row],[Hora Inicio]]-B140,0)</f>
        <v>2</v>
      </c>
    </row>
    <row r="142" spans="1:4" x14ac:dyDescent="0.25">
      <c r="A142">
        <v>448</v>
      </c>
      <c r="B142">
        <v>448</v>
      </c>
      <c r="C142" s="10" t="s">
        <v>9</v>
      </c>
      <c r="D142" s="10">
        <f>+IF(Kms[[#This Row],[Tipo]]="Deslocação",Kms[[#This Row],[Hora Inicio]]-B141,0)</f>
        <v>2</v>
      </c>
    </row>
    <row r="143" spans="1:4" x14ac:dyDescent="0.25">
      <c r="A143">
        <v>452</v>
      </c>
      <c r="B143">
        <v>452</v>
      </c>
      <c r="C143" s="10" t="s">
        <v>9</v>
      </c>
      <c r="D143" s="10">
        <f>+IF(Kms[[#This Row],[Tipo]]="Deslocação",Kms[[#This Row],[Hora Inicio]]-B142,0)</f>
        <v>4</v>
      </c>
    </row>
    <row r="144" spans="1:4" x14ac:dyDescent="0.25">
      <c r="A144">
        <v>458</v>
      </c>
      <c r="B144">
        <v>458</v>
      </c>
      <c r="C144" s="10" t="s">
        <v>9</v>
      </c>
      <c r="D144" s="10">
        <f>+IF(Kms[[#This Row],[Tipo]]="Deslocação",Kms[[#This Row],[Hora Inicio]]-B143,0)</f>
        <v>6</v>
      </c>
    </row>
    <row r="145" spans="1:4" x14ac:dyDescent="0.25">
      <c r="A145">
        <v>460</v>
      </c>
      <c r="B145">
        <v>460</v>
      </c>
      <c r="C145" s="10" t="s">
        <v>9</v>
      </c>
      <c r="D145" s="10">
        <f>+IF(Kms[[#This Row],[Tipo]]="Deslocação",Kms[[#This Row],[Hora Inicio]]-B144,0)</f>
        <v>2</v>
      </c>
    </row>
    <row r="146" spans="1:4" x14ac:dyDescent="0.25">
      <c r="A146">
        <v>466</v>
      </c>
      <c r="B146">
        <v>466</v>
      </c>
      <c r="C146" s="10" t="s">
        <v>9</v>
      </c>
      <c r="D146" s="10">
        <f>+IF(Kms[[#This Row],[Tipo]]="Deslocação",Kms[[#This Row],[Hora Inicio]]-B145,0)</f>
        <v>6</v>
      </c>
    </row>
    <row r="147" spans="1:4" x14ac:dyDescent="0.25">
      <c r="A147">
        <v>468</v>
      </c>
      <c r="B147">
        <v>468</v>
      </c>
      <c r="C147" s="10" t="s">
        <v>9</v>
      </c>
      <c r="D147" s="10">
        <f>+IF(Kms[[#This Row],[Tipo]]="Deslocação",Kms[[#This Row],[Hora Inicio]]-B146,0)</f>
        <v>2</v>
      </c>
    </row>
    <row r="148" spans="1:4" x14ac:dyDescent="0.25">
      <c r="A148">
        <v>474</v>
      </c>
      <c r="B148">
        <v>474</v>
      </c>
      <c r="C148" s="10" t="s">
        <v>13</v>
      </c>
      <c r="D148" s="10">
        <f>+IF(Kms[[#This Row],[Tipo]]="Deslocação",Kms[[#This Row],[Hora Inicio]]-B147,0)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0C70FBDD0F8428D25035883E6B994" ma:contentTypeVersion="9" ma:contentTypeDescription="Create a new document." ma:contentTypeScope="" ma:versionID="1a5c978425f8ef435a8f28c3ab9e96e5">
  <xsd:schema xmlns:xsd="http://www.w3.org/2001/XMLSchema" xmlns:xs="http://www.w3.org/2001/XMLSchema" xmlns:p="http://schemas.microsoft.com/office/2006/metadata/properties" xmlns:ns2="ec3e4db5-91e3-4c2c-8813-6c7785edc113" xmlns:ns3="7bbf6975-ce3e-42e3-a8ba-53475221f6c9" targetNamespace="http://schemas.microsoft.com/office/2006/metadata/properties" ma:root="true" ma:fieldsID="083c23669c9703083437ade268a8ff40" ns2:_="" ns3:_="">
    <xsd:import namespace="ec3e4db5-91e3-4c2c-8813-6c7785edc113"/>
    <xsd:import namespace="7bbf6975-ce3e-42e3-a8ba-53475221f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e4db5-91e3-4c2c-8813-6c7785edc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f6975-ce3e-42e3-a8ba-53475221f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307FC27-2E6A-4675-9186-632D5B5819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93E0C0-B255-49D4-9BE3-F37DAD63F2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5978D0-74E0-44E0-BDD5-9C95423D5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e4db5-91e3-4c2c-8813-6c7785edc113"/>
    <ds:schemaRef ds:uri="7bbf6975-ce3e-42e3-a8ba-53475221f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537656C-DFEE-4774-A396-A5F2565533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tempo visita por no</vt:lpstr>
      <vt:lpstr>carro 0</vt:lpstr>
      <vt:lpstr>01  nos</vt:lpstr>
      <vt:lpstr>carro 1</vt:lpstr>
      <vt:lpstr>Tempo Entre Visitas</vt:lpstr>
      <vt:lpstr>Kms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Kaizen</dc:creator>
  <cp:lastModifiedBy>Liliana Ramalho</cp:lastModifiedBy>
  <dcterms:created xsi:type="dcterms:W3CDTF">2021-07-08T14:00:17Z</dcterms:created>
  <dcterms:modified xsi:type="dcterms:W3CDTF">2021-07-15T17:01:21Z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0x010100F440C70FBDD0F8428D25035883E6B994</vt:lpwstr>
  </property>
</Properties>
</file>