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iliana Ramalho\PycharmProjects\Rotas Brisa\dados\"/>
    </mc:Choice>
  </mc:AlternateContent>
  <xr:revisionPtr revIDLastSave="0" documentId="13_ncr:1_{2D306FA0-8ACF-4185-848C-2E105B09B17D}" xr6:coauthVersionLast="47" xr6:coauthVersionMax="47" xr10:uidLastSave="{00000000-0000-0000-0000-000000000000}"/>
  <bookViews>
    <workbookView xWindow="3015" yWindow="1275" windowWidth="21600" windowHeight="11385" activeTab="3" xr2:uid="{00000000-000D-0000-FFFF-FFFF00000000}"/>
  </bookViews>
  <sheets>
    <sheet name="0" sheetId="3" r:id="rId1"/>
    <sheet name="1" sheetId="4" r:id="rId2"/>
    <sheet name="2" sheetId="5" r:id="rId3"/>
    <sheet name="99  output" sheetId="2" r:id="rId4"/>
    <sheet name="01  nos" sheetId="6" r:id="rId5"/>
  </sheets>
  <externalReferences>
    <externalReference r:id="rId6"/>
  </externalReferences>
  <definedNames>
    <definedName name="ExternalData_1" localSheetId="4" hidden="1">'01  nos'!$A$1:$I$2</definedName>
    <definedName name="ExternalData_1" localSheetId="3" hidden="1">'99  output'!$A$1:$E$83</definedName>
    <definedName name="ExternalData_2" localSheetId="0" hidden="1">'0'!$A$1:$G$34</definedName>
    <definedName name="ExternalData_2" localSheetId="1" hidden="1">'1'!$A$1:$G$50</definedName>
    <definedName name="ExternalData_2" localSheetId="2" hidden="1">'2'!$A$1:$E$2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4" l="1"/>
  <c r="M2" i="3"/>
  <c r="F51" i="2" l="1"/>
  <c r="F38" i="2"/>
  <c r="F2" i="2"/>
  <c r="F12" i="2"/>
  <c r="F13" i="2"/>
  <c r="F3" i="2"/>
  <c r="F39" i="2"/>
  <c r="F53" i="2"/>
  <c r="F54" i="2"/>
  <c r="F40" i="2"/>
  <c r="F41" i="2"/>
  <c r="F4" i="2"/>
  <c r="F14" i="2"/>
  <c r="F15" i="2"/>
  <c r="F5" i="2"/>
  <c r="F6" i="2"/>
  <c r="F7" i="2"/>
  <c r="F44" i="2"/>
  <c r="F57" i="2"/>
  <c r="F58" i="2"/>
  <c r="F45" i="2"/>
  <c r="F8" i="2"/>
  <c r="F16" i="2"/>
  <c r="F17" i="2"/>
  <c r="F9" i="2"/>
  <c r="F48" i="2"/>
  <c r="F61" i="2"/>
  <c r="F62" i="2"/>
  <c r="F49" i="2"/>
  <c r="F10" i="2"/>
  <c r="F11" i="2"/>
  <c r="F50" i="2"/>
  <c r="F64" i="2"/>
  <c r="F52" i="2"/>
  <c r="F24" i="2"/>
  <c r="F25" i="2"/>
  <c r="F26" i="2"/>
  <c r="F65" i="2"/>
  <c r="F18" i="2"/>
  <c r="F72" i="2"/>
  <c r="F78" i="2"/>
  <c r="F79" i="2"/>
  <c r="F73" i="2"/>
  <c r="F19" i="2"/>
  <c r="F66" i="2"/>
  <c r="F67" i="2"/>
  <c r="F27" i="2"/>
  <c r="F55" i="2"/>
  <c r="F42" i="2"/>
  <c r="F43" i="2"/>
  <c r="F56" i="2"/>
  <c r="F28" i="2"/>
  <c r="F29" i="2"/>
  <c r="F68" i="2"/>
  <c r="F20" i="2"/>
  <c r="F74" i="2"/>
  <c r="F80" i="2"/>
  <c r="F81" i="2"/>
  <c r="F75" i="2"/>
  <c r="F21" i="2"/>
  <c r="F69" i="2"/>
  <c r="F30" i="2"/>
  <c r="F31" i="2"/>
  <c r="F32" i="2"/>
  <c r="F59" i="2"/>
  <c r="F46" i="2"/>
  <c r="F47" i="2"/>
  <c r="F60" i="2"/>
  <c r="F33" i="2"/>
  <c r="F34" i="2"/>
  <c r="F70" i="2"/>
  <c r="F22" i="2"/>
  <c r="F76" i="2"/>
  <c r="F82" i="2"/>
  <c r="F83" i="2"/>
  <c r="F77" i="2"/>
  <c r="F23" i="2"/>
  <c r="F71" i="2"/>
  <c r="F35" i="2"/>
  <c r="F36" i="2"/>
  <c r="F37" i="2"/>
  <c r="F63" i="2"/>
  <c r="G51" i="2"/>
  <c r="G38" i="2"/>
  <c r="G2" i="2"/>
  <c r="G12" i="2"/>
  <c r="G13" i="2"/>
  <c r="G3" i="2"/>
  <c r="G39" i="2"/>
  <c r="G53" i="2"/>
  <c r="G54" i="2"/>
  <c r="G40" i="2"/>
  <c r="G41" i="2"/>
  <c r="G4" i="2"/>
  <c r="G14" i="2"/>
  <c r="G15" i="2"/>
  <c r="G5" i="2"/>
  <c r="G6" i="2"/>
  <c r="G7" i="2"/>
  <c r="G44" i="2"/>
  <c r="G57" i="2"/>
  <c r="G58" i="2"/>
  <c r="G45" i="2"/>
  <c r="G8" i="2"/>
  <c r="G16" i="2"/>
  <c r="G17" i="2"/>
  <c r="G9" i="2"/>
  <c r="G48" i="2"/>
  <c r="G61" i="2"/>
  <c r="G62" i="2"/>
  <c r="G49" i="2"/>
  <c r="G10" i="2"/>
  <c r="G11" i="2"/>
  <c r="G50" i="2"/>
  <c r="G64" i="2"/>
  <c r="G52" i="2"/>
  <c r="G24" i="2"/>
  <c r="G25" i="2"/>
  <c r="G26" i="2"/>
  <c r="G65" i="2"/>
  <c r="G18" i="2"/>
  <c r="G72" i="2"/>
  <c r="G78" i="2"/>
  <c r="G79" i="2"/>
  <c r="G73" i="2"/>
  <c r="G19" i="2"/>
  <c r="G66" i="2"/>
  <c r="G67" i="2"/>
  <c r="G27" i="2"/>
  <c r="G55" i="2"/>
  <c r="G42" i="2"/>
  <c r="G43" i="2"/>
  <c r="G56" i="2"/>
  <c r="G28" i="2"/>
  <c r="G29" i="2"/>
  <c r="G68" i="2"/>
  <c r="G20" i="2"/>
  <c r="G74" i="2"/>
  <c r="G80" i="2"/>
  <c r="G81" i="2"/>
  <c r="G75" i="2"/>
  <c r="G21" i="2"/>
  <c r="G69" i="2"/>
  <c r="G30" i="2"/>
  <c r="G31" i="2"/>
  <c r="G32" i="2"/>
  <c r="G59" i="2"/>
  <c r="G46" i="2"/>
  <c r="G47" i="2"/>
  <c r="G60" i="2"/>
  <c r="G33" i="2"/>
  <c r="G34" i="2"/>
  <c r="G70" i="2"/>
  <c r="G22" i="2"/>
  <c r="G76" i="2"/>
  <c r="G82" i="2"/>
  <c r="G83" i="2"/>
  <c r="G77" i="2"/>
  <c r="G23" i="2"/>
  <c r="G71" i="2"/>
  <c r="G35" i="2"/>
  <c r="G36" i="2"/>
  <c r="G37" i="2"/>
  <c r="G63" i="2"/>
  <c r="H51" i="2"/>
  <c r="H38" i="2"/>
  <c r="H2" i="2"/>
  <c r="H12" i="2"/>
  <c r="H13" i="2"/>
  <c r="H3" i="2"/>
  <c r="H39" i="2"/>
  <c r="H53" i="2"/>
  <c r="H54" i="2"/>
  <c r="H40" i="2"/>
  <c r="H41" i="2"/>
  <c r="H4" i="2"/>
  <c r="H14" i="2"/>
  <c r="H15" i="2"/>
  <c r="H5" i="2"/>
  <c r="H6" i="2"/>
  <c r="H7" i="2"/>
  <c r="H44" i="2"/>
  <c r="H57" i="2"/>
  <c r="H58" i="2"/>
  <c r="H45" i="2"/>
  <c r="H8" i="2"/>
  <c r="H16" i="2"/>
  <c r="H17" i="2"/>
  <c r="H9" i="2"/>
  <c r="H48" i="2"/>
  <c r="H61" i="2"/>
  <c r="H62" i="2"/>
  <c r="H49" i="2"/>
  <c r="H10" i="2"/>
  <c r="H11" i="2"/>
  <c r="H50" i="2"/>
  <c r="H64" i="2"/>
  <c r="H52" i="2"/>
  <c r="H24" i="2"/>
  <c r="H25" i="2"/>
  <c r="H26" i="2"/>
  <c r="H65" i="2"/>
  <c r="H18" i="2"/>
  <c r="H72" i="2"/>
  <c r="H78" i="2"/>
  <c r="H79" i="2"/>
  <c r="H73" i="2"/>
  <c r="H19" i="2"/>
  <c r="H66" i="2"/>
  <c r="H67" i="2"/>
  <c r="H27" i="2"/>
  <c r="H55" i="2"/>
  <c r="H42" i="2"/>
  <c r="H43" i="2"/>
  <c r="H56" i="2"/>
  <c r="H28" i="2"/>
  <c r="H29" i="2"/>
  <c r="H68" i="2"/>
  <c r="H20" i="2"/>
  <c r="H74" i="2"/>
  <c r="H80" i="2"/>
  <c r="H81" i="2"/>
  <c r="H75" i="2"/>
  <c r="H21" i="2"/>
  <c r="H69" i="2"/>
  <c r="H30" i="2"/>
  <c r="H31" i="2"/>
  <c r="H32" i="2"/>
  <c r="H59" i="2"/>
  <c r="H46" i="2"/>
  <c r="H47" i="2"/>
  <c r="H60" i="2"/>
  <c r="H33" i="2"/>
  <c r="H34" i="2"/>
  <c r="H70" i="2"/>
  <c r="H22" i="2"/>
  <c r="H76" i="2"/>
  <c r="H82" i="2"/>
  <c r="H83" i="2"/>
  <c r="H77" i="2"/>
  <c r="H23" i="2"/>
  <c r="H71" i="2"/>
  <c r="H35" i="2"/>
  <c r="H36" i="2"/>
  <c r="H37" i="2"/>
  <c r="H63" i="2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I2" i="4" a="1"/>
  <c r="I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I2" i="3" a="1"/>
  <c r="I2" i="3"/>
  <c r="I3" i="3" a="1"/>
  <c r="I3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/>
  <c r="I27" i="3" a="1"/>
  <c r="I27" i="3" s="1"/>
  <c r="I28" i="3" a="1"/>
  <c r="I28" i="3" s="1"/>
  <c r="I29" i="3" a="1"/>
  <c r="I29" i="3" s="1"/>
  <c r="I30" i="3" a="1"/>
  <c r="I30" i="3"/>
  <c r="I31" i="3" a="1"/>
  <c r="I31" i="3" s="1"/>
  <c r="I32" i="3" a="1"/>
  <c r="I32" i="3" s="1"/>
  <c r="I33" i="3" a="1"/>
  <c r="I33" i="3" s="1"/>
  <c r="I34" i="3" a="1"/>
  <c r="I34" i="3"/>
  <c r="J2" i="2" l="1"/>
  <c r="J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F4B18A-F44A-49B2-A35A-7B6316AA165C}" keepAlive="1" name="Query - 0" description="Connection to the '0' query in the workbook." type="5" refreshedVersion="7" background="1" saveData="1">
    <dbPr connection="Provider=Microsoft.Mashup.OleDb.1;Data Source=$Workbook$;Location=0;Extended Properties=&quot;&quot;" command="SELECT * FROM [0]"/>
  </connection>
  <connection id="2" xr16:uid="{D05EFBAD-D908-48D0-BB1F-0268FE4E52D6}" keepAlive="1" name="Query - 01  nos" description="Connection to the '01  nos' query in the workbook." type="5" refreshedVersion="7" background="1" saveData="1">
    <dbPr connection="Provider=Microsoft.Mashup.OleDb.1;Data Source=$Workbook$;Location=&quot;01  nos&quot;;Extended Properties=&quot;&quot;" command="SELECT * FROM [01  nos]"/>
  </connection>
  <connection id="3" xr16:uid="{5FD8A847-385A-412F-8BC2-CD2BEC873C33}" keepAlive="1" name="Query - 1" description="Connection to the '1' query in the workbook." type="5" refreshedVersion="7" background="1" saveData="1">
    <dbPr connection="Provider=Microsoft.Mashup.OleDb.1;Data Source=$Workbook$;Location=1;Extended Properties=&quot;&quot;" command="SELECT * FROM [1]"/>
  </connection>
  <connection id="4" xr16:uid="{70148292-0AC4-4C1B-8C70-0015190ADABD}" keepAlive="1" name="Query - 2" description="Connection to the '2' query in the workbook." type="5" refreshedVersion="7" background="1" saveData="1">
    <dbPr connection="Provider=Microsoft.Mashup.OleDb.1;Data Source=$Workbook$;Location=2;Extended Properties=&quot;&quot;" command="SELECT * FROM [2]"/>
  </connection>
  <connection id="5" xr16:uid="{7CE7B64D-A9CA-4EDE-AEDD-6CD826F7BD93}" keepAlive="1" name="Query - total" description="Connection to the 'total' query in the workbook." type="5" refreshedVersion="7" background="1" saveData="1">
    <dbPr connection="Provider=Microsoft.Mashup.OleDb.1;Data Source=$Workbook$;Location=total;Extended Properties=&quot;&quot;" command="SELECT * FROM [tota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<sst xmlns="http://schemas.openxmlformats.org/spreadsheetml/2006/main" count="539" uniqueCount="35">
  <si>
    <t>Carro</t>
  </si>
  <si>
    <t>Nó</t>
  </si>
  <si>
    <t>0</t>
  </si>
  <si>
    <t>1</t>
  </si>
  <si>
    <t>Tipo</t>
  </si>
  <si>
    <t>Hora Fim</t>
  </si>
  <si>
    <t>Hora Inicio</t>
  </si>
  <si>
    <t>Deslocação</t>
  </si>
  <si>
    <t>Incidência</t>
  </si>
  <si>
    <t>Almoço</t>
  </si>
  <si>
    <t>Fim</t>
  </si>
  <si>
    <t>Tempo Nós</t>
  </si>
  <si>
    <t>Acumulado Nós</t>
  </si>
  <si>
    <t>Hora Inicio Real</t>
  </si>
  <si>
    <t>Tempo Horas</t>
  </si>
  <si>
    <t>Início</t>
  </si>
  <si>
    <t>Column1</t>
  </si>
  <si>
    <t>kms</t>
  </si>
  <si>
    <t>total</t>
  </si>
  <si>
    <t>Pausas</t>
  </si>
  <si>
    <t>Feira</t>
  </si>
  <si>
    <t>Espinho (IC24)</t>
  </si>
  <si>
    <t>Feiteira</t>
  </si>
  <si>
    <t>Carvalhos</t>
  </si>
  <si>
    <t>Jaca</t>
  </si>
  <si>
    <t>Santo Ovídio</t>
  </si>
  <si>
    <t>Estarreja</t>
  </si>
  <si>
    <t>Pausa</t>
  </si>
  <si>
    <t>Albergaria (A1/IP5)</t>
  </si>
  <si>
    <t>Aveiro Sul</t>
  </si>
  <si>
    <t>Column2</t>
  </si>
  <si>
    <t>Hora Inicio2</t>
  </si>
  <si>
    <t xml:space="preserve">Hora Fim </t>
  </si>
  <si>
    <t>Hora Fim3</t>
  </si>
  <si>
    <t>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</si>
</sst>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8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h:m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64" formatCode="h:mm;@"/>
    </dxf>
    <dxf>
      <numFmt numFmtId="0" formatCode="General"/>
    </dxf>
    <dxf>
      <numFmt numFmtId="23" formatCode="h:mm\ AM/PM"/>
    </dxf>
    <dxf>
      <numFmt numFmtId="23" formatCode="h:mm\ AM/PM"/>
    </dxf>
    <dxf>
      <numFmt numFmtId="0" formatCode="General"/>
    </dxf>
    <dxf>
      <numFmt numFmtId="0" formatCode="General"/>
    </dxf>
    <dxf>
      <numFmt numFmtId="1" formatCode="0"/>
    </dxf>
    <dxf>
      <numFmt numFmtId="23" formatCode="h:mm\ AM/PM"/>
    </dxf>
    <dxf>
      <numFmt numFmtId="0" formatCode="General"/>
    </dxf>
    <dxf>
      <numFmt numFmtId="23" formatCode="h:mm\ AM/PM"/>
    </dxf>
    <dxf>
      <numFmt numFmtId="23" formatCode="h:mm\ AM/P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liana%20Ramalho/AppData/Local/Microsoft/Windows/INetCache/Content.Outlook/4PSTWS7H/T%20resposta%20+%20kms%20(Feira%20e%20Mealhada)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o resposta"/>
      <sheetName val="kms"/>
    </sheetNames>
    <sheetDataSet>
      <sheetData sheetId="0"/>
      <sheetData sheetId="1">
        <row r="4">
          <cell r="B4">
            <v>469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D329AF5-0C70-4680-9E7D-1DE0AA97A2E5}" autoFormatId="16" applyNumberFormats="0" applyBorderFormats="0" applyFontFormats="0" applyPatternFormats="0" applyAlignmentFormats="0" applyWidthHeightFormats="0">
  <queryTableRefresh nextId="13" unboundColumnsRight="2">
    <queryTableFields count="9">
      <queryTableField id="1" name="Carro" tableColumnId="1"/>
      <queryTableField id="2" name="Nó" tableColumnId="2"/>
      <queryTableField id="12" dataBound="0" tableColumnId="8"/>
      <queryTableField id="11" dataBound="0" tableColumnId="7"/>
      <queryTableField id="3" name="Hora Inicio" tableColumnId="3"/>
      <queryTableField id="4" name="Hora Fim" tableColumnId="4"/>
      <queryTableField id="5" name="Tipo" tableColumnId="5"/>
      <queryTableField id="9" dataBound="0" tableColumnId="9"/>
      <queryTableField id="10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918B696-A05A-4039-9A06-E814392EFB11}" autoFormatId="16" applyNumberFormats="0" applyBorderFormats="0" applyFontFormats="0" applyPatternFormats="0" applyAlignmentFormats="0" applyWidthHeightFormats="0">
  <queryTableRefresh nextId="15" unboundColumnsRight="2">
    <queryTableFields count="9">
      <queryTableField id="1" name="Carro" tableColumnId="1"/>
      <queryTableField id="2" name="Nó" tableColumnId="2"/>
      <queryTableField id="14" dataBound="0" tableColumnId="8"/>
      <queryTableField id="13" dataBound="0" tableColumnId="6"/>
      <queryTableField id="3" name="Hora Inicio" tableColumnId="3"/>
      <queryTableField id="4" name="Hora Fim" tableColumnId="4"/>
      <queryTableField id="5" name="Tipo" tableColumnId="5"/>
      <queryTableField id="9" dataBound="0" tableColumnId="9"/>
      <queryTableField id="11" dataBound="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377ADDE-2E5B-446B-9CC7-804D3CCAD302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Carro" tableColumnId="1"/>
      <queryTableField id="2" name="Nó" tableColumnId="2"/>
      <queryTableField id="3" name="Hora Inicio" tableColumnId="3"/>
      <queryTableField id="4" name="Hora Fim" tableColumnId="4"/>
      <queryTableField id="5" name="Tipo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01A0607-14B8-4502-89CB-163508818AF7}" autoFormatId="16" applyNumberFormats="0" applyBorderFormats="0" applyFontFormats="0" applyPatternFormats="0" applyAlignmentFormats="0" applyWidthHeightFormats="0">
  <queryTableRefresh nextId="28" unboundColumnsRight="3">
    <queryTableFields count="8">
      <queryTableField id="20" name="Carro" tableColumnId="7"/>
      <queryTableField id="4" name="Nó" tableColumnId="4"/>
      <queryTableField id="14" name="Hora Inicio" tableColumnId="3"/>
      <queryTableField id="13" name="Hora Fim" tableColumnId="2"/>
      <queryTableField id="12" name="Tipo" tableColumnId="1"/>
      <queryTableField id="11" dataBound="0" tableColumnId="9"/>
      <queryTableField id="25" dataBound="0" tableColumnId="5"/>
      <queryTableField id="27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E9F846-65A5-461A-996C-A7C2E41B6D9A}" autoFormatId="16" applyNumberFormats="0" applyBorderFormats="0" applyFontFormats="0" applyPatternFormats="0" applyAlignmentFormats="0" applyWidthHeightFormats="0">
  <queryTableRefresh nextId="35">
    <queryTableFields count="9">
      <queryTableField id="26" name="Aveiro Sul" tableColumnId="1"/>
      <queryTableField id="27" name="Albergaria (A1/IP5)" tableColumnId="2"/>
      <queryTableField id="28" name="Estarreja" tableColumnId="3"/>
      <queryTableField id="29" name="Feira" tableColumnId="4"/>
      <queryTableField id="30" name="Espinho (IC24)" tableColumnId="5"/>
      <queryTableField id="31" name="Feiteira" tableColumnId="6"/>
      <queryTableField id="32" name="Carvalhos" tableColumnId="7"/>
      <queryTableField id="33" name="Jaca" tableColumnId="8"/>
      <queryTableField id="34" name="Santo Ovídi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48357A-DC3B-4417-ACE0-737EE9DB6CBF}" name="_0" displayName="_0" ref="A1:I34" tableType="queryTable" totalsRowShown="0">
  <autoFilter ref="A1:I34" xr:uid="{5A48357A-DC3B-4417-ACE0-737EE9DB6CBF}"/>
  <tableColumns count="9">
    <tableColumn id="1" xr3:uid="{6CC00977-1AB9-4495-9904-5D08063105A9}" uniqueName="1" name="Carro" queryTableFieldId="1" dataDxfId="26"/>
    <tableColumn id="2" xr3:uid="{0FCB37D4-ECBB-4577-859B-E9C4C534F798}" uniqueName="2" name="Nó" queryTableFieldId="2" dataDxfId="25"/>
    <tableColumn id="8" xr3:uid="{D3F972F8-CF87-415C-BCBF-E5D10CE151CA}" uniqueName="8" name="Hora Inicio" queryTableFieldId="12" dataDxfId="24">
      <calculatedColumnFormula>+TIME(7,_0[[#This Row],[Hora Inicio2]],0)</calculatedColumnFormula>
    </tableColumn>
    <tableColumn id="7" xr3:uid="{A6646330-485B-4223-B30E-C55D3FC653CA}" uniqueName="7" name="Hora Fim" queryTableFieldId="11" dataDxfId="23">
      <calculatedColumnFormula>+TIME(7,_0[[#This Row],[Hora Fim3]],0)</calculatedColumnFormula>
    </tableColumn>
    <tableColumn id="3" xr3:uid="{F6DF8E8E-858B-41CE-B41D-11644514B41D}" uniqueName="3" name="Hora Inicio2" queryTableFieldId="3"/>
    <tableColumn id="4" xr3:uid="{494FEC81-BF3C-435E-AD93-A91D1D419661}" uniqueName="4" name="Hora Fim3" queryTableFieldId="4"/>
    <tableColumn id="5" xr3:uid="{F30B0944-51ED-4B67-83B8-40AA162225C8}" uniqueName="5" name="Tipo" queryTableFieldId="5" dataDxfId="22"/>
    <tableColumn id="9" xr3:uid="{444A61B7-6807-491D-B433-ED1EE0C3D4CD}" uniqueName="9" name="Tempo Horas" queryTableFieldId="9" dataDxfId="21">
      <calculatedColumnFormula>+TIME(7,_0[[#This Row],[Hora Fim3]],0)</calculatedColumnFormula>
    </tableColumn>
    <tableColumn id="6" xr3:uid="{B37F1CAE-2DEB-4263-B2C8-17D329CD3FB9}" uniqueName="6" name="Pausas" queryTableFieldId="10" dataDxfId="20">
      <calculatedColumnFormula array="1">+IFERROR(_xlfn.IFS(_0[[#This Row],[Tipo]]="Pausa",10,_0[[#This Row],[Tipo]]="Almoço",40,_0[[#This Row],[Tipo]]="Visitar Nó",10,_0[[#This Row],[Tipo]]="Incidência",30),0)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F9137F-7C3F-49D7-BC27-9ECE7D3A7A00}" name="_1" displayName="_1" ref="A1:I50" tableType="queryTable" totalsRowShown="0">
  <tableColumns count="9">
    <tableColumn id="1" xr3:uid="{1185F85D-B3BB-4CDE-9AB8-1DDB9FBC8368}" uniqueName="1" name="Carro" queryTableFieldId="1" dataDxfId="19"/>
    <tableColumn id="2" xr3:uid="{70BCAD5B-C022-4229-B3F2-442F925DE2AC}" uniqueName="2" name="Nó" queryTableFieldId="2" dataDxfId="18"/>
    <tableColumn id="8" xr3:uid="{21C27EAB-16DA-482E-AFBA-6134B31BA19A}" uniqueName="8" name="Hora Inicio" queryTableFieldId="14" dataDxfId="17">
      <calculatedColumnFormula>+TIME(7,_1[[#This Row],[Hora Inicio2]],0)</calculatedColumnFormula>
    </tableColumn>
    <tableColumn id="6" xr3:uid="{2A1BBFC3-7957-4123-8FFA-E6FD2AFD5B8C}" uniqueName="6" name="Hora Fim " queryTableFieldId="13" dataDxfId="16">
      <calculatedColumnFormula>+TIME(7,_1[[#This Row],[Hora Fim]],0)</calculatedColumnFormula>
    </tableColumn>
    <tableColumn id="3" xr3:uid="{B822697F-D7DA-4A1E-B918-2D0415B5BA42}" uniqueName="3" name="Hora Inicio2" queryTableFieldId="3"/>
    <tableColumn id="4" xr3:uid="{241B8EFC-452E-4266-9C86-10583502F00A}" uniqueName="4" name="Hora Fim" queryTableFieldId="4"/>
    <tableColumn id="5" xr3:uid="{7CE1D081-7D1E-4896-A5F7-72302EB48C37}" uniqueName="5" name="Tipo" queryTableFieldId="5" dataDxfId="15"/>
    <tableColumn id="9" xr3:uid="{BF83FF49-27B4-4E46-98EB-4A51AA6A3A02}" uniqueName="9" name="Tempo Horas" queryTableFieldId="9" dataDxfId="14">
      <calculatedColumnFormula>+TIME(7,_1[[#This Row],[Hora Fim]],0)</calculatedColumnFormula>
    </tableColumn>
    <tableColumn id="7" xr3:uid="{8CC224AB-BA01-4E96-99E0-B18E97C5F77B}" uniqueName="7" name="Pausas" queryTableFieldId="11" dataDxfId="13">
      <calculatedColumnFormula array="1">+IFERROR(_xlfn.IFS(_1[[#This Row],[Tipo]]="Pausa",10,_1[[#This Row],[Tipo]]="Almoço",40,_1[[#This Row],[Tipo]]="Visitar Nó",10,_1[[#This Row],[Tipo]]="Incidência",30),0)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44A90D-48BD-4F16-B901-EDA01F750071}" name="_2" displayName="_2" ref="A1:I2" tableType="queryTable" insertRow="1" totalsRowShown="0">
  <autoFilter ref="A1:I2" xr:uid="{2844A90D-48BD-4F16-B901-EDA01F750071}"/>
  <tableColumns count="9">
    <tableColumn id="1" xr3:uid="{F42F8F50-8B55-4FCB-95FD-EECE868D29E8}" uniqueName="1" name="Carro" queryTableFieldId="1" dataDxfId="12"/>
    <tableColumn id="2" xr3:uid="{56ECF53F-040E-4649-BDCC-3440D362B360}" uniqueName="2" name="Nó" queryTableFieldId="2" dataDxfId="11"/>
    <tableColumn id="3" xr3:uid="{1017D084-D181-4F16-B401-275DE0D10E45}" uniqueName="3" name="Hora Inicio" queryTableFieldId="3"/>
    <tableColumn id="4" xr3:uid="{3CC9D292-C1AF-4C97-AAD5-9CAFCF8ED0D9}" uniqueName="4" name="Hora Fim" queryTableFieldId="4"/>
    <tableColumn id="5" xr3:uid="{1A073973-A2A1-4830-A16D-23EAA356EBC3}" uniqueName="5" name="Tipo" queryTableFieldId="5" dataDxfId="10"/>
    <tableColumn id="6" xr3:uid="{727AD463-91BC-4890-8C18-76D7E3EEB920}" uniqueName="6" name="Tempo Nós" queryTableFieldId="6" dataDxfId="9">
      <calculatedColumnFormula>+IF(_2[[#This Row],[Tipo]]="Visitar Nó",10,0)</calculatedColumnFormula>
    </tableColumn>
    <tableColumn id="7" xr3:uid="{23838393-86B9-4349-8BD4-7123CD26686E}" uniqueName="7" name="Acumulado Nós" queryTableFieldId="7" dataDxfId="8">
      <calculatedColumnFormula>+SUM($F$2:F2)</calculatedColumnFormula>
    </tableColumn>
    <tableColumn id="8" xr3:uid="{24FA4775-B73A-43FC-B3C1-7DBBBE4EC56B}" uniqueName="8" name="Hora Inicio Real" queryTableFieldId="8" dataDxfId="7">
      <calculatedColumnFormula>+IF(_2[[#This Row],[Tipo]]&lt;&gt;"Visitar Nó",_2[[#This Row],[Hora Inicio]]+_2[[#This Row],[Acumulado Nós]],_2[[#This Row],[Hora Inicio]]+_2[[#This Row],[Acumulado Nós]]-10)</calculatedColumnFormula>
    </tableColumn>
    <tableColumn id="9" xr3:uid="{91478BA2-725D-416B-BC69-127F5A941076}" uniqueName="9" name="Tempo Horas" queryTableFieldId="9" dataDxfId="6">
      <calculatedColumnFormula>+TIME(7,_2[[#This Row],[Hora Inicio Real]],0)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6D7D9-1753-40B6-8141-E58439449687}" name="total" displayName="total" ref="A1:H83" tableType="queryTable" totalsRowShown="0">
  <autoFilter ref="A1:H83" xr:uid="{E966D7D9-1753-40B6-8141-E58439449687}"/>
  <sortState xmlns:xlrd2="http://schemas.microsoft.com/office/spreadsheetml/2017/richdata2" ref="A2:H83">
    <sortCondition ref="B2:B83"/>
    <sortCondition ref="D2:D83"/>
  </sortState>
  <tableColumns count="8">
    <tableColumn id="7" xr3:uid="{4F552393-1EF2-4B8B-A727-892E6ACA4888}" uniqueName="7" name="Carro" queryTableFieldId="20" dataDxfId="5"/>
    <tableColumn id="4" xr3:uid="{57133DC1-9CCA-4445-A274-EFAF558DE6E4}" uniqueName="4" name="Nó" queryTableFieldId="4" dataDxfId="4"/>
    <tableColumn id="3" xr3:uid="{9A49AF84-1C69-418A-BA93-F199DC9CA0E0}" uniqueName="3" name="Hora Inicio" queryTableFieldId="14"/>
    <tableColumn id="2" xr3:uid="{81AC0F68-C3DD-48FB-872A-95FD05F3A29F}" uniqueName="2" name="Hora Fim" queryTableFieldId="13"/>
    <tableColumn id="1" xr3:uid="{24AED0A1-CDB1-4488-98DE-06E08B73F2EE}" uniqueName="1" name="Tipo" queryTableFieldId="12" dataDxfId="3"/>
    <tableColumn id="9" xr3:uid="{73E90EE5-5E50-40DD-BF2C-27842B412F1E}" uniqueName="9" name="Tempo Nós" queryTableFieldId="11" dataDxfId="2">
      <calculatedColumnFormula>+IF(total[[#This Row],[Tipo]]="Visitar Nó",10,0)</calculatedColumnFormula>
    </tableColumn>
    <tableColumn id="5" xr3:uid="{B0560EC8-6A21-4224-A9F0-DADEC8BAA5E3}" uniqueName="5" name="Column1" queryTableFieldId="25" dataDxfId="1">
      <calculatedColumnFormula>+IF(total[[#This Row],[Nó]]=B1,total[[#This Row],[Hora Fim]]-D1,0)</calculatedColumnFormula>
    </tableColumn>
    <tableColumn id="6" xr3:uid="{D5831899-AFFA-450B-8255-C3F9A311BD43}" uniqueName="6" name="Column2" queryTableFieldId="27" dataDxfId="0">
      <calculatedColumnFormula>+total[[#This Row],[Hora Fim]]-total[[#This Row],[Hora Inicio]]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18AB0F-760B-46AF-AB4E-69E96BB89D99}" name="_01__nos" displayName="_01__nos" ref="A1:I2" tableType="queryTable" totalsRowShown="0">
  <autoFilter ref="A1:I2" xr:uid="{5A18AB0F-760B-46AF-AB4E-69E96BB89D99}"/>
  <tableColumns count="9">
    <tableColumn id="1" xr3:uid="{22F82102-C990-4016-B0CC-094284E0BF84}" uniqueName="1" name="Aveiro Sul" queryTableFieldId="26"/>
    <tableColumn id="2" xr3:uid="{3A5DC555-4FC4-4274-BFDE-DBE488F276E8}" uniqueName="2" name="Albergaria (A1/IP5)" queryTableFieldId="27"/>
    <tableColumn id="3" xr3:uid="{510CFFEF-5E27-4492-BD49-439AB9F7C06A}" uniqueName="3" name="Estarreja" queryTableFieldId="28"/>
    <tableColumn id="4" xr3:uid="{0E38FC8E-4703-4457-AC8F-44B9EA2B4D0C}" uniqueName="4" name="Feira" queryTableFieldId="29"/>
    <tableColumn id="5" xr3:uid="{CC430EC5-E53A-4D57-8151-E13C20C5E732}" uniqueName="5" name="Espinho (IC24)" queryTableFieldId="30"/>
    <tableColumn id="6" xr3:uid="{0B559854-8A5C-4D62-9682-0B4F55EF324E}" uniqueName="6" name="Feiteira" queryTableFieldId="31"/>
    <tableColumn id="7" xr3:uid="{6396509F-246C-467C-993A-711219D794DB}" uniqueName="7" name="Carvalhos" queryTableFieldId="32"/>
    <tableColumn id="8" xr3:uid="{0377C26C-5A19-4065-B0F9-23F68A8EE908}" uniqueName="8" name="Jaca" queryTableFieldId="33"/>
    <tableColumn id="9" xr3:uid="{84D3A27B-1ABB-4BA0-8484-5A5923BE6677}" uniqueName="9" name="Santo Ovídio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C6B7-AA40-485D-A9D6-6C20479FF136}">
  <dimension ref="A1:M34"/>
  <sheetViews>
    <sheetView zoomScale="153" workbookViewId="0">
      <selection activeCell="M2" sqref="M2"/>
    </sheetView>
  </sheetViews>
  <sheetFormatPr defaultRowHeight="15" x14ac:dyDescent="0.25"/>
  <cols>
    <col min="1" max="1" width="8" bestFit="1" customWidth="1"/>
    <col min="2" max="2" width="18.140625" bestFit="1" customWidth="1"/>
    <col min="3" max="3" width="12.7109375" bestFit="1" customWidth="1"/>
    <col min="4" max="4" width="11.140625" bestFit="1" customWidth="1"/>
    <col min="5" max="5" width="13.7109375" bestFit="1" customWidth="1"/>
    <col min="6" max="6" width="12.140625" bestFit="1" customWidth="1"/>
    <col min="7" max="7" width="10.85546875" bestFit="1" customWidth="1"/>
    <col min="8" max="8" width="14.85546875" bestFit="1" customWidth="1"/>
    <col min="9" max="9" width="9.28515625" style="4" bestFit="1" customWidth="1"/>
    <col min="10" max="10" width="14.85546875" style="4" customWidth="1"/>
  </cols>
  <sheetData>
    <row r="1" spans="1:13" x14ac:dyDescent="0.25">
      <c r="A1" t="s">
        <v>0</v>
      </c>
      <c r="B1" t="s">
        <v>1</v>
      </c>
      <c r="C1" t="s">
        <v>6</v>
      </c>
      <c r="D1" t="s">
        <v>5</v>
      </c>
      <c r="E1" t="s">
        <v>31</v>
      </c>
      <c r="F1" t="s">
        <v>33</v>
      </c>
      <c r="G1" t="s">
        <v>4</v>
      </c>
      <c r="H1" t="s">
        <v>14</v>
      </c>
      <c r="I1" s="4" t="s">
        <v>19</v>
      </c>
    </row>
    <row r="2" spans="1:13" x14ac:dyDescent="0.25">
      <c r="A2" s="1" t="s">
        <v>2</v>
      </c>
      <c r="B2" s="1" t="s">
        <v>20</v>
      </c>
      <c r="C2" s="2">
        <f>+TIME(7,_0[[#This Row],[Hora Inicio2]],0)</f>
        <v>0.29166666666666669</v>
      </c>
      <c r="D2" s="2">
        <f>+TIME(7,_0[[#This Row],[Hora Fim3]],0)</f>
        <v>0.29166666666666669</v>
      </c>
      <c r="E2">
        <v>0</v>
      </c>
      <c r="F2">
        <v>0</v>
      </c>
      <c r="G2" s="1" t="s">
        <v>15</v>
      </c>
      <c r="H2" s="2">
        <f>+TIME(7,_0[[#This Row],[Hora Fim3]],0)</f>
        <v>0.29166666666666669</v>
      </c>
      <c r="I2" s="4" cm="1">
        <f t="array" ref="I2">+IFERROR(_xlfn.IFS(_0[[#This Row],[Tipo]]="Pausa",10,_0[[#This Row],[Tipo]]="Almoço",40,_0[[#This Row],[Tipo]]="Visitar Nó",10,_0[[#This Row],[Tipo]]="Incidência",30),0)</f>
        <v>0</v>
      </c>
      <c r="L2" t="s">
        <v>17</v>
      </c>
      <c r="M2" s="4">
        <f>+MAX(_0[Hora Fim3])-SUM(_0[Pausas])</f>
        <v>326</v>
      </c>
    </row>
    <row r="3" spans="1:13" x14ac:dyDescent="0.25">
      <c r="A3" s="1" t="s">
        <v>2</v>
      </c>
      <c r="B3" s="1" t="s">
        <v>26</v>
      </c>
      <c r="C3" s="2">
        <f>+TIME(7,_0[[#This Row],[Hora Inicio2]],0)</f>
        <v>0.30277777777777776</v>
      </c>
      <c r="D3" s="2">
        <f>+TIME(7,_0[[#This Row],[Hora Fim3]],0)</f>
        <v>0.30277777777777776</v>
      </c>
      <c r="E3">
        <v>16</v>
      </c>
      <c r="F3">
        <v>16</v>
      </c>
      <c r="G3" s="1" t="s">
        <v>15</v>
      </c>
      <c r="H3" s="2">
        <f>+TIME(7,_0[[#This Row],[Hora Fim3]],0)</f>
        <v>0.30277777777777776</v>
      </c>
      <c r="I3" s="4" cm="1">
        <f t="array" ref="I3">+IFERROR(_xlfn.IFS(_0[[#This Row],[Tipo]]="Pausa",10,_0[[#This Row],[Tipo]]="Almoço",40,_0[[#This Row],[Tipo]]="Visitar Nó",10,_0[[#This Row],[Tipo]]="Incidência",30),0)</f>
        <v>0</v>
      </c>
    </row>
    <row r="4" spans="1:13" x14ac:dyDescent="0.25">
      <c r="A4" s="1" t="s">
        <v>2</v>
      </c>
      <c r="B4" s="1" t="s">
        <v>28</v>
      </c>
      <c r="C4" s="2">
        <f>+TIME(7,_0[[#This Row],[Hora Inicio2]],0)</f>
        <v>0.30972222222222223</v>
      </c>
      <c r="D4" s="2">
        <f>+TIME(7,_0[[#This Row],[Hora Fim3]],0)</f>
        <v>0.30972222222222223</v>
      </c>
      <c r="E4">
        <v>26</v>
      </c>
      <c r="F4">
        <v>26</v>
      </c>
      <c r="G4" s="1" t="s">
        <v>7</v>
      </c>
      <c r="H4" s="2">
        <f>+TIME(7,_0[[#This Row],[Hora Fim3]],0)</f>
        <v>0.30972222222222223</v>
      </c>
      <c r="I4" s="4" cm="1">
        <f t="array" ref="I4">+IFERROR(_xlfn.IFS(_0[[#This Row],[Tipo]]="Pausa",10,_0[[#This Row],[Tipo]]="Almoço",40,_0[[#This Row],[Tipo]]="Visitar Nó",10,_0[[#This Row],[Tipo]]="Incidência",30),0)</f>
        <v>0</v>
      </c>
    </row>
    <row r="5" spans="1:13" x14ac:dyDescent="0.25">
      <c r="A5" s="1" t="s">
        <v>2</v>
      </c>
      <c r="B5" s="1" t="s">
        <v>29</v>
      </c>
      <c r="C5" s="2">
        <f>+TIME(7,_0[[#This Row],[Hora Inicio2]],0)</f>
        <v>0.32222222222222224</v>
      </c>
      <c r="D5" s="2">
        <f>+TIME(7,_0[[#This Row],[Hora Fim3]],0)</f>
        <v>0.32222222222222224</v>
      </c>
      <c r="E5">
        <v>44</v>
      </c>
      <c r="F5">
        <v>44</v>
      </c>
      <c r="G5" s="1" t="s">
        <v>7</v>
      </c>
      <c r="H5" s="2">
        <f>+TIME(7,_0[[#This Row],[Hora Fim3]],0)</f>
        <v>0.32222222222222224</v>
      </c>
      <c r="I5" s="4" cm="1">
        <f t="array" ref="I5">+IFERROR(_xlfn.IFS(_0[[#This Row],[Tipo]]="Pausa",10,_0[[#This Row],[Tipo]]="Almoço",40,_0[[#This Row],[Tipo]]="Visitar Nó",10,_0[[#This Row],[Tipo]]="Incidência",30),0)</f>
        <v>0</v>
      </c>
    </row>
    <row r="6" spans="1:13" x14ac:dyDescent="0.25">
      <c r="A6" s="1" t="s">
        <v>2</v>
      </c>
      <c r="B6" s="1" t="s">
        <v>29</v>
      </c>
      <c r="C6" s="2">
        <f>+TIME(7,_0[[#This Row],[Hora Inicio2]],0)</f>
        <v>0.32361111111111113</v>
      </c>
      <c r="D6" s="2">
        <f>+TIME(7,_0[[#This Row],[Hora Fim3]],0)</f>
        <v>0.32361111111111113</v>
      </c>
      <c r="E6">
        <v>46</v>
      </c>
      <c r="F6">
        <v>46</v>
      </c>
      <c r="G6" s="1" t="s">
        <v>7</v>
      </c>
      <c r="H6" s="2">
        <f>+TIME(7,_0[[#This Row],[Hora Fim3]],0)</f>
        <v>0.32361111111111113</v>
      </c>
      <c r="I6" s="4" cm="1">
        <f t="array" ref="I6">+IFERROR(_xlfn.IFS(_0[[#This Row],[Tipo]]="Pausa",10,_0[[#This Row],[Tipo]]="Almoço",40,_0[[#This Row],[Tipo]]="Visitar Nó",10,_0[[#This Row],[Tipo]]="Incidência",30),0)</f>
        <v>0</v>
      </c>
    </row>
    <row r="7" spans="1:13" x14ac:dyDescent="0.25">
      <c r="A7" s="1" t="s">
        <v>2</v>
      </c>
      <c r="B7" s="1" t="s">
        <v>28</v>
      </c>
      <c r="C7" s="2">
        <f>+TIME(7,_0[[#This Row],[Hora Inicio2]],0)</f>
        <v>0.33611111111111108</v>
      </c>
      <c r="D7" s="2">
        <f>+TIME(7,_0[[#This Row],[Hora Fim3]],0)</f>
        <v>0.33611111111111108</v>
      </c>
      <c r="E7">
        <v>64</v>
      </c>
      <c r="F7">
        <v>64</v>
      </c>
      <c r="G7" s="1" t="s">
        <v>7</v>
      </c>
      <c r="H7" s="2">
        <f>+TIME(7,_0[[#This Row],[Hora Fim3]],0)</f>
        <v>0.33611111111111108</v>
      </c>
      <c r="I7" s="4" cm="1">
        <f t="array" ref="I7">+IFERROR(_xlfn.IFS(_0[[#This Row],[Tipo]]="Pausa",10,_0[[#This Row],[Tipo]]="Almoço",40,_0[[#This Row],[Tipo]]="Visitar Nó",10,_0[[#This Row],[Tipo]]="Incidência",30),0)</f>
        <v>0</v>
      </c>
    </row>
    <row r="8" spans="1:13" x14ac:dyDescent="0.25">
      <c r="A8" s="1" t="s">
        <v>2</v>
      </c>
      <c r="B8" s="1" t="s">
        <v>26</v>
      </c>
      <c r="C8" s="2">
        <f>+TIME(7,_0[[#This Row],[Hora Inicio2]],0)</f>
        <v>0.34305555555555561</v>
      </c>
      <c r="D8" s="2">
        <f>+TIME(7,_0[[#This Row],[Hora Fim3]],0)</f>
        <v>0.34305555555555561</v>
      </c>
      <c r="E8">
        <v>74</v>
      </c>
      <c r="F8">
        <v>74</v>
      </c>
      <c r="G8" s="1" t="s">
        <v>7</v>
      </c>
      <c r="H8" s="2">
        <f>+TIME(7,_0[[#This Row],[Hora Fim3]],0)</f>
        <v>0.34305555555555561</v>
      </c>
      <c r="I8" s="4" cm="1">
        <f t="array" ref="I8">+IFERROR(_xlfn.IFS(_0[[#This Row],[Tipo]]="Pausa",10,_0[[#This Row],[Tipo]]="Almoço",40,_0[[#This Row],[Tipo]]="Visitar Nó",10,_0[[#This Row],[Tipo]]="Incidência",30),0)</f>
        <v>0</v>
      </c>
    </row>
    <row r="9" spans="1:13" x14ac:dyDescent="0.25">
      <c r="A9" s="1" t="s">
        <v>2</v>
      </c>
      <c r="B9" s="1" t="s">
        <v>20</v>
      </c>
      <c r="C9" s="2">
        <f>+TIME(7,_0[[#This Row],[Hora Inicio2]],0)</f>
        <v>0.35416666666666669</v>
      </c>
      <c r="D9" s="2">
        <f>+TIME(7,_0[[#This Row],[Hora Fim3]],0)</f>
        <v>0.35416666666666669</v>
      </c>
      <c r="E9">
        <v>90</v>
      </c>
      <c r="F9">
        <v>90</v>
      </c>
      <c r="G9" s="1" t="s">
        <v>7</v>
      </c>
      <c r="H9" s="2">
        <f>+TIME(7,_0[[#This Row],[Hora Fim3]],0)</f>
        <v>0.35416666666666669</v>
      </c>
      <c r="I9" s="4" cm="1">
        <f t="array" ref="I9">+IFERROR(_xlfn.IFS(_0[[#This Row],[Tipo]]="Pausa",10,_0[[#This Row],[Tipo]]="Almoço",40,_0[[#This Row],[Tipo]]="Visitar Nó",10,_0[[#This Row],[Tipo]]="Incidência",30),0)</f>
        <v>0</v>
      </c>
    </row>
    <row r="10" spans="1:13" x14ac:dyDescent="0.25">
      <c r="A10" s="1" t="s">
        <v>2</v>
      </c>
      <c r="B10" s="1" t="s">
        <v>20</v>
      </c>
      <c r="C10" s="2">
        <f>+TIME(7,_0[[#This Row],[Hora Inicio2]],0)</f>
        <v>0.35555555555555557</v>
      </c>
      <c r="D10" s="2">
        <f>+TIME(7,_0[[#This Row],[Hora Fim3]],0)</f>
        <v>0.35555555555555557</v>
      </c>
      <c r="E10">
        <v>92</v>
      </c>
      <c r="F10">
        <v>92</v>
      </c>
      <c r="G10" s="1" t="s">
        <v>7</v>
      </c>
      <c r="H10" s="2">
        <f>+TIME(7,_0[[#This Row],[Hora Fim3]],0)</f>
        <v>0.35555555555555557</v>
      </c>
      <c r="I10" s="4" cm="1">
        <f t="array" ref="I10">+IFERROR(_xlfn.IFS(_0[[#This Row],[Tipo]]="Pausa",10,_0[[#This Row],[Tipo]]="Almoço",40,_0[[#This Row],[Tipo]]="Visitar Nó",10,_0[[#This Row],[Tipo]]="Incidência",30),0)</f>
        <v>0</v>
      </c>
    </row>
    <row r="11" spans="1:13" x14ac:dyDescent="0.25">
      <c r="A11" s="1" t="s">
        <v>2</v>
      </c>
      <c r="B11" s="1" t="s">
        <v>26</v>
      </c>
      <c r="C11" s="2">
        <f>+TIME(7,_0[[#This Row],[Hora Inicio2]],0)</f>
        <v>0.3666666666666667</v>
      </c>
      <c r="D11" s="2">
        <f>+TIME(7,_0[[#This Row],[Hora Fim3]],0)</f>
        <v>0.3666666666666667</v>
      </c>
      <c r="E11">
        <v>108</v>
      </c>
      <c r="F11">
        <v>108</v>
      </c>
      <c r="G11" s="1" t="s">
        <v>7</v>
      </c>
      <c r="H11" s="2">
        <f>+TIME(7,_0[[#This Row],[Hora Fim3]],0)</f>
        <v>0.3666666666666667</v>
      </c>
      <c r="I11" s="4" cm="1">
        <f t="array" ref="I11">+IFERROR(_xlfn.IFS(_0[[#This Row],[Tipo]]="Pausa",10,_0[[#This Row],[Tipo]]="Almoço",40,_0[[#This Row],[Tipo]]="Visitar Nó",10,_0[[#This Row],[Tipo]]="Incidência",30),0)</f>
        <v>0</v>
      </c>
    </row>
    <row r="12" spans="1:13" x14ac:dyDescent="0.25">
      <c r="A12" s="1" t="s">
        <v>2</v>
      </c>
      <c r="B12" s="1" t="s">
        <v>26</v>
      </c>
      <c r="C12" s="2">
        <f>+TIME(7,_0[[#This Row],[Hora Inicio2]],0)</f>
        <v>0.36805555555555558</v>
      </c>
      <c r="D12" s="2">
        <f>+TIME(7,_0[[#This Row],[Hora Fim3]],0)</f>
        <v>0.36805555555555558</v>
      </c>
      <c r="E12">
        <v>110</v>
      </c>
      <c r="F12">
        <v>110</v>
      </c>
      <c r="G12" s="1" t="s">
        <v>7</v>
      </c>
      <c r="H12" s="2">
        <f>+TIME(7,_0[[#This Row],[Hora Fim3]],0)</f>
        <v>0.36805555555555558</v>
      </c>
      <c r="I12" s="4" cm="1">
        <f t="array" ref="I12">+IFERROR(_xlfn.IFS(_0[[#This Row],[Tipo]]="Pausa",10,_0[[#This Row],[Tipo]]="Almoço",40,_0[[#This Row],[Tipo]]="Visitar Nó",10,_0[[#This Row],[Tipo]]="Incidência",30),0)</f>
        <v>0</v>
      </c>
    </row>
    <row r="13" spans="1:13" x14ac:dyDescent="0.25">
      <c r="A13" s="1" t="s">
        <v>2</v>
      </c>
      <c r="B13" s="1" t="s">
        <v>28</v>
      </c>
      <c r="C13" s="2">
        <f>+TIME(7,_0[[#This Row],[Hora Inicio2]],0)</f>
        <v>0.375</v>
      </c>
      <c r="D13" s="2">
        <f>+TIME(7,_0[[#This Row],[Hora Fim3]],0)</f>
        <v>0.375</v>
      </c>
      <c r="E13">
        <v>120</v>
      </c>
      <c r="F13">
        <v>120</v>
      </c>
      <c r="G13" s="1" t="s">
        <v>7</v>
      </c>
      <c r="H13" s="2">
        <f>+TIME(7,_0[[#This Row],[Hora Fim3]],0)</f>
        <v>0.375</v>
      </c>
      <c r="I13" s="4" cm="1">
        <f t="array" ref="I13">+IFERROR(_xlfn.IFS(_0[[#This Row],[Tipo]]="Pausa",10,_0[[#This Row],[Tipo]]="Almoço",40,_0[[#This Row],[Tipo]]="Visitar Nó",10,_0[[#This Row],[Tipo]]="Incidência",30),0)</f>
        <v>0</v>
      </c>
    </row>
    <row r="14" spans="1:13" x14ac:dyDescent="0.25">
      <c r="A14" s="1" t="s">
        <v>2</v>
      </c>
      <c r="B14" s="1" t="s">
        <v>29</v>
      </c>
      <c r="C14" s="2">
        <f>+TIME(7,_0[[#This Row],[Hora Inicio2]],0)</f>
        <v>0.38750000000000001</v>
      </c>
      <c r="D14" s="2">
        <f>+TIME(7,_0[[#This Row],[Hora Fim3]],0)</f>
        <v>0.40833333333333338</v>
      </c>
      <c r="E14">
        <v>138</v>
      </c>
      <c r="F14">
        <v>168</v>
      </c>
      <c r="G14" s="1" t="s">
        <v>8</v>
      </c>
      <c r="H14" s="2">
        <f>+TIME(7,_0[[#This Row],[Hora Fim3]],0)</f>
        <v>0.40833333333333338</v>
      </c>
      <c r="I14" s="4" cm="1">
        <f t="array" ref="I14">+IFERROR(_xlfn.IFS(_0[[#This Row],[Tipo]]="Pausa",10,_0[[#This Row],[Tipo]]="Almoço",40,_0[[#This Row],[Tipo]]="Visitar Nó",10,_0[[#This Row],[Tipo]]="Incidência",30),0)</f>
        <v>30</v>
      </c>
    </row>
    <row r="15" spans="1:13" x14ac:dyDescent="0.25">
      <c r="A15" s="1" t="s">
        <v>2</v>
      </c>
      <c r="B15" s="1" t="s">
        <v>29</v>
      </c>
      <c r="C15" s="2">
        <f>+TIME(7,_0[[#This Row],[Hora Inicio2]],0)</f>
        <v>0.40972222222222227</v>
      </c>
      <c r="D15" s="2">
        <f>+TIME(7,_0[[#This Row],[Hora Fim3]],0)</f>
        <v>0.40972222222222227</v>
      </c>
      <c r="E15">
        <v>170</v>
      </c>
      <c r="F15">
        <v>170</v>
      </c>
      <c r="G15" s="1" t="s">
        <v>7</v>
      </c>
      <c r="H15" s="2">
        <f>+TIME(7,_0[[#This Row],[Hora Fim3]],0)</f>
        <v>0.40972222222222227</v>
      </c>
      <c r="I15" s="4" cm="1">
        <f t="array" ref="I15">+IFERROR(_xlfn.IFS(_0[[#This Row],[Tipo]]="Pausa",10,_0[[#This Row],[Tipo]]="Almoço",40,_0[[#This Row],[Tipo]]="Visitar Nó",10,_0[[#This Row],[Tipo]]="Incidência",30),0)</f>
        <v>0</v>
      </c>
    </row>
    <row r="16" spans="1:13" x14ac:dyDescent="0.25">
      <c r="A16" s="1" t="s">
        <v>2</v>
      </c>
      <c r="B16" s="1" t="s">
        <v>28</v>
      </c>
      <c r="C16" s="2">
        <f>+TIME(7,_0[[#This Row],[Hora Inicio2]],0)</f>
        <v>0.42222222222222222</v>
      </c>
      <c r="D16" s="2">
        <f>+TIME(7,_0[[#This Row],[Hora Fim3]],0)</f>
        <v>0.42222222222222222</v>
      </c>
      <c r="E16">
        <v>188</v>
      </c>
      <c r="F16">
        <v>188</v>
      </c>
      <c r="G16" s="1" t="s">
        <v>7</v>
      </c>
      <c r="H16" s="2">
        <f>+TIME(7,_0[[#This Row],[Hora Fim3]],0)</f>
        <v>0.42222222222222222</v>
      </c>
      <c r="I16" s="4" cm="1">
        <f t="array" ref="I16">+IFERROR(_xlfn.IFS(_0[[#This Row],[Tipo]]="Pausa",10,_0[[#This Row],[Tipo]]="Almoço",40,_0[[#This Row],[Tipo]]="Visitar Nó",10,_0[[#This Row],[Tipo]]="Incidência",30),0)</f>
        <v>0</v>
      </c>
    </row>
    <row r="17" spans="1:9" x14ac:dyDescent="0.25">
      <c r="A17" s="1" t="s">
        <v>2</v>
      </c>
      <c r="B17" s="1" t="s">
        <v>28</v>
      </c>
      <c r="C17" s="2">
        <f>+TIME(7,_0[[#This Row],[Hora Inicio2]],0)</f>
        <v>0.4236111111111111</v>
      </c>
      <c r="D17" s="2">
        <f>+TIME(7,_0[[#This Row],[Hora Fim3]],0)</f>
        <v>0.43055555555555558</v>
      </c>
      <c r="E17">
        <v>190</v>
      </c>
      <c r="F17">
        <v>200</v>
      </c>
      <c r="G17" s="1" t="s">
        <v>27</v>
      </c>
      <c r="H17" s="2">
        <f>+TIME(7,_0[[#This Row],[Hora Fim3]],0)</f>
        <v>0.43055555555555558</v>
      </c>
      <c r="I17" s="4" cm="1">
        <f t="array" ref="I17">+IFERROR(_xlfn.IFS(_0[[#This Row],[Tipo]]="Pausa",10,_0[[#This Row],[Tipo]]="Almoço",40,_0[[#This Row],[Tipo]]="Visitar Nó",10,_0[[#This Row],[Tipo]]="Incidência",30),0)</f>
        <v>10</v>
      </c>
    </row>
    <row r="18" spans="1:9" x14ac:dyDescent="0.25">
      <c r="A18" s="1" t="s">
        <v>2</v>
      </c>
      <c r="B18" s="1" t="s">
        <v>28</v>
      </c>
      <c r="C18" s="2">
        <f>+TIME(7,_0[[#This Row],[Hora Inicio2]],0)</f>
        <v>0.43194444444444446</v>
      </c>
      <c r="D18" s="2">
        <f>+TIME(7,_0[[#This Row],[Hora Fim3]],0)</f>
        <v>0.43194444444444446</v>
      </c>
      <c r="E18">
        <v>202</v>
      </c>
      <c r="F18">
        <v>202</v>
      </c>
      <c r="G18" s="1" t="s">
        <v>7</v>
      </c>
      <c r="H18" s="2">
        <f>+TIME(7,_0[[#This Row],[Hora Fim3]],0)</f>
        <v>0.43194444444444446</v>
      </c>
      <c r="I18" s="4" cm="1">
        <f t="array" ref="I18">+IFERROR(_xlfn.IFS(_0[[#This Row],[Tipo]]="Pausa",10,_0[[#This Row],[Tipo]]="Almoço",40,_0[[#This Row],[Tipo]]="Visitar Nó",10,_0[[#This Row],[Tipo]]="Incidência",30),0)</f>
        <v>0</v>
      </c>
    </row>
    <row r="19" spans="1:9" x14ac:dyDescent="0.25">
      <c r="A19" s="1" t="s">
        <v>2</v>
      </c>
      <c r="B19" s="1" t="s">
        <v>26</v>
      </c>
      <c r="C19" s="2">
        <f>+TIME(7,_0[[#This Row],[Hora Inicio2]],0)</f>
        <v>0.43888888888888888</v>
      </c>
      <c r="D19" s="2">
        <f>+TIME(7,_0[[#This Row],[Hora Fim3]],0)</f>
        <v>0.43888888888888888</v>
      </c>
      <c r="E19">
        <v>212</v>
      </c>
      <c r="F19">
        <v>212</v>
      </c>
      <c r="G19" s="1" t="s">
        <v>7</v>
      </c>
      <c r="H19" s="2">
        <f>+TIME(7,_0[[#This Row],[Hora Fim3]],0)</f>
        <v>0.43888888888888888</v>
      </c>
      <c r="I19" s="4" cm="1">
        <f t="array" ref="I19">+IFERROR(_xlfn.IFS(_0[[#This Row],[Tipo]]="Pausa",10,_0[[#This Row],[Tipo]]="Almoço",40,_0[[#This Row],[Tipo]]="Visitar Nó",10,_0[[#This Row],[Tipo]]="Incidência",30),0)</f>
        <v>0</v>
      </c>
    </row>
    <row r="20" spans="1:9" x14ac:dyDescent="0.25">
      <c r="A20" s="1" t="s">
        <v>2</v>
      </c>
      <c r="B20" s="1" t="s">
        <v>20</v>
      </c>
      <c r="C20" s="2">
        <f>+TIME(7,_0[[#This Row],[Hora Inicio2]],0)</f>
        <v>0.45</v>
      </c>
      <c r="D20" s="2">
        <f>+TIME(7,_0[[#This Row],[Hora Fim3]],0)</f>
        <v>0.47083333333333338</v>
      </c>
      <c r="E20">
        <v>228</v>
      </c>
      <c r="F20">
        <v>258</v>
      </c>
      <c r="G20" s="1" t="s">
        <v>8</v>
      </c>
      <c r="H20" s="2">
        <f>+TIME(7,_0[[#This Row],[Hora Fim3]],0)</f>
        <v>0.47083333333333338</v>
      </c>
      <c r="I20" s="4" cm="1">
        <f t="array" ref="I20">+IFERROR(_xlfn.IFS(_0[[#This Row],[Tipo]]="Pausa",10,_0[[#This Row],[Tipo]]="Almoço",40,_0[[#This Row],[Tipo]]="Visitar Nó",10,_0[[#This Row],[Tipo]]="Incidência",30),0)</f>
        <v>30</v>
      </c>
    </row>
    <row r="21" spans="1:9" x14ac:dyDescent="0.25">
      <c r="A21" s="1" t="s">
        <v>2</v>
      </c>
      <c r="B21" s="1" t="s">
        <v>20</v>
      </c>
      <c r="C21" s="2">
        <f>+TIME(7,_0[[#This Row],[Hora Inicio2]],0)</f>
        <v>0.47222222222222215</v>
      </c>
      <c r="D21" s="2">
        <f>+TIME(7,_0[[#This Row],[Hora Fim3]],0)</f>
        <v>0.47222222222222215</v>
      </c>
      <c r="E21">
        <v>260</v>
      </c>
      <c r="F21">
        <v>260</v>
      </c>
      <c r="G21" s="1" t="s">
        <v>7</v>
      </c>
      <c r="H21" s="2">
        <f>+TIME(7,_0[[#This Row],[Hora Fim3]],0)</f>
        <v>0.47222222222222215</v>
      </c>
      <c r="I21" s="4" cm="1">
        <f t="array" ref="I21">+IFERROR(_xlfn.IFS(_0[[#This Row],[Tipo]]="Pausa",10,_0[[#This Row],[Tipo]]="Almoço",40,_0[[#This Row],[Tipo]]="Visitar Nó",10,_0[[#This Row],[Tipo]]="Incidência",30),0)</f>
        <v>0</v>
      </c>
    </row>
    <row r="22" spans="1:9" x14ac:dyDescent="0.25">
      <c r="A22" s="1" t="s">
        <v>2</v>
      </c>
      <c r="B22" s="1" t="s">
        <v>26</v>
      </c>
      <c r="C22" s="2">
        <f>+TIME(7,_0[[#This Row],[Hora Inicio2]],0)</f>
        <v>0.48333333333333334</v>
      </c>
      <c r="D22" s="2">
        <f>+TIME(7,_0[[#This Row],[Hora Fim3]],0)</f>
        <v>0.48333333333333334</v>
      </c>
      <c r="E22">
        <v>276</v>
      </c>
      <c r="F22">
        <v>276</v>
      </c>
      <c r="G22" s="1" t="s">
        <v>7</v>
      </c>
      <c r="H22" s="2">
        <f>+TIME(7,_0[[#This Row],[Hora Fim3]],0)</f>
        <v>0.48333333333333334</v>
      </c>
      <c r="I22" s="4" cm="1">
        <f t="array" ref="I22">+IFERROR(_xlfn.IFS(_0[[#This Row],[Tipo]]="Pausa",10,_0[[#This Row],[Tipo]]="Almoço",40,_0[[#This Row],[Tipo]]="Visitar Nó",10,_0[[#This Row],[Tipo]]="Incidência",30),0)</f>
        <v>0</v>
      </c>
    </row>
    <row r="23" spans="1:9" x14ac:dyDescent="0.25">
      <c r="A23" s="1" t="s">
        <v>2</v>
      </c>
      <c r="B23" s="1" t="s">
        <v>28</v>
      </c>
      <c r="C23" s="2">
        <f>+TIME(7,_0[[#This Row],[Hora Inicio2]],0)</f>
        <v>0.49027777777777776</v>
      </c>
      <c r="D23" s="2">
        <f>+TIME(7,_0[[#This Row],[Hora Fim3]],0)</f>
        <v>0.49027777777777776</v>
      </c>
      <c r="E23">
        <v>286</v>
      </c>
      <c r="F23">
        <v>286</v>
      </c>
      <c r="G23" s="1" t="s">
        <v>7</v>
      </c>
      <c r="H23" s="2">
        <f>+TIME(7,_0[[#This Row],[Hora Fim3]],0)</f>
        <v>0.49027777777777776</v>
      </c>
      <c r="I23" s="4" cm="1">
        <f t="array" ref="I23">+IFERROR(_xlfn.IFS(_0[[#This Row],[Tipo]]="Pausa",10,_0[[#This Row],[Tipo]]="Almoço",40,_0[[#This Row],[Tipo]]="Visitar Nó",10,_0[[#This Row],[Tipo]]="Incidência",30),0)</f>
        <v>0</v>
      </c>
    </row>
    <row r="24" spans="1:9" x14ac:dyDescent="0.25">
      <c r="A24" s="1" t="s">
        <v>2</v>
      </c>
      <c r="B24" s="1" t="s">
        <v>29</v>
      </c>
      <c r="C24" s="2">
        <f>+TIME(7,_0[[#This Row],[Hora Inicio2]],0)</f>
        <v>0.50277777777777777</v>
      </c>
      <c r="D24" s="2">
        <f>+TIME(7,_0[[#This Row],[Hora Fim3]],0)</f>
        <v>0.50277777777777777</v>
      </c>
      <c r="E24">
        <v>304</v>
      </c>
      <c r="F24">
        <v>304</v>
      </c>
      <c r="G24" s="1" t="s">
        <v>7</v>
      </c>
      <c r="H24" s="2">
        <f>+TIME(7,_0[[#This Row],[Hora Fim3]],0)</f>
        <v>0.50277777777777777</v>
      </c>
      <c r="I24" s="4" cm="1">
        <f t="array" ref="I24">+IFERROR(_xlfn.IFS(_0[[#This Row],[Tipo]]="Pausa",10,_0[[#This Row],[Tipo]]="Almoço",40,_0[[#This Row],[Tipo]]="Visitar Nó",10,_0[[#This Row],[Tipo]]="Incidência",30),0)</f>
        <v>0</v>
      </c>
    </row>
    <row r="25" spans="1:9" x14ac:dyDescent="0.25">
      <c r="A25" s="1" t="s">
        <v>2</v>
      </c>
      <c r="B25" s="1" t="s">
        <v>29</v>
      </c>
      <c r="C25" s="2">
        <f>+TIME(7,_0[[#This Row],[Hora Inicio2]],0)</f>
        <v>0.50416666666666665</v>
      </c>
      <c r="D25" s="2">
        <f>+TIME(7,_0[[#This Row],[Hora Fim3]],0)</f>
        <v>0.52500000000000002</v>
      </c>
      <c r="E25">
        <v>306</v>
      </c>
      <c r="F25">
        <v>336</v>
      </c>
      <c r="G25" s="1" t="s">
        <v>9</v>
      </c>
      <c r="H25" s="2">
        <f>+TIME(7,_0[[#This Row],[Hora Fim3]],0)</f>
        <v>0.52500000000000002</v>
      </c>
      <c r="I25" s="4" cm="1">
        <f t="array" ref="I25">+IFERROR(_xlfn.IFS(_0[[#This Row],[Tipo]]="Pausa",10,_0[[#This Row],[Tipo]]="Almoço",40,_0[[#This Row],[Tipo]]="Visitar Nó",10,_0[[#This Row],[Tipo]]="Incidência",30),0)</f>
        <v>40</v>
      </c>
    </row>
    <row r="26" spans="1:9" x14ac:dyDescent="0.25">
      <c r="A26" s="1" t="s">
        <v>2</v>
      </c>
      <c r="B26" s="1" t="s">
        <v>28</v>
      </c>
      <c r="C26" s="2">
        <f>+TIME(7,_0[[#This Row],[Hora Inicio2]],0)</f>
        <v>0.53749999999999998</v>
      </c>
      <c r="D26" s="2">
        <f>+TIME(7,_0[[#This Row],[Hora Fim3]],0)</f>
        <v>0.53749999999999998</v>
      </c>
      <c r="E26">
        <v>354</v>
      </c>
      <c r="F26">
        <v>354</v>
      </c>
      <c r="G26" s="1" t="s">
        <v>7</v>
      </c>
      <c r="H26" s="2">
        <f>+TIME(7,_0[[#This Row],[Hora Fim3]],0)</f>
        <v>0.53749999999999998</v>
      </c>
      <c r="I26" s="4" cm="1">
        <f t="array" ref="I26">+IFERROR(_xlfn.IFS(_0[[#This Row],[Tipo]]="Pausa",10,_0[[#This Row],[Tipo]]="Almoço",40,_0[[#This Row],[Tipo]]="Visitar Nó",10,_0[[#This Row],[Tipo]]="Incidência",30),0)</f>
        <v>0</v>
      </c>
    </row>
    <row r="27" spans="1:9" x14ac:dyDescent="0.25">
      <c r="A27" s="1" t="s">
        <v>2</v>
      </c>
      <c r="B27" s="1" t="s">
        <v>26</v>
      </c>
      <c r="C27" s="2">
        <f>+TIME(7,_0[[#This Row],[Hora Inicio2]],0)</f>
        <v>0.5444444444444444</v>
      </c>
      <c r="D27" s="2">
        <f>+TIME(7,_0[[#This Row],[Hora Fim3]],0)</f>
        <v>0.5444444444444444</v>
      </c>
      <c r="E27">
        <v>364</v>
      </c>
      <c r="F27">
        <v>364</v>
      </c>
      <c r="G27" s="1" t="s">
        <v>7</v>
      </c>
      <c r="H27" s="2">
        <f>+TIME(7,_0[[#This Row],[Hora Fim3]],0)</f>
        <v>0.5444444444444444</v>
      </c>
      <c r="I27" s="4" cm="1">
        <f t="array" ref="I27">+IFERROR(_xlfn.IFS(_0[[#This Row],[Tipo]]="Pausa",10,_0[[#This Row],[Tipo]]="Almoço",40,_0[[#This Row],[Tipo]]="Visitar Nó",10,_0[[#This Row],[Tipo]]="Incidência",30),0)</f>
        <v>0</v>
      </c>
    </row>
    <row r="28" spans="1:9" x14ac:dyDescent="0.25">
      <c r="A28" s="1" t="s">
        <v>2</v>
      </c>
      <c r="B28" s="1" t="s">
        <v>20</v>
      </c>
      <c r="C28" s="2">
        <f>+TIME(7,_0[[#This Row],[Hora Inicio2]],0)</f>
        <v>0.55555555555555547</v>
      </c>
      <c r="D28" s="2">
        <f>+TIME(7,_0[[#This Row],[Hora Fim3]],0)</f>
        <v>0.55555555555555547</v>
      </c>
      <c r="E28">
        <v>380</v>
      </c>
      <c r="F28">
        <v>380</v>
      </c>
      <c r="G28" s="1" t="s">
        <v>7</v>
      </c>
      <c r="H28" s="2">
        <f>+TIME(7,_0[[#This Row],[Hora Fim3]],0)</f>
        <v>0.55555555555555547</v>
      </c>
      <c r="I28" s="4" cm="1">
        <f t="array" ref="I28">+IFERROR(_xlfn.IFS(_0[[#This Row],[Tipo]]="Pausa",10,_0[[#This Row],[Tipo]]="Almoço",40,_0[[#This Row],[Tipo]]="Visitar Nó",10,_0[[#This Row],[Tipo]]="Incidência",30),0)</f>
        <v>0</v>
      </c>
    </row>
    <row r="29" spans="1:9" x14ac:dyDescent="0.25">
      <c r="A29" s="1" t="s">
        <v>2</v>
      </c>
      <c r="B29" s="1" t="s">
        <v>20</v>
      </c>
      <c r="C29" s="2">
        <f>+TIME(7,_0[[#This Row],[Hora Inicio2]],0)</f>
        <v>0.55694444444444446</v>
      </c>
      <c r="D29" s="2">
        <f>+TIME(7,_0[[#This Row],[Hora Fim3]],0)</f>
        <v>0.55694444444444446</v>
      </c>
      <c r="E29">
        <v>382</v>
      </c>
      <c r="F29">
        <v>382</v>
      </c>
      <c r="G29" s="1" t="s">
        <v>7</v>
      </c>
      <c r="H29" s="2">
        <f>+TIME(7,_0[[#This Row],[Hora Fim3]],0)</f>
        <v>0.55694444444444446</v>
      </c>
      <c r="I29" s="4" cm="1">
        <f t="array" ref="I29">+IFERROR(_xlfn.IFS(_0[[#This Row],[Tipo]]="Pausa",10,_0[[#This Row],[Tipo]]="Almoço",40,_0[[#This Row],[Tipo]]="Visitar Nó",10,_0[[#This Row],[Tipo]]="Incidência",30),0)</f>
        <v>0</v>
      </c>
    </row>
    <row r="30" spans="1:9" x14ac:dyDescent="0.25">
      <c r="A30" s="1" t="s">
        <v>2</v>
      </c>
      <c r="B30" s="1" t="s">
        <v>26</v>
      </c>
      <c r="C30" s="2">
        <f>+TIME(7,_0[[#This Row],[Hora Inicio2]],0)</f>
        <v>0.56805555555555554</v>
      </c>
      <c r="D30" s="2">
        <f>+TIME(7,_0[[#This Row],[Hora Fim3]],0)</f>
        <v>0.56805555555555554</v>
      </c>
      <c r="E30">
        <v>398</v>
      </c>
      <c r="F30">
        <v>398</v>
      </c>
      <c r="G30" s="1" t="s">
        <v>7</v>
      </c>
      <c r="H30" s="2">
        <f>+TIME(7,_0[[#This Row],[Hora Fim3]],0)</f>
        <v>0.56805555555555554</v>
      </c>
      <c r="I30" s="4" cm="1">
        <f t="array" ref="I30">+IFERROR(_xlfn.IFS(_0[[#This Row],[Tipo]]="Pausa",10,_0[[#This Row],[Tipo]]="Almoço",40,_0[[#This Row],[Tipo]]="Visitar Nó",10,_0[[#This Row],[Tipo]]="Incidência",30),0)</f>
        <v>0</v>
      </c>
    </row>
    <row r="31" spans="1:9" x14ac:dyDescent="0.25">
      <c r="A31" s="1" t="s">
        <v>2</v>
      </c>
      <c r="B31" s="1" t="s">
        <v>28</v>
      </c>
      <c r="C31" s="2">
        <f>+TIME(7,_0[[#This Row],[Hora Inicio2]],0)</f>
        <v>0.57500000000000007</v>
      </c>
      <c r="D31" s="2">
        <f>+TIME(7,_0[[#This Row],[Hora Fim3]],0)</f>
        <v>0.57500000000000007</v>
      </c>
      <c r="E31">
        <v>408</v>
      </c>
      <c r="F31">
        <v>408</v>
      </c>
      <c r="G31" s="1" t="s">
        <v>7</v>
      </c>
      <c r="H31" s="2">
        <f>+TIME(7,_0[[#This Row],[Hora Fim3]],0)</f>
        <v>0.57500000000000007</v>
      </c>
      <c r="I31" s="4" cm="1">
        <f t="array" ref="I31">+IFERROR(_xlfn.IFS(_0[[#This Row],[Tipo]]="Pausa",10,_0[[#This Row],[Tipo]]="Almoço",40,_0[[#This Row],[Tipo]]="Visitar Nó",10,_0[[#This Row],[Tipo]]="Incidência",30),0)</f>
        <v>0</v>
      </c>
    </row>
    <row r="32" spans="1:9" x14ac:dyDescent="0.25">
      <c r="A32" s="1" t="s">
        <v>2</v>
      </c>
      <c r="B32" s="1" t="s">
        <v>28</v>
      </c>
      <c r="C32" s="2">
        <f>+TIME(7,_0[[#This Row],[Hora Inicio2]],0)</f>
        <v>0.57638888888888884</v>
      </c>
      <c r="D32" s="2">
        <f>+TIME(7,_0[[#This Row],[Hora Fim3]],0)</f>
        <v>0.57638888888888884</v>
      </c>
      <c r="E32">
        <v>410</v>
      </c>
      <c r="F32">
        <v>410</v>
      </c>
      <c r="G32" s="1" t="s">
        <v>7</v>
      </c>
      <c r="H32" s="2">
        <f>+TIME(7,_0[[#This Row],[Hora Fim3]],0)</f>
        <v>0.57638888888888884</v>
      </c>
      <c r="I32" s="4" cm="1">
        <f t="array" ref="I32">+IFERROR(_xlfn.IFS(_0[[#This Row],[Tipo]]="Pausa",10,_0[[#This Row],[Tipo]]="Almoço",40,_0[[#This Row],[Tipo]]="Visitar Nó",10,_0[[#This Row],[Tipo]]="Incidência",30),0)</f>
        <v>0</v>
      </c>
    </row>
    <row r="33" spans="1:9" x14ac:dyDescent="0.25">
      <c r="A33" s="1" t="s">
        <v>2</v>
      </c>
      <c r="B33" s="1" t="s">
        <v>26</v>
      </c>
      <c r="C33" s="2">
        <f>+TIME(7,_0[[#This Row],[Hora Inicio2]],0)</f>
        <v>0.58333333333333337</v>
      </c>
      <c r="D33" s="2">
        <f>+TIME(7,_0[[#This Row],[Hora Fim3]],0)</f>
        <v>0.58333333333333337</v>
      </c>
      <c r="E33">
        <v>420</v>
      </c>
      <c r="F33">
        <v>420</v>
      </c>
      <c r="G33" s="1" t="s">
        <v>7</v>
      </c>
      <c r="H33" s="2">
        <f>+TIME(7,_0[[#This Row],[Hora Fim3]],0)</f>
        <v>0.58333333333333337</v>
      </c>
      <c r="I33" s="4" cm="1">
        <f t="array" ref="I33">+IFERROR(_xlfn.IFS(_0[[#This Row],[Tipo]]="Pausa",10,_0[[#This Row],[Tipo]]="Almoço",40,_0[[#This Row],[Tipo]]="Visitar Nó",10,_0[[#This Row],[Tipo]]="Incidência",30),0)</f>
        <v>0</v>
      </c>
    </row>
    <row r="34" spans="1:9" x14ac:dyDescent="0.25">
      <c r="A34" s="1" t="s">
        <v>2</v>
      </c>
      <c r="B34" s="1" t="s">
        <v>20</v>
      </c>
      <c r="C34" s="2">
        <f>+TIME(7,_0[[#This Row],[Hora Inicio2]],0)</f>
        <v>0.59444444444444444</v>
      </c>
      <c r="D34" s="2">
        <f>+TIME(7,_0[[#This Row],[Hora Fim3]],0)</f>
        <v>0.59444444444444444</v>
      </c>
      <c r="E34">
        <v>436</v>
      </c>
      <c r="F34">
        <v>436</v>
      </c>
      <c r="G34" s="1" t="s">
        <v>10</v>
      </c>
      <c r="H34" s="2">
        <f>+TIME(7,_0[[#This Row],[Hora Fim3]],0)</f>
        <v>0.59444444444444444</v>
      </c>
      <c r="I34" s="4" cm="1">
        <f t="array" ref="I34">+IFERROR(_xlfn.IFS(_0[[#This Row],[Tipo]]="Pausa",10,_0[[#This Row],[Tipo]]="Almoço",40,_0[[#This Row],[Tipo]]="Visitar Nó",10,_0[[#This Row],[Tipo]]="Incidência",30),0)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E8AC-56E6-4370-8331-22651B5556E2}">
  <dimension ref="A1:L50"/>
  <sheetViews>
    <sheetView workbookViewId="0">
      <selection activeCell="L2" sqref="L2"/>
    </sheetView>
  </sheetViews>
  <sheetFormatPr defaultRowHeight="15" x14ac:dyDescent="0.25"/>
  <cols>
    <col min="1" max="1" width="8" bestFit="1" customWidth="1"/>
    <col min="2" max="2" width="13.7109375" bestFit="1" customWidth="1"/>
    <col min="3" max="3" width="12.7109375" bestFit="1" customWidth="1"/>
    <col min="4" max="4" width="11.5703125" bestFit="1" customWidth="1"/>
    <col min="5" max="5" width="13.7109375" bestFit="1" customWidth="1"/>
    <col min="6" max="6" width="11.140625" bestFit="1" customWidth="1"/>
    <col min="7" max="7" width="10.85546875" bestFit="1" customWidth="1"/>
    <col min="8" max="8" width="14.85546875" style="3" bestFit="1" customWidth="1"/>
    <col min="9" max="9" width="9.28515625" style="4" bestFit="1" customWidth="1"/>
  </cols>
  <sheetData>
    <row r="1" spans="1:12" x14ac:dyDescent="0.25">
      <c r="A1" t="s">
        <v>0</v>
      </c>
      <c r="B1" t="s">
        <v>1</v>
      </c>
      <c r="C1" t="s">
        <v>6</v>
      </c>
      <c r="D1" t="s">
        <v>32</v>
      </c>
      <c r="E1" t="s">
        <v>31</v>
      </c>
      <c r="F1" t="s">
        <v>5</v>
      </c>
      <c r="G1" t="s">
        <v>4</v>
      </c>
      <c r="H1" s="3" t="s">
        <v>14</v>
      </c>
      <c r="I1" s="4" t="s">
        <v>19</v>
      </c>
    </row>
    <row r="2" spans="1:12" x14ac:dyDescent="0.25">
      <c r="A2" s="1" t="s">
        <v>3</v>
      </c>
      <c r="B2" s="1" t="s">
        <v>20</v>
      </c>
      <c r="C2" s="2">
        <f>+TIME(7,_1[[#This Row],[Hora Inicio2]],0)</f>
        <v>0.29166666666666669</v>
      </c>
      <c r="D2" s="2">
        <f>+TIME(7,_1[[#This Row],[Hora Fim]],0)</f>
        <v>0.29166666666666669</v>
      </c>
      <c r="E2">
        <v>0</v>
      </c>
      <c r="F2">
        <v>0</v>
      </c>
      <c r="G2" s="1" t="s">
        <v>15</v>
      </c>
      <c r="H2" s="3">
        <f>+TIME(7,_1[[#This Row],[Hora Fim]],0)</f>
        <v>0.29166666666666669</v>
      </c>
      <c r="I2" s="4" cm="1">
        <f t="array" ref="I2">+IFERROR(_xlfn.IFS(_1[[#This Row],[Tipo]]="Pausa",10,_1[[#This Row],[Tipo]]="Almoço",40,_1[[#This Row],[Tipo]]="Visitar Nó",10,_1[[#This Row],[Tipo]]="Incidência",30),0)</f>
        <v>0</v>
      </c>
      <c r="K2" t="s">
        <v>17</v>
      </c>
      <c r="L2" s="4">
        <f>+MAX(_1[Hora Fim])-SUM(_1[Pausas])-(F4-E4)</f>
        <v>224</v>
      </c>
    </row>
    <row r="3" spans="1:12" x14ac:dyDescent="0.25">
      <c r="A3" s="1" t="s">
        <v>3</v>
      </c>
      <c r="B3" s="1" t="s">
        <v>21</v>
      </c>
      <c r="C3" s="2">
        <f>+TIME(7,_1[[#This Row],[Hora Inicio2]],0)</f>
        <v>0.2986111111111111</v>
      </c>
      <c r="D3" s="2">
        <f>+TIME(7,_1[[#This Row],[Hora Fim]],0)</f>
        <v>0.2986111111111111</v>
      </c>
      <c r="E3">
        <v>10</v>
      </c>
      <c r="F3">
        <v>10</v>
      </c>
      <c r="G3" s="1" t="s">
        <v>15</v>
      </c>
      <c r="H3" s="3">
        <f>+TIME(7,_1[[#This Row],[Hora Fim]],0)</f>
        <v>0.2986111111111111</v>
      </c>
      <c r="I3" s="4" cm="1">
        <f t="array" ref="I3">+IFERROR(_xlfn.IFS(_1[[#This Row],[Tipo]]="Pausa",10,_1[[#This Row],[Tipo]]="Almoço",40,_1[[#This Row],[Tipo]]="Visitar Nó",10,_1[[#This Row],[Tipo]]="Incidência",30),0)</f>
        <v>0</v>
      </c>
    </row>
    <row r="4" spans="1:12" x14ac:dyDescent="0.25">
      <c r="A4" s="1" t="s">
        <v>3</v>
      </c>
      <c r="B4" s="1" t="s">
        <v>21</v>
      </c>
      <c r="C4" s="2">
        <f>+TIME(7,_1[[#This Row],[Hora Inicio2]],0)</f>
        <v>0.3</v>
      </c>
      <c r="D4" s="2">
        <f>+TIME(7,_1[[#This Row],[Hora Fim]],0)</f>
        <v>0.3666666666666667</v>
      </c>
      <c r="E4">
        <v>12</v>
      </c>
      <c r="F4">
        <v>108</v>
      </c>
      <c r="G4" s="1" t="s">
        <v>34</v>
      </c>
      <c r="H4" s="3">
        <f>+TIME(7,_1[[#This Row],[Hora Fim]],0)</f>
        <v>0.3666666666666667</v>
      </c>
      <c r="I4" s="4" cm="1">
        <f t="array" ref="I4">+IFERROR(_xlfn.IFS(_1[[#This Row],[Tipo]]="Pausa",10,_1[[#This Row],[Tipo]]="Almoço",40,_1[[#This Row],[Tipo]]="Visitar Nó",10,_1[[#This Row],[Tipo]]="Incidência",30),0)</f>
        <v>0</v>
      </c>
    </row>
    <row r="5" spans="1:12" x14ac:dyDescent="0.25">
      <c r="A5" s="1" t="s">
        <v>3</v>
      </c>
      <c r="B5" s="1" t="s">
        <v>21</v>
      </c>
      <c r="C5" s="2">
        <f>+TIME(7,_1[[#This Row],[Hora Inicio2]],0)</f>
        <v>0.3666666666666667</v>
      </c>
      <c r="D5" s="2">
        <f>+TIME(7,_1[[#This Row],[Hora Fim]],0)</f>
        <v>0.3666666666666667</v>
      </c>
      <c r="E5">
        <v>108</v>
      </c>
      <c r="F5">
        <v>108</v>
      </c>
      <c r="G5" s="1" t="s">
        <v>7</v>
      </c>
      <c r="H5" s="3">
        <f>+TIME(7,_1[[#This Row],[Hora Fim]],0)</f>
        <v>0.3666666666666667</v>
      </c>
      <c r="I5" s="4" cm="1">
        <f t="array" ref="I5">+IFERROR(_xlfn.IFS(_1[[#This Row],[Tipo]]="Pausa",10,_1[[#This Row],[Tipo]]="Almoço",40,_1[[#This Row],[Tipo]]="Visitar Nó",10,_1[[#This Row],[Tipo]]="Incidência",30),0)</f>
        <v>0</v>
      </c>
    </row>
    <row r="6" spans="1:12" x14ac:dyDescent="0.25">
      <c r="A6" s="1" t="s">
        <v>3</v>
      </c>
      <c r="B6" s="1" t="s">
        <v>22</v>
      </c>
      <c r="C6" s="2">
        <f>+TIME(7,_1[[#This Row],[Hora Inicio2]],0)</f>
        <v>0.37083333333333335</v>
      </c>
      <c r="D6" s="2">
        <f>+TIME(7,_1[[#This Row],[Hora Fim]],0)</f>
        <v>0.37083333333333335</v>
      </c>
      <c r="E6">
        <v>114</v>
      </c>
      <c r="F6">
        <v>114</v>
      </c>
      <c r="G6" s="1" t="s">
        <v>7</v>
      </c>
      <c r="H6" s="3">
        <f>+TIME(7,_1[[#This Row],[Hora Fim]],0)</f>
        <v>0.37083333333333335</v>
      </c>
      <c r="I6" s="4" cm="1">
        <f t="array" ref="I6">+IFERROR(_xlfn.IFS(_1[[#This Row],[Tipo]]="Pausa",10,_1[[#This Row],[Tipo]]="Almoço",40,_1[[#This Row],[Tipo]]="Visitar Nó",10,_1[[#This Row],[Tipo]]="Incidência",30),0)</f>
        <v>0</v>
      </c>
    </row>
    <row r="7" spans="1:12" x14ac:dyDescent="0.25">
      <c r="A7" s="1" t="s">
        <v>3</v>
      </c>
      <c r="B7" s="1" t="s">
        <v>23</v>
      </c>
      <c r="C7" s="2">
        <f>+TIME(7,_1[[#This Row],[Hora Inicio2]],0)</f>
        <v>0.37361111111111112</v>
      </c>
      <c r="D7" s="2">
        <f>+TIME(7,_1[[#This Row],[Hora Fim]],0)</f>
        <v>0.37361111111111112</v>
      </c>
      <c r="E7">
        <v>118</v>
      </c>
      <c r="F7">
        <v>118</v>
      </c>
      <c r="G7" s="1" t="s">
        <v>7</v>
      </c>
      <c r="H7" s="3">
        <f>+TIME(7,_1[[#This Row],[Hora Fim]],0)</f>
        <v>0.37361111111111112</v>
      </c>
      <c r="I7" s="4" cm="1">
        <f t="array" ref="I7">+IFERROR(_xlfn.IFS(_1[[#This Row],[Tipo]]="Pausa",10,_1[[#This Row],[Tipo]]="Almoço",40,_1[[#This Row],[Tipo]]="Visitar Nó",10,_1[[#This Row],[Tipo]]="Incidência",30),0)</f>
        <v>0</v>
      </c>
    </row>
    <row r="8" spans="1:12" x14ac:dyDescent="0.25">
      <c r="A8" s="1" t="s">
        <v>3</v>
      </c>
      <c r="B8" s="1" t="s">
        <v>24</v>
      </c>
      <c r="C8" s="2">
        <f>+TIME(7,_1[[#This Row],[Hora Inicio2]],0)</f>
        <v>0.375</v>
      </c>
      <c r="D8" s="2">
        <f>+TIME(7,_1[[#This Row],[Hora Fim]],0)</f>
        <v>0.375</v>
      </c>
      <c r="E8">
        <v>120</v>
      </c>
      <c r="F8">
        <v>120</v>
      </c>
      <c r="G8" s="1" t="s">
        <v>7</v>
      </c>
      <c r="H8" s="3">
        <f>+TIME(7,_1[[#This Row],[Hora Fim]],0)</f>
        <v>0.375</v>
      </c>
      <c r="I8" s="4" cm="1">
        <f t="array" ref="I8">+IFERROR(_xlfn.IFS(_1[[#This Row],[Tipo]]="Pausa",10,_1[[#This Row],[Tipo]]="Almoço",40,_1[[#This Row],[Tipo]]="Visitar Nó",10,_1[[#This Row],[Tipo]]="Incidência",30),0)</f>
        <v>0</v>
      </c>
    </row>
    <row r="9" spans="1:12" x14ac:dyDescent="0.25">
      <c r="A9" s="1" t="s">
        <v>3</v>
      </c>
      <c r="B9" s="1" t="s">
        <v>25</v>
      </c>
      <c r="C9" s="2">
        <f>+TIME(7,_1[[#This Row],[Hora Inicio2]],0)</f>
        <v>0.37638888888888888</v>
      </c>
      <c r="D9" s="2">
        <f>+TIME(7,_1[[#This Row],[Hora Fim]],0)</f>
        <v>0.37638888888888888</v>
      </c>
      <c r="E9">
        <v>122</v>
      </c>
      <c r="F9">
        <v>122</v>
      </c>
      <c r="G9" s="1" t="s">
        <v>7</v>
      </c>
      <c r="H9" s="3">
        <f>+TIME(7,_1[[#This Row],[Hora Fim]],0)</f>
        <v>0.37638888888888888</v>
      </c>
      <c r="I9" s="4" cm="1">
        <f t="array" ref="I9">+IFERROR(_xlfn.IFS(_1[[#This Row],[Tipo]]="Pausa",10,_1[[#This Row],[Tipo]]="Almoço",40,_1[[#This Row],[Tipo]]="Visitar Nó",10,_1[[#This Row],[Tipo]]="Incidência",30),0)</f>
        <v>0</v>
      </c>
    </row>
    <row r="10" spans="1:12" x14ac:dyDescent="0.25">
      <c r="A10" s="1" t="s">
        <v>3</v>
      </c>
      <c r="B10" s="1" t="s">
        <v>25</v>
      </c>
      <c r="C10" s="2">
        <f>+TIME(7,_1[[#This Row],[Hora Inicio2]],0)</f>
        <v>0.37777777777777777</v>
      </c>
      <c r="D10" s="2">
        <f>+TIME(7,_1[[#This Row],[Hora Fim]],0)</f>
        <v>0.37777777777777777</v>
      </c>
      <c r="E10">
        <v>124</v>
      </c>
      <c r="F10">
        <v>124</v>
      </c>
      <c r="G10" s="1" t="s">
        <v>7</v>
      </c>
      <c r="H10" s="3">
        <f>+TIME(7,_1[[#This Row],[Hora Fim]],0)</f>
        <v>0.37777777777777777</v>
      </c>
      <c r="I10" s="4" cm="1">
        <f t="array" ref="I10">+IFERROR(_xlfn.IFS(_1[[#This Row],[Tipo]]="Pausa",10,_1[[#This Row],[Tipo]]="Almoço",40,_1[[#This Row],[Tipo]]="Visitar Nó",10,_1[[#This Row],[Tipo]]="Incidência",30),0)</f>
        <v>0</v>
      </c>
    </row>
    <row r="11" spans="1:12" x14ac:dyDescent="0.25">
      <c r="A11" s="1" t="s">
        <v>3</v>
      </c>
      <c r="B11" s="1" t="s">
        <v>24</v>
      </c>
      <c r="C11" s="2">
        <f>+TIME(7,_1[[#This Row],[Hora Inicio2]],0)</f>
        <v>0.37916666666666665</v>
      </c>
      <c r="D11" s="2">
        <f>+TIME(7,_1[[#This Row],[Hora Fim]],0)</f>
        <v>0.37916666666666665</v>
      </c>
      <c r="E11">
        <v>126</v>
      </c>
      <c r="F11">
        <v>126</v>
      </c>
      <c r="G11" s="1" t="s">
        <v>7</v>
      </c>
      <c r="H11" s="3">
        <f>+TIME(7,_1[[#This Row],[Hora Fim]],0)</f>
        <v>0.37916666666666665</v>
      </c>
      <c r="I11" s="4" cm="1">
        <f t="array" ref="I11">+IFERROR(_xlfn.IFS(_1[[#This Row],[Tipo]]="Pausa",10,_1[[#This Row],[Tipo]]="Almoço",40,_1[[#This Row],[Tipo]]="Visitar Nó",10,_1[[#This Row],[Tipo]]="Incidência",30),0)</f>
        <v>0</v>
      </c>
    </row>
    <row r="12" spans="1:12" x14ac:dyDescent="0.25">
      <c r="A12" s="1" t="s">
        <v>3</v>
      </c>
      <c r="B12" s="1" t="s">
        <v>23</v>
      </c>
      <c r="C12" s="2">
        <f>+TIME(7,_1[[#This Row],[Hora Inicio2]],0)</f>
        <v>0.38055555555555554</v>
      </c>
      <c r="D12" s="2">
        <f>+TIME(7,_1[[#This Row],[Hora Fim]],0)</f>
        <v>0.38055555555555554</v>
      </c>
      <c r="E12">
        <v>128</v>
      </c>
      <c r="F12">
        <v>128</v>
      </c>
      <c r="G12" s="1" t="s">
        <v>7</v>
      </c>
      <c r="H12" s="3">
        <f>+TIME(7,_1[[#This Row],[Hora Fim]],0)</f>
        <v>0.38055555555555554</v>
      </c>
      <c r="I12" s="4" cm="1">
        <f t="array" ref="I12">+IFERROR(_xlfn.IFS(_1[[#This Row],[Tipo]]="Pausa",10,_1[[#This Row],[Tipo]]="Almoço",40,_1[[#This Row],[Tipo]]="Visitar Nó",10,_1[[#This Row],[Tipo]]="Incidência",30),0)</f>
        <v>0</v>
      </c>
    </row>
    <row r="13" spans="1:12" x14ac:dyDescent="0.25">
      <c r="A13" s="1" t="s">
        <v>3</v>
      </c>
      <c r="B13" s="1" t="s">
        <v>22</v>
      </c>
      <c r="C13" s="2">
        <f>+TIME(7,_1[[#This Row],[Hora Inicio2]],0)</f>
        <v>0.3833333333333333</v>
      </c>
      <c r="D13" s="2">
        <f>+TIME(7,_1[[#This Row],[Hora Fim]],0)</f>
        <v>0.3833333333333333</v>
      </c>
      <c r="E13">
        <v>132</v>
      </c>
      <c r="F13">
        <v>132</v>
      </c>
      <c r="G13" s="1" t="s">
        <v>7</v>
      </c>
      <c r="H13" s="3">
        <f>+TIME(7,_1[[#This Row],[Hora Fim]],0)</f>
        <v>0.3833333333333333</v>
      </c>
      <c r="I13" s="4" cm="1">
        <f t="array" ref="I13">+IFERROR(_xlfn.IFS(_1[[#This Row],[Tipo]]="Pausa",10,_1[[#This Row],[Tipo]]="Almoço",40,_1[[#This Row],[Tipo]]="Visitar Nó",10,_1[[#This Row],[Tipo]]="Incidência",30),0)</f>
        <v>0</v>
      </c>
    </row>
    <row r="14" spans="1:12" x14ac:dyDescent="0.25">
      <c r="A14" s="1" t="s">
        <v>3</v>
      </c>
      <c r="B14" s="1" t="s">
        <v>22</v>
      </c>
      <c r="C14" s="2">
        <f>+TIME(7,_1[[#This Row],[Hora Inicio2]],0)</f>
        <v>0.38472222222222224</v>
      </c>
      <c r="D14" s="2">
        <f>+TIME(7,_1[[#This Row],[Hora Fim]],0)</f>
        <v>0.38472222222222224</v>
      </c>
      <c r="E14">
        <v>134</v>
      </c>
      <c r="F14">
        <v>134</v>
      </c>
      <c r="G14" s="1" t="s">
        <v>7</v>
      </c>
      <c r="H14" s="3">
        <f>+TIME(7,_1[[#This Row],[Hora Fim]],0)</f>
        <v>0.38472222222222224</v>
      </c>
      <c r="I14" s="4" cm="1">
        <f t="array" ref="I14">+IFERROR(_xlfn.IFS(_1[[#This Row],[Tipo]]="Pausa",10,_1[[#This Row],[Tipo]]="Almoço",40,_1[[#This Row],[Tipo]]="Visitar Nó",10,_1[[#This Row],[Tipo]]="Incidência",30),0)</f>
        <v>0</v>
      </c>
    </row>
    <row r="15" spans="1:12" x14ac:dyDescent="0.25">
      <c r="A15" s="1" t="s">
        <v>3</v>
      </c>
      <c r="B15" s="1" t="s">
        <v>21</v>
      </c>
      <c r="C15" s="2">
        <f>+TIME(7,_1[[#This Row],[Hora Inicio2]],0)</f>
        <v>0.3888888888888889</v>
      </c>
      <c r="D15" s="2">
        <f>+TIME(7,_1[[#This Row],[Hora Fim]],0)</f>
        <v>0.3888888888888889</v>
      </c>
      <c r="E15">
        <v>140</v>
      </c>
      <c r="F15">
        <v>140</v>
      </c>
      <c r="G15" s="1" t="s">
        <v>7</v>
      </c>
      <c r="H15" s="3">
        <f>+TIME(7,_1[[#This Row],[Hora Fim]],0)</f>
        <v>0.3888888888888889</v>
      </c>
      <c r="I15" s="4" cm="1">
        <f t="array" ref="I15">+IFERROR(_xlfn.IFS(_1[[#This Row],[Tipo]]="Pausa",10,_1[[#This Row],[Tipo]]="Almoço",40,_1[[#This Row],[Tipo]]="Visitar Nó",10,_1[[#This Row],[Tipo]]="Incidência",30),0)</f>
        <v>0</v>
      </c>
    </row>
    <row r="16" spans="1:12" x14ac:dyDescent="0.25">
      <c r="A16" s="1" t="s">
        <v>3</v>
      </c>
      <c r="B16" s="1" t="s">
        <v>20</v>
      </c>
      <c r="C16" s="2">
        <f>+TIME(7,_1[[#This Row],[Hora Inicio2]],0)</f>
        <v>0.39583333333333331</v>
      </c>
      <c r="D16" s="2">
        <f>+TIME(7,_1[[#This Row],[Hora Fim]],0)</f>
        <v>0.39583333333333331</v>
      </c>
      <c r="E16">
        <v>150</v>
      </c>
      <c r="F16">
        <v>150</v>
      </c>
      <c r="G16" s="1" t="s">
        <v>7</v>
      </c>
      <c r="H16" s="3">
        <f>+TIME(7,_1[[#This Row],[Hora Fim]],0)</f>
        <v>0.39583333333333331</v>
      </c>
      <c r="I16" s="4" cm="1">
        <f t="array" ref="I16">+IFERROR(_xlfn.IFS(_1[[#This Row],[Tipo]]="Pausa",10,_1[[#This Row],[Tipo]]="Almoço",40,_1[[#This Row],[Tipo]]="Visitar Nó",10,_1[[#This Row],[Tipo]]="Incidência",30),0)</f>
        <v>0</v>
      </c>
    </row>
    <row r="17" spans="1:9" x14ac:dyDescent="0.25">
      <c r="A17" s="1" t="s">
        <v>3</v>
      </c>
      <c r="B17" s="1" t="s">
        <v>26</v>
      </c>
      <c r="C17" s="2">
        <f>+TIME(7,_1[[#This Row],[Hora Inicio2]],0)</f>
        <v>0.40694444444444439</v>
      </c>
      <c r="D17" s="2">
        <f>+TIME(7,_1[[#This Row],[Hora Fim]],0)</f>
        <v>0.42777777777777776</v>
      </c>
      <c r="E17">
        <v>166</v>
      </c>
      <c r="F17">
        <v>196</v>
      </c>
      <c r="G17" s="1" t="s">
        <v>8</v>
      </c>
      <c r="H17" s="3">
        <f>+TIME(7,_1[[#This Row],[Hora Fim]],0)</f>
        <v>0.42777777777777776</v>
      </c>
      <c r="I17" s="4" cm="1">
        <f t="array" ref="I17">+IFERROR(_xlfn.IFS(_1[[#This Row],[Tipo]]="Pausa",10,_1[[#This Row],[Tipo]]="Almoço",40,_1[[#This Row],[Tipo]]="Visitar Nó",10,_1[[#This Row],[Tipo]]="Incidência",30),0)</f>
        <v>30</v>
      </c>
    </row>
    <row r="18" spans="1:9" x14ac:dyDescent="0.25">
      <c r="A18" s="1" t="s">
        <v>3</v>
      </c>
      <c r="B18" s="1" t="s">
        <v>26</v>
      </c>
      <c r="C18" s="2">
        <f>+TIME(7,_1[[#This Row],[Hora Inicio2]],0)</f>
        <v>0.4291666666666667</v>
      </c>
      <c r="D18" s="2">
        <f>+TIME(7,_1[[#This Row],[Hora Fim]],0)</f>
        <v>0.4291666666666667</v>
      </c>
      <c r="E18">
        <v>198</v>
      </c>
      <c r="F18">
        <v>198</v>
      </c>
      <c r="G18" s="1" t="s">
        <v>7</v>
      </c>
      <c r="H18" s="3">
        <f>+TIME(7,_1[[#This Row],[Hora Fim]],0)</f>
        <v>0.4291666666666667</v>
      </c>
      <c r="I18" s="4" cm="1">
        <f t="array" ref="I18">+IFERROR(_xlfn.IFS(_1[[#This Row],[Tipo]]="Pausa",10,_1[[#This Row],[Tipo]]="Almoço",40,_1[[#This Row],[Tipo]]="Visitar Nó",10,_1[[#This Row],[Tipo]]="Incidência",30),0)</f>
        <v>0</v>
      </c>
    </row>
    <row r="19" spans="1:9" x14ac:dyDescent="0.25">
      <c r="A19" s="1" t="s">
        <v>3</v>
      </c>
      <c r="B19" s="1" t="s">
        <v>20</v>
      </c>
      <c r="C19" s="2">
        <f>+TIME(7,_1[[#This Row],[Hora Inicio2]],0)</f>
        <v>0.44027777777777777</v>
      </c>
      <c r="D19" s="2">
        <f>+TIME(7,_1[[#This Row],[Hora Fim]],0)</f>
        <v>0.44027777777777777</v>
      </c>
      <c r="E19">
        <v>214</v>
      </c>
      <c r="F19">
        <v>214</v>
      </c>
      <c r="G19" s="1" t="s">
        <v>7</v>
      </c>
      <c r="H19" s="3">
        <f>+TIME(7,_1[[#This Row],[Hora Fim]],0)</f>
        <v>0.44027777777777777</v>
      </c>
      <c r="I19" s="4" cm="1">
        <f t="array" ref="I19">+IFERROR(_xlfn.IFS(_1[[#This Row],[Tipo]]="Pausa",10,_1[[#This Row],[Tipo]]="Almoço",40,_1[[#This Row],[Tipo]]="Visitar Nó",10,_1[[#This Row],[Tipo]]="Incidência",30),0)</f>
        <v>0</v>
      </c>
    </row>
    <row r="20" spans="1:9" x14ac:dyDescent="0.25">
      <c r="A20" s="1" t="s">
        <v>3</v>
      </c>
      <c r="B20" s="1" t="s">
        <v>21</v>
      </c>
      <c r="C20" s="2">
        <f>+TIME(7,_1[[#This Row],[Hora Inicio2]],0)</f>
        <v>0.44722222222222224</v>
      </c>
      <c r="D20" s="2">
        <f>+TIME(7,_1[[#This Row],[Hora Fim]],0)</f>
        <v>0.44722222222222224</v>
      </c>
      <c r="E20">
        <v>224</v>
      </c>
      <c r="F20">
        <v>224</v>
      </c>
      <c r="G20" s="1" t="s">
        <v>7</v>
      </c>
      <c r="H20" s="3">
        <f>+TIME(7,_1[[#This Row],[Hora Fim]],0)</f>
        <v>0.44722222222222224</v>
      </c>
      <c r="I20" s="4" cm="1">
        <f t="array" ref="I20">+IFERROR(_xlfn.IFS(_1[[#This Row],[Tipo]]="Pausa",10,_1[[#This Row],[Tipo]]="Almoço",40,_1[[#This Row],[Tipo]]="Visitar Nó",10,_1[[#This Row],[Tipo]]="Incidência",30),0)</f>
        <v>0</v>
      </c>
    </row>
    <row r="21" spans="1:9" x14ac:dyDescent="0.25">
      <c r="A21" s="1" t="s">
        <v>3</v>
      </c>
      <c r="B21" s="1" t="s">
        <v>21</v>
      </c>
      <c r="C21" s="2">
        <f>+TIME(7,_1[[#This Row],[Hora Inicio2]],0)</f>
        <v>0.44861111111111107</v>
      </c>
      <c r="D21" s="2">
        <f>+TIME(7,_1[[#This Row],[Hora Fim]],0)</f>
        <v>0.45555555555555555</v>
      </c>
      <c r="E21">
        <v>226</v>
      </c>
      <c r="F21">
        <v>236</v>
      </c>
      <c r="G21" s="1" t="s">
        <v>27</v>
      </c>
      <c r="H21" s="3">
        <f>+TIME(7,_1[[#This Row],[Hora Fim]],0)</f>
        <v>0.45555555555555555</v>
      </c>
      <c r="I21" s="4" cm="1">
        <f t="array" ref="I21">+IFERROR(_xlfn.IFS(_1[[#This Row],[Tipo]]="Pausa",10,_1[[#This Row],[Tipo]]="Almoço",40,_1[[#This Row],[Tipo]]="Visitar Nó",10,_1[[#This Row],[Tipo]]="Incidência",30),0)</f>
        <v>10</v>
      </c>
    </row>
    <row r="22" spans="1:9" x14ac:dyDescent="0.25">
      <c r="A22" s="1" t="s">
        <v>3</v>
      </c>
      <c r="B22" s="1" t="s">
        <v>22</v>
      </c>
      <c r="C22" s="2">
        <f>+TIME(7,_1[[#This Row],[Hora Inicio2]],0)</f>
        <v>0.4597222222222222</v>
      </c>
      <c r="D22" s="2">
        <f>+TIME(7,_1[[#This Row],[Hora Fim]],0)</f>
        <v>0.4597222222222222</v>
      </c>
      <c r="E22">
        <v>242</v>
      </c>
      <c r="F22">
        <v>242</v>
      </c>
      <c r="G22" s="1" t="s">
        <v>7</v>
      </c>
      <c r="H22" s="3">
        <f>+TIME(7,_1[[#This Row],[Hora Fim]],0)</f>
        <v>0.4597222222222222</v>
      </c>
      <c r="I22" s="4" cm="1">
        <f t="array" ref="I22">+IFERROR(_xlfn.IFS(_1[[#This Row],[Tipo]]="Pausa",10,_1[[#This Row],[Tipo]]="Almoço",40,_1[[#This Row],[Tipo]]="Visitar Nó",10,_1[[#This Row],[Tipo]]="Incidência",30),0)</f>
        <v>0</v>
      </c>
    </row>
    <row r="23" spans="1:9" x14ac:dyDescent="0.25">
      <c r="A23" s="1" t="s">
        <v>3</v>
      </c>
      <c r="B23" s="1" t="s">
        <v>23</v>
      </c>
      <c r="C23" s="2">
        <f>+TIME(7,_1[[#This Row],[Hora Inicio2]],0)</f>
        <v>0.46249999999999997</v>
      </c>
      <c r="D23" s="2">
        <f>+TIME(7,_1[[#This Row],[Hora Fim]],0)</f>
        <v>0.46249999999999997</v>
      </c>
      <c r="E23">
        <v>246</v>
      </c>
      <c r="F23">
        <v>246</v>
      </c>
      <c r="G23" s="1" t="s">
        <v>7</v>
      </c>
      <c r="H23" s="3">
        <f>+TIME(7,_1[[#This Row],[Hora Fim]],0)</f>
        <v>0.46249999999999997</v>
      </c>
      <c r="I23" s="4" cm="1">
        <f t="array" ref="I23">+IFERROR(_xlfn.IFS(_1[[#This Row],[Tipo]]="Pausa",10,_1[[#This Row],[Tipo]]="Almoço",40,_1[[#This Row],[Tipo]]="Visitar Nó",10,_1[[#This Row],[Tipo]]="Incidência",30),0)</f>
        <v>0</v>
      </c>
    </row>
    <row r="24" spans="1:9" x14ac:dyDescent="0.25">
      <c r="A24" s="1" t="s">
        <v>3</v>
      </c>
      <c r="B24" s="1" t="s">
        <v>24</v>
      </c>
      <c r="C24" s="2">
        <f>+TIME(7,_1[[#This Row],[Hora Inicio2]],0)</f>
        <v>0.46388888888888885</v>
      </c>
      <c r="D24" s="2">
        <f>+TIME(7,_1[[#This Row],[Hora Fim]],0)</f>
        <v>0.46388888888888885</v>
      </c>
      <c r="E24">
        <v>248</v>
      </c>
      <c r="F24">
        <v>248</v>
      </c>
      <c r="G24" s="1" t="s">
        <v>7</v>
      </c>
      <c r="H24" s="3">
        <f>+TIME(7,_1[[#This Row],[Hora Fim]],0)</f>
        <v>0.46388888888888885</v>
      </c>
      <c r="I24" s="4" cm="1">
        <f t="array" ref="I24">+IFERROR(_xlfn.IFS(_1[[#This Row],[Tipo]]="Pausa",10,_1[[#This Row],[Tipo]]="Almoço",40,_1[[#This Row],[Tipo]]="Visitar Nó",10,_1[[#This Row],[Tipo]]="Incidência",30),0)</f>
        <v>0</v>
      </c>
    </row>
    <row r="25" spans="1:9" x14ac:dyDescent="0.25">
      <c r="A25" s="1" t="s">
        <v>3</v>
      </c>
      <c r="B25" s="1" t="s">
        <v>25</v>
      </c>
      <c r="C25" s="2">
        <f>+TIME(7,_1[[#This Row],[Hora Inicio2]],0)</f>
        <v>0.46527777777777785</v>
      </c>
      <c r="D25" s="2">
        <f>+TIME(7,_1[[#This Row],[Hora Fim]],0)</f>
        <v>0.46527777777777785</v>
      </c>
      <c r="E25">
        <v>250</v>
      </c>
      <c r="F25">
        <v>250</v>
      </c>
      <c r="G25" s="1" t="s">
        <v>7</v>
      </c>
      <c r="H25" s="3">
        <f>+TIME(7,_1[[#This Row],[Hora Fim]],0)</f>
        <v>0.46527777777777785</v>
      </c>
      <c r="I25" s="4" cm="1">
        <f t="array" ref="I25">+IFERROR(_xlfn.IFS(_1[[#This Row],[Tipo]]="Pausa",10,_1[[#This Row],[Tipo]]="Almoço",40,_1[[#This Row],[Tipo]]="Visitar Nó",10,_1[[#This Row],[Tipo]]="Incidência",30),0)</f>
        <v>0</v>
      </c>
    </row>
    <row r="26" spans="1:9" x14ac:dyDescent="0.25">
      <c r="A26" s="1" t="s">
        <v>3</v>
      </c>
      <c r="B26" s="1" t="s">
        <v>25</v>
      </c>
      <c r="C26" s="2">
        <f>+TIME(7,_1[[#This Row],[Hora Inicio2]],0)</f>
        <v>0.46666666666666662</v>
      </c>
      <c r="D26" s="2">
        <f>+TIME(7,_1[[#This Row],[Hora Fim]],0)</f>
        <v>0.46666666666666662</v>
      </c>
      <c r="E26">
        <v>252</v>
      </c>
      <c r="F26">
        <v>252</v>
      </c>
      <c r="G26" s="1" t="s">
        <v>7</v>
      </c>
      <c r="H26" s="3">
        <f>+TIME(7,_1[[#This Row],[Hora Fim]],0)</f>
        <v>0.46666666666666662</v>
      </c>
      <c r="I26" s="4" cm="1">
        <f t="array" ref="I26">+IFERROR(_xlfn.IFS(_1[[#This Row],[Tipo]]="Pausa",10,_1[[#This Row],[Tipo]]="Almoço",40,_1[[#This Row],[Tipo]]="Visitar Nó",10,_1[[#This Row],[Tipo]]="Incidência",30),0)</f>
        <v>0</v>
      </c>
    </row>
    <row r="27" spans="1:9" x14ac:dyDescent="0.25">
      <c r="A27" s="1" t="s">
        <v>3</v>
      </c>
      <c r="B27" s="1" t="s">
        <v>24</v>
      </c>
      <c r="C27" s="2">
        <f>+TIME(7,_1[[#This Row],[Hora Inicio2]],0)</f>
        <v>0.46805555555555561</v>
      </c>
      <c r="D27" s="2">
        <f>+TIME(7,_1[[#This Row],[Hora Fim]],0)</f>
        <v>0.46805555555555561</v>
      </c>
      <c r="E27">
        <v>254</v>
      </c>
      <c r="F27">
        <v>254</v>
      </c>
      <c r="G27" s="1" t="s">
        <v>7</v>
      </c>
      <c r="H27" s="3">
        <f>+TIME(7,_1[[#This Row],[Hora Fim]],0)</f>
        <v>0.46805555555555561</v>
      </c>
      <c r="I27" s="4" cm="1">
        <f t="array" ref="I27">+IFERROR(_xlfn.IFS(_1[[#This Row],[Tipo]]="Pausa",10,_1[[#This Row],[Tipo]]="Almoço",40,_1[[#This Row],[Tipo]]="Visitar Nó",10,_1[[#This Row],[Tipo]]="Incidência",30),0)</f>
        <v>0</v>
      </c>
    </row>
    <row r="28" spans="1:9" x14ac:dyDescent="0.25">
      <c r="A28" s="1" t="s">
        <v>3</v>
      </c>
      <c r="B28" s="1" t="s">
        <v>23</v>
      </c>
      <c r="C28" s="2">
        <f>+TIME(7,_1[[#This Row],[Hora Inicio2]],0)</f>
        <v>0.46944444444444439</v>
      </c>
      <c r="D28" s="2">
        <f>+TIME(7,_1[[#This Row],[Hora Fim]],0)</f>
        <v>0.46944444444444439</v>
      </c>
      <c r="E28">
        <v>256</v>
      </c>
      <c r="F28">
        <v>256</v>
      </c>
      <c r="G28" s="1" t="s">
        <v>7</v>
      </c>
      <c r="H28" s="3">
        <f>+TIME(7,_1[[#This Row],[Hora Fim]],0)</f>
        <v>0.46944444444444439</v>
      </c>
      <c r="I28" s="4" cm="1">
        <f t="array" ref="I28">+IFERROR(_xlfn.IFS(_1[[#This Row],[Tipo]]="Pausa",10,_1[[#This Row],[Tipo]]="Almoço",40,_1[[#This Row],[Tipo]]="Visitar Nó",10,_1[[#This Row],[Tipo]]="Incidência",30),0)</f>
        <v>0</v>
      </c>
    </row>
    <row r="29" spans="1:9" x14ac:dyDescent="0.25">
      <c r="A29" s="1" t="s">
        <v>3</v>
      </c>
      <c r="B29" s="1" t="s">
        <v>22</v>
      </c>
      <c r="C29" s="2">
        <f>+TIME(7,_1[[#This Row],[Hora Inicio2]],0)</f>
        <v>0.47222222222222215</v>
      </c>
      <c r="D29" s="2">
        <f>+TIME(7,_1[[#This Row],[Hora Fim]],0)</f>
        <v>0.47222222222222215</v>
      </c>
      <c r="E29">
        <v>260</v>
      </c>
      <c r="F29">
        <v>260</v>
      </c>
      <c r="G29" s="1" t="s">
        <v>7</v>
      </c>
      <c r="H29" s="3">
        <f>+TIME(7,_1[[#This Row],[Hora Fim]],0)</f>
        <v>0.47222222222222215</v>
      </c>
      <c r="I29" s="4" cm="1">
        <f t="array" ref="I29">+IFERROR(_xlfn.IFS(_1[[#This Row],[Tipo]]="Pausa",10,_1[[#This Row],[Tipo]]="Almoço",40,_1[[#This Row],[Tipo]]="Visitar Nó",10,_1[[#This Row],[Tipo]]="Incidência",30),0)</f>
        <v>0</v>
      </c>
    </row>
    <row r="30" spans="1:9" x14ac:dyDescent="0.25">
      <c r="A30" s="1" t="s">
        <v>3</v>
      </c>
      <c r="B30" s="1" t="s">
        <v>21</v>
      </c>
      <c r="C30" s="2">
        <f>+TIME(7,_1[[#This Row],[Hora Inicio2]],0)</f>
        <v>0.47638888888888892</v>
      </c>
      <c r="D30" s="2">
        <f>+TIME(7,_1[[#This Row],[Hora Fim]],0)</f>
        <v>0.47638888888888892</v>
      </c>
      <c r="E30">
        <v>266</v>
      </c>
      <c r="F30">
        <v>266</v>
      </c>
      <c r="G30" s="1" t="s">
        <v>7</v>
      </c>
      <c r="H30" s="3">
        <f>+TIME(7,_1[[#This Row],[Hora Fim]],0)</f>
        <v>0.47638888888888892</v>
      </c>
      <c r="I30" s="4" cm="1">
        <f t="array" ref="I30">+IFERROR(_xlfn.IFS(_1[[#This Row],[Tipo]]="Pausa",10,_1[[#This Row],[Tipo]]="Almoço",40,_1[[#This Row],[Tipo]]="Visitar Nó",10,_1[[#This Row],[Tipo]]="Incidência",30),0)</f>
        <v>0</v>
      </c>
    </row>
    <row r="31" spans="1:9" x14ac:dyDescent="0.25">
      <c r="A31" s="1" t="s">
        <v>3</v>
      </c>
      <c r="B31" s="1" t="s">
        <v>21</v>
      </c>
      <c r="C31" s="2">
        <f>+TIME(7,_1[[#This Row],[Hora Inicio2]],0)</f>
        <v>0.4777777777777778</v>
      </c>
      <c r="D31" s="2">
        <f>+TIME(7,_1[[#This Row],[Hora Fim]],0)</f>
        <v>0.4777777777777778</v>
      </c>
      <c r="E31">
        <v>268</v>
      </c>
      <c r="F31">
        <v>268</v>
      </c>
      <c r="G31" s="1" t="s">
        <v>7</v>
      </c>
      <c r="H31" s="3">
        <f>+TIME(7,_1[[#This Row],[Hora Fim]],0)</f>
        <v>0.4777777777777778</v>
      </c>
      <c r="I31" s="4" cm="1">
        <f t="array" ref="I31">+IFERROR(_xlfn.IFS(_1[[#This Row],[Tipo]]="Pausa",10,_1[[#This Row],[Tipo]]="Almoço",40,_1[[#This Row],[Tipo]]="Visitar Nó",10,_1[[#This Row],[Tipo]]="Incidência",30),0)</f>
        <v>0</v>
      </c>
    </row>
    <row r="32" spans="1:9" x14ac:dyDescent="0.25">
      <c r="A32" s="1" t="s">
        <v>3</v>
      </c>
      <c r="B32" s="1" t="s">
        <v>21</v>
      </c>
      <c r="C32" s="2">
        <f>+TIME(7,_1[[#This Row],[Hora Inicio2]],0)</f>
        <v>0.47916666666666669</v>
      </c>
      <c r="D32" s="2">
        <f>+TIME(7,_1[[#This Row],[Hora Fim]],0)</f>
        <v>0.47916666666666669</v>
      </c>
      <c r="E32">
        <v>270</v>
      </c>
      <c r="F32">
        <v>270</v>
      </c>
      <c r="G32" s="1" t="s">
        <v>7</v>
      </c>
      <c r="H32" s="3">
        <f>+TIME(7,_1[[#This Row],[Hora Fim]],0)</f>
        <v>0.47916666666666669</v>
      </c>
      <c r="I32" s="4" cm="1">
        <f t="array" ref="I32">+IFERROR(_xlfn.IFS(_1[[#This Row],[Tipo]]="Pausa",10,_1[[#This Row],[Tipo]]="Almoço",40,_1[[#This Row],[Tipo]]="Visitar Nó",10,_1[[#This Row],[Tipo]]="Incidência",30),0)</f>
        <v>0</v>
      </c>
    </row>
    <row r="33" spans="1:9" x14ac:dyDescent="0.25">
      <c r="A33" s="1" t="s">
        <v>3</v>
      </c>
      <c r="B33" s="1" t="s">
        <v>20</v>
      </c>
      <c r="C33" s="2">
        <f>+TIME(7,_1[[#This Row],[Hora Inicio2]],0)</f>
        <v>0.48611111111111116</v>
      </c>
      <c r="D33" s="2">
        <f>+TIME(7,_1[[#This Row],[Hora Fim]],0)</f>
        <v>0.48611111111111116</v>
      </c>
      <c r="E33">
        <v>280</v>
      </c>
      <c r="F33">
        <v>280</v>
      </c>
      <c r="G33" s="1" t="s">
        <v>7</v>
      </c>
      <c r="H33" s="3">
        <f>+TIME(7,_1[[#This Row],[Hora Fim]],0)</f>
        <v>0.48611111111111116</v>
      </c>
      <c r="I33" s="4" cm="1">
        <f t="array" ref="I33">+IFERROR(_xlfn.IFS(_1[[#This Row],[Tipo]]="Pausa",10,_1[[#This Row],[Tipo]]="Almoço",40,_1[[#This Row],[Tipo]]="Visitar Nó",10,_1[[#This Row],[Tipo]]="Incidência",30),0)</f>
        <v>0</v>
      </c>
    </row>
    <row r="34" spans="1:9" x14ac:dyDescent="0.25">
      <c r="A34" s="1" t="s">
        <v>3</v>
      </c>
      <c r="B34" s="1" t="s">
        <v>26</v>
      </c>
      <c r="C34" s="2">
        <f>+TIME(7,_1[[#This Row],[Hora Inicio2]],0)</f>
        <v>0.49722222222222223</v>
      </c>
      <c r="D34" s="2">
        <f>+TIME(7,_1[[#This Row],[Hora Fim]],0)</f>
        <v>0.5180555555555556</v>
      </c>
      <c r="E34">
        <v>296</v>
      </c>
      <c r="F34">
        <v>326</v>
      </c>
      <c r="G34" s="1" t="s">
        <v>8</v>
      </c>
      <c r="H34" s="3">
        <f>+TIME(7,_1[[#This Row],[Hora Fim]],0)</f>
        <v>0.5180555555555556</v>
      </c>
      <c r="I34" s="4" cm="1">
        <f t="array" ref="I34">+IFERROR(_xlfn.IFS(_1[[#This Row],[Tipo]]="Pausa",10,_1[[#This Row],[Tipo]]="Almoço",40,_1[[#This Row],[Tipo]]="Visitar Nó",10,_1[[#This Row],[Tipo]]="Incidência",30),0)</f>
        <v>30</v>
      </c>
    </row>
    <row r="35" spans="1:9" x14ac:dyDescent="0.25">
      <c r="A35" s="1" t="s">
        <v>3</v>
      </c>
      <c r="B35" s="1" t="s">
        <v>26</v>
      </c>
      <c r="C35" s="2">
        <f>+TIME(7,_1[[#This Row],[Hora Inicio2]],0)</f>
        <v>0.51944444444444449</v>
      </c>
      <c r="D35" s="2">
        <f>+TIME(7,_1[[#This Row],[Hora Fim]],0)</f>
        <v>0.51944444444444449</v>
      </c>
      <c r="E35">
        <v>328</v>
      </c>
      <c r="F35">
        <v>328</v>
      </c>
      <c r="G35" s="1" t="s">
        <v>7</v>
      </c>
      <c r="H35" s="3">
        <f>+TIME(7,_1[[#This Row],[Hora Fim]],0)</f>
        <v>0.51944444444444449</v>
      </c>
      <c r="I35" s="4" cm="1">
        <f t="array" ref="I35">+IFERROR(_xlfn.IFS(_1[[#This Row],[Tipo]]="Pausa",10,_1[[#This Row],[Tipo]]="Almoço",40,_1[[#This Row],[Tipo]]="Visitar Nó",10,_1[[#This Row],[Tipo]]="Incidência",30),0)</f>
        <v>0</v>
      </c>
    </row>
    <row r="36" spans="1:9" x14ac:dyDescent="0.25">
      <c r="A36" s="1" t="s">
        <v>3</v>
      </c>
      <c r="B36" s="1" t="s">
        <v>20</v>
      </c>
      <c r="C36" s="2">
        <f>+TIME(7,_1[[#This Row],[Hora Inicio2]],0)</f>
        <v>0.53055555555555556</v>
      </c>
      <c r="D36" s="2">
        <f>+TIME(7,_1[[#This Row],[Hora Fim]],0)</f>
        <v>0.53055555555555556</v>
      </c>
      <c r="E36">
        <v>344</v>
      </c>
      <c r="F36">
        <v>344</v>
      </c>
      <c r="G36" s="1" t="s">
        <v>7</v>
      </c>
      <c r="H36" s="3">
        <f>+TIME(7,_1[[#This Row],[Hora Fim]],0)</f>
        <v>0.53055555555555556</v>
      </c>
      <c r="I36" s="4" cm="1">
        <f t="array" ref="I36">+IFERROR(_xlfn.IFS(_1[[#This Row],[Tipo]]="Pausa",10,_1[[#This Row],[Tipo]]="Almoço",40,_1[[#This Row],[Tipo]]="Visitar Nó",10,_1[[#This Row],[Tipo]]="Incidência",30),0)</f>
        <v>0</v>
      </c>
    </row>
    <row r="37" spans="1:9" x14ac:dyDescent="0.25">
      <c r="A37" s="1" t="s">
        <v>3</v>
      </c>
      <c r="B37" s="1" t="s">
        <v>21</v>
      </c>
      <c r="C37" s="2">
        <f>+TIME(7,_1[[#This Row],[Hora Inicio2]],0)</f>
        <v>0.53749999999999998</v>
      </c>
      <c r="D37" s="2">
        <f>+TIME(7,_1[[#This Row],[Hora Fim]],0)</f>
        <v>0.53749999999999998</v>
      </c>
      <c r="E37">
        <v>354</v>
      </c>
      <c r="F37">
        <v>354</v>
      </c>
      <c r="G37" s="1" t="s">
        <v>7</v>
      </c>
      <c r="H37" s="3">
        <f>+TIME(7,_1[[#This Row],[Hora Fim]],0)</f>
        <v>0.53749999999999998</v>
      </c>
      <c r="I37" s="4" cm="1">
        <f t="array" ref="I37">+IFERROR(_xlfn.IFS(_1[[#This Row],[Tipo]]="Pausa",10,_1[[#This Row],[Tipo]]="Almoço",40,_1[[#This Row],[Tipo]]="Visitar Nó",10,_1[[#This Row],[Tipo]]="Incidência",30),0)</f>
        <v>0</v>
      </c>
    </row>
    <row r="38" spans="1:9" x14ac:dyDescent="0.25">
      <c r="A38" s="1" t="s">
        <v>3</v>
      </c>
      <c r="B38" s="1" t="s">
        <v>21</v>
      </c>
      <c r="C38" s="2">
        <f>+TIME(7,_1[[#This Row],[Hora Inicio2]],0)</f>
        <v>0.53888888888888886</v>
      </c>
      <c r="D38" s="2">
        <f>+TIME(7,_1[[#This Row],[Hora Fim]],0)</f>
        <v>0.55972222222222223</v>
      </c>
      <c r="E38">
        <v>356</v>
      </c>
      <c r="F38">
        <v>386</v>
      </c>
      <c r="G38" s="1" t="s">
        <v>9</v>
      </c>
      <c r="H38" s="3">
        <f>+TIME(7,_1[[#This Row],[Hora Fim]],0)</f>
        <v>0.55972222222222223</v>
      </c>
      <c r="I38" s="4" cm="1">
        <f t="array" ref="I38">+IFERROR(_xlfn.IFS(_1[[#This Row],[Tipo]]="Pausa",10,_1[[#This Row],[Tipo]]="Almoço",40,_1[[#This Row],[Tipo]]="Visitar Nó",10,_1[[#This Row],[Tipo]]="Incidência",30),0)</f>
        <v>40</v>
      </c>
    </row>
    <row r="39" spans="1:9" x14ac:dyDescent="0.25">
      <c r="A39" s="1" t="s">
        <v>3</v>
      </c>
      <c r="B39" s="1" t="s">
        <v>22</v>
      </c>
      <c r="C39" s="2">
        <f>+TIME(7,_1[[#This Row],[Hora Inicio2]],0)</f>
        <v>0.56388888888888888</v>
      </c>
      <c r="D39" s="2">
        <f>+TIME(7,_1[[#This Row],[Hora Fim]],0)</f>
        <v>0.56388888888888888</v>
      </c>
      <c r="E39">
        <v>392</v>
      </c>
      <c r="F39">
        <v>392</v>
      </c>
      <c r="G39" s="1" t="s">
        <v>7</v>
      </c>
      <c r="H39" s="3">
        <f>+TIME(7,_1[[#This Row],[Hora Fim]],0)</f>
        <v>0.56388888888888888</v>
      </c>
      <c r="I39" s="4" cm="1">
        <f t="array" ref="I39">+IFERROR(_xlfn.IFS(_1[[#This Row],[Tipo]]="Pausa",10,_1[[#This Row],[Tipo]]="Almoço",40,_1[[#This Row],[Tipo]]="Visitar Nó",10,_1[[#This Row],[Tipo]]="Incidência",30),0)</f>
        <v>0</v>
      </c>
    </row>
    <row r="40" spans="1:9" x14ac:dyDescent="0.25">
      <c r="A40" s="1" t="s">
        <v>3</v>
      </c>
      <c r="B40" s="1" t="s">
        <v>23</v>
      </c>
      <c r="C40" s="2">
        <f>+TIME(7,_1[[#This Row],[Hora Inicio2]],0)</f>
        <v>0.56666666666666665</v>
      </c>
      <c r="D40" s="2">
        <f>+TIME(7,_1[[#This Row],[Hora Fim]],0)</f>
        <v>0.56666666666666665</v>
      </c>
      <c r="E40">
        <v>396</v>
      </c>
      <c r="F40">
        <v>396</v>
      </c>
      <c r="G40" s="1" t="s">
        <v>7</v>
      </c>
      <c r="H40" s="3">
        <f>+TIME(7,_1[[#This Row],[Hora Fim]],0)</f>
        <v>0.56666666666666665</v>
      </c>
      <c r="I40" s="4" cm="1">
        <f t="array" ref="I40">+IFERROR(_xlfn.IFS(_1[[#This Row],[Tipo]]="Pausa",10,_1[[#This Row],[Tipo]]="Almoço",40,_1[[#This Row],[Tipo]]="Visitar Nó",10,_1[[#This Row],[Tipo]]="Incidência",30),0)</f>
        <v>0</v>
      </c>
    </row>
    <row r="41" spans="1:9" x14ac:dyDescent="0.25">
      <c r="A41" s="1" t="s">
        <v>3</v>
      </c>
      <c r="B41" s="1" t="s">
        <v>24</v>
      </c>
      <c r="C41" s="2">
        <f>+TIME(7,_1[[#This Row],[Hora Inicio2]],0)</f>
        <v>0.56805555555555554</v>
      </c>
      <c r="D41" s="2">
        <f>+TIME(7,_1[[#This Row],[Hora Fim]],0)</f>
        <v>0.56805555555555554</v>
      </c>
      <c r="E41">
        <v>398</v>
      </c>
      <c r="F41">
        <v>398</v>
      </c>
      <c r="G41" s="1" t="s">
        <v>7</v>
      </c>
      <c r="H41" s="3">
        <f>+TIME(7,_1[[#This Row],[Hora Fim]],0)</f>
        <v>0.56805555555555554</v>
      </c>
      <c r="I41" s="4" cm="1">
        <f t="array" ref="I41">+IFERROR(_xlfn.IFS(_1[[#This Row],[Tipo]]="Pausa",10,_1[[#This Row],[Tipo]]="Almoço",40,_1[[#This Row],[Tipo]]="Visitar Nó",10,_1[[#This Row],[Tipo]]="Incidência",30),0)</f>
        <v>0</v>
      </c>
    </row>
    <row r="42" spans="1:9" x14ac:dyDescent="0.25">
      <c r="A42" s="1" t="s">
        <v>3</v>
      </c>
      <c r="B42" s="1" t="s">
        <v>25</v>
      </c>
      <c r="C42" s="2">
        <f>+TIME(7,_1[[#This Row],[Hora Inicio2]],0)</f>
        <v>0.56944444444444453</v>
      </c>
      <c r="D42" s="2">
        <f>+TIME(7,_1[[#This Row],[Hora Fim]],0)</f>
        <v>0.56944444444444453</v>
      </c>
      <c r="E42">
        <v>400</v>
      </c>
      <c r="F42">
        <v>400</v>
      </c>
      <c r="G42" s="1" t="s">
        <v>7</v>
      </c>
      <c r="H42" s="3">
        <f>+TIME(7,_1[[#This Row],[Hora Fim]],0)</f>
        <v>0.56944444444444453</v>
      </c>
      <c r="I42" s="4" cm="1">
        <f t="array" ref="I42">+IFERROR(_xlfn.IFS(_1[[#This Row],[Tipo]]="Pausa",10,_1[[#This Row],[Tipo]]="Almoço",40,_1[[#This Row],[Tipo]]="Visitar Nó",10,_1[[#This Row],[Tipo]]="Incidência",30),0)</f>
        <v>0</v>
      </c>
    </row>
    <row r="43" spans="1:9" x14ac:dyDescent="0.25">
      <c r="A43" s="1" t="s">
        <v>3</v>
      </c>
      <c r="B43" s="1" t="s">
        <v>25</v>
      </c>
      <c r="C43" s="2">
        <f>+TIME(7,_1[[#This Row],[Hora Inicio2]],0)</f>
        <v>0.5708333333333333</v>
      </c>
      <c r="D43" s="2">
        <f>+TIME(7,_1[[#This Row],[Hora Fim]],0)</f>
        <v>0.5708333333333333</v>
      </c>
      <c r="E43">
        <v>402</v>
      </c>
      <c r="F43">
        <v>402</v>
      </c>
      <c r="G43" s="1" t="s">
        <v>7</v>
      </c>
      <c r="H43" s="3">
        <f>+TIME(7,_1[[#This Row],[Hora Fim]],0)</f>
        <v>0.5708333333333333</v>
      </c>
      <c r="I43" s="4" cm="1">
        <f t="array" ref="I43">+IFERROR(_xlfn.IFS(_1[[#This Row],[Tipo]]="Pausa",10,_1[[#This Row],[Tipo]]="Almoço",40,_1[[#This Row],[Tipo]]="Visitar Nó",10,_1[[#This Row],[Tipo]]="Incidência",30),0)</f>
        <v>0</v>
      </c>
    </row>
    <row r="44" spans="1:9" x14ac:dyDescent="0.25">
      <c r="A44" s="1" t="s">
        <v>3</v>
      </c>
      <c r="B44" s="1" t="s">
        <v>24</v>
      </c>
      <c r="C44" s="2">
        <f>+TIME(7,_1[[#This Row],[Hora Inicio2]],0)</f>
        <v>0.5722222222222223</v>
      </c>
      <c r="D44" s="2">
        <f>+TIME(7,_1[[#This Row],[Hora Fim]],0)</f>
        <v>0.5722222222222223</v>
      </c>
      <c r="E44">
        <v>404</v>
      </c>
      <c r="F44">
        <v>404</v>
      </c>
      <c r="G44" s="1" t="s">
        <v>7</v>
      </c>
      <c r="H44" s="3">
        <f>+TIME(7,_1[[#This Row],[Hora Fim]],0)</f>
        <v>0.5722222222222223</v>
      </c>
      <c r="I44" s="4" cm="1">
        <f t="array" ref="I44">+IFERROR(_xlfn.IFS(_1[[#This Row],[Tipo]]="Pausa",10,_1[[#This Row],[Tipo]]="Almoço",40,_1[[#This Row],[Tipo]]="Visitar Nó",10,_1[[#This Row],[Tipo]]="Incidência",30),0)</f>
        <v>0</v>
      </c>
    </row>
    <row r="45" spans="1:9" x14ac:dyDescent="0.25">
      <c r="A45" s="1" t="s">
        <v>3</v>
      </c>
      <c r="B45" s="1" t="s">
        <v>23</v>
      </c>
      <c r="C45" s="2">
        <f>+TIME(7,_1[[#This Row],[Hora Inicio2]],0)</f>
        <v>0.57361111111111107</v>
      </c>
      <c r="D45" s="2">
        <f>+TIME(7,_1[[#This Row],[Hora Fim]],0)</f>
        <v>0.57361111111111107</v>
      </c>
      <c r="E45">
        <v>406</v>
      </c>
      <c r="F45">
        <v>406</v>
      </c>
      <c r="G45" s="1" t="s">
        <v>7</v>
      </c>
      <c r="H45" s="3">
        <f>+TIME(7,_1[[#This Row],[Hora Fim]],0)</f>
        <v>0.57361111111111107</v>
      </c>
      <c r="I45" s="4" cm="1">
        <f t="array" ref="I45">+IFERROR(_xlfn.IFS(_1[[#This Row],[Tipo]]="Pausa",10,_1[[#This Row],[Tipo]]="Almoço",40,_1[[#This Row],[Tipo]]="Visitar Nó",10,_1[[#This Row],[Tipo]]="Incidência",30),0)</f>
        <v>0</v>
      </c>
    </row>
    <row r="46" spans="1:9" x14ac:dyDescent="0.25">
      <c r="A46" s="1" t="s">
        <v>3</v>
      </c>
      <c r="B46" s="1" t="s">
        <v>22</v>
      </c>
      <c r="C46" s="2">
        <f>+TIME(7,_1[[#This Row],[Hora Inicio2]],0)</f>
        <v>0.57638888888888884</v>
      </c>
      <c r="D46" s="2">
        <f>+TIME(7,_1[[#This Row],[Hora Fim]],0)</f>
        <v>0.57638888888888884</v>
      </c>
      <c r="E46">
        <v>410</v>
      </c>
      <c r="F46">
        <v>410</v>
      </c>
      <c r="G46" s="1" t="s">
        <v>7</v>
      </c>
      <c r="H46" s="3">
        <f>+TIME(7,_1[[#This Row],[Hora Fim]],0)</f>
        <v>0.57638888888888884</v>
      </c>
      <c r="I46" s="4" cm="1">
        <f t="array" ref="I46">+IFERROR(_xlfn.IFS(_1[[#This Row],[Tipo]]="Pausa",10,_1[[#This Row],[Tipo]]="Almoço",40,_1[[#This Row],[Tipo]]="Visitar Nó",10,_1[[#This Row],[Tipo]]="Incidência",30),0)</f>
        <v>0</v>
      </c>
    </row>
    <row r="47" spans="1:9" x14ac:dyDescent="0.25">
      <c r="A47" s="1" t="s">
        <v>3</v>
      </c>
      <c r="B47" s="1" t="s">
        <v>21</v>
      </c>
      <c r="C47" s="2">
        <f>+TIME(7,_1[[#This Row],[Hora Inicio2]],0)</f>
        <v>0.5805555555555556</v>
      </c>
      <c r="D47" s="2">
        <f>+TIME(7,_1[[#This Row],[Hora Fim]],0)</f>
        <v>0.5805555555555556</v>
      </c>
      <c r="E47">
        <v>416</v>
      </c>
      <c r="F47">
        <v>416</v>
      </c>
      <c r="G47" s="1" t="s">
        <v>7</v>
      </c>
      <c r="H47" s="3">
        <f>+TIME(7,_1[[#This Row],[Hora Fim]],0)</f>
        <v>0.5805555555555556</v>
      </c>
      <c r="I47" s="4" cm="1">
        <f t="array" ref="I47">+IFERROR(_xlfn.IFS(_1[[#This Row],[Tipo]]="Pausa",10,_1[[#This Row],[Tipo]]="Almoço",40,_1[[#This Row],[Tipo]]="Visitar Nó",10,_1[[#This Row],[Tipo]]="Incidência",30),0)</f>
        <v>0</v>
      </c>
    </row>
    <row r="48" spans="1:9" x14ac:dyDescent="0.25">
      <c r="A48" s="1" t="s">
        <v>3</v>
      </c>
      <c r="B48" s="1" t="s">
        <v>21</v>
      </c>
      <c r="C48" s="2">
        <f>+TIME(7,_1[[#This Row],[Hora Inicio2]],0)</f>
        <v>0.58194444444444449</v>
      </c>
      <c r="D48" s="2">
        <f>+TIME(7,_1[[#This Row],[Hora Fim]],0)</f>
        <v>0.58194444444444449</v>
      </c>
      <c r="E48">
        <v>418</v>
      </c>
      <c r="F48">
        <v>418</v>
      </c>
      <c r="G48" s="1" t="s">
        <v>7</v>
      </c>
      <c r="H48" s="3">
        <f>+TIME(7,_1[[#This Row],[Hora Fim]],0)</f>
        <v>0.58194444444444449</v>
      </c>
      <c r="I48" s="4" cm="1">
        <f t="array" ref="I48">+IFERROR(_xlfn.IFS(_1[[#This Row],[Tipo]]="Pausa",10,_1[[#This Row],[Tipo]]="Almoço",40,_1[[#This Row],[Tipo]]="Visitar Nó",10,_1[[#This Row],[Tipo]]="Incidência",30),0)</f>
        <v>0</v>
      </c>
    </row>
    <row r="49" spans="1:9" x14ac:dyDescent="0.25">
      <c r="A49" s="1" t="s">
        <v>3</v>
      </c>
      <c r="B49" s="1" t="s">
        <v>21</v>
      </c>
      <c r="C49" s="2">
        <f>+TIME(7,_1[[#This Row],[Hora Inicio2]],0)</f>
        <v>0.58333333333333337</v>
      </c>
      <c r="D49" s="2">
        <f>+TIME(7,_1[[#This Row],[Hora Fim]],0)</f>
        <v>0.58333333333333337</v>
      </c>
      <c r="E49">
        <v>420</v>
      </c>
      <c r="F49">
        <v>420</v>
      </c>
      <c r="G49" s="1" t="s">
        <v>7</v>
      </c>
      <c r="H49" s="3">
        <f>+TIME(7,_1[[#This Row],[Hora Fim]],0)</f>
        <v>0.58333333333333337</v>
      </c>
      <c r="I49" s="4" cm="1">
        <f t="array" ref="I49">+IFERROR(_xlfn.IFS(_1[[#This Row],[Tipo]]="Pausa",10,_1[[#This Row],[Tipo]]="Almoço",40,_1[[#This Row],[Tipo]]="Visitar Nó",10,_1[[#This Row],[Tipo]]="Incidência",30),0)</f>
        <v>0</v>
      </c>
    </row>
    <row r="50" spans="1:9" x14ac:dyDescent="0.25">
      <c r="A50" s="1" t="s">
        <v>3</v>
      </c>
      <c r="B50" s="1" t="s">
        <v>20</v>
      </c>
      <c r="C50" s="2">
        <f>+TIME(7,_1[[#This Row],[Hora Inicio2]],0)</f>
        <v>0.59027777777777779</v>
      </c>
      <c r="D50" s="2">
        <f>+TIME(7,_1[[#This Row],[Hora Fim]],0)</f>
        <v>0.59027777777777779</v>
      </c>
      <c r="E50">
        <v>430</v>
      </c>
      <c r="F50">
        <v>430</v>
      </c>
      <c r="G50" s="1" t="s">
        <v>10</v>
      </c>
      <c r="H50" s="3">
        <f>+TIME(7,_1[[#This Row],[Hora Fim]],0)</f>
        <v>0.59027777777777779</v>
      </c>
      <c r="I50" s="4" cm="1">
        <f t="array" ref="I50">+IFERROR(_xlfn.IFS(_1[[#This Row],[Tipo]]="Pausa",10,_1[[#This Row],[Tipo]]="Almoço",40,_1[[#This Row],[Tipo]]="Visitar Nó",10,_1[[#This Row],[Tipo]]="Incidência",30),0)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F6E2-3E0E-4372-87D6-8AB63B66A4C9}">
  <dimension ref="A1:I2"/>
  <sheetViews>
    <sheetView topLeftCell="J1" workbookViewId="0">
      <selection sqref="A1:I2"/>
    </sheetView>
  </sheetViews>
  <sheetFormatPr defaultRowHeight="15" x14ac:dyDescent="0.25"/>
  <cols>
    <col min="1" max="1" width="8" bestFit="1" customWidth="1"/>
    <col min="2" max="2" width="5.85546875" bestFit="1" customWidth="1"/>
    <col min="3" max="3" width="12.7109375" bestFit="1" customWidth="1"/>
    <col min="4" max="4" width="11.140625" bestFit="1" customWidth="1"/>
    <col min="5" max="5" width="7.140625" bestFit="1" customWidth="1"/>
    <col min="6" max="6" width="13.28515625" bestFit="1" customWidth="1"/>
    <col min="7" max="7" width="17.28515625" bestFit="1" customWidth="1"/>
    <col min="8" max="8" width="17.140625" bestFit="1" customWidth="1"/>
    <col min="9" max="9" width="14.85546875" style="3" bestFit="1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11</v>
      </c>
      <c r="G1" t="s">
        <v>12</v>
      </c>
      <c r="H1" t="s">
        <v>13</v>
      </c>
      <c r="I1" s="3" t="s">
        <v>14</v>
      </c>
    </row>
    <row r="2" spans="1:9" x14ac:dyDescent="0.25">
      <c r="A2" s="1"/>
      <c r="B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0356-6A3F-4DB5-8689-17E2332530A4}">
  <dimension ref="A1:J83"/>
  <sheetViews>
    <sheetView tabSelected="1" zoomScale="103" workbookViewId="0">
      <selection activeCell="G23" sqref="G23"/>
    </sheetView>
  </sheetViews>
  <sheetFormatPr defaultRowHeight="15" x14ac:dyDescent="0.25"/>
  <cols>
    <col min="1" max="1" width="8" bestFit="1" customWidth="1"/>
    <col min="2" max="2" width="18.140625" bestFit="1" customWidth="1"/>
    <col min="3" max="3" width="12.7109375" bestFit="1" customWidth="1"/>
    <col min="4" max="4" width="11.140625" bestFit="1" customWidth="1"/>
    <col min="5" max="5" width="10.85546875" bestFit="1" customWidth="1"/>
    <col min="6" max="6" width="13.28515625" bestFit="1" customWidth="1"/>
    <col min="7" max="8" width="11.140625" bestFit="1" customWidth="1"/>
    <col min="9" max="9" width="13.140625" bestFit="1" customWidth="1"/>
    <col min="10" max="10" width="9.28515625" bestFit="1" customWidth="1"/>
    <col min="11" max="11" width="10.85546875" bestFit="1" customWidth="1"/>
    <col min="12" max="12" width="11.140625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11</v>
      </c>
      <c r="G1" t="s">
        <v>16</v>
      </c>
      <c r="H1" t="s">
        <v>30</v>
      </c>
    </row>
    <row r="2" spans="1:10" x14ac:dyDescent="0.25">
      <c r="A2" s="1" t="s">
        <v>2</v>
      </c>
      <c r="B2" s="1" t="s">
        <v>28</v>
      </c>
      <c r="C2">
        <v>26</v>
      </c>
      <c r="D2">
        <v>26</v>
      </c>
      <c r="E2" s="1" t="s">
        <v>7</v>
      </c>
      <c r="F2" s="1">
        <f>+IF(total[[#This Row],[Tipo]]="Visitar Nó",10,0)</f>
        <v>0</v>
      </c>
      <c r="G2" s="1">
        <f>+IF(total[[#This Row],[Nó]]=B1,total[[#This Row],[Hora Fim]]-D1,0)</f>
        <v>0</v>
      </c>
      <c r="H2" s="1">
        <f>+total[[#This Row],[Hora Fim]]-total[[#This Row],[Hora Inicio]]</f>
        <v>0</v>
      </c>
      <c r="I2" t="s">
        <v>18</v>
      </c>
      <c r="J2" s="4">
        <f>+'0'!M2+'1'!L2</f>
        <v>550</v>
      </c>
    </row>
    <row r="3" spans="1:10" x14ac:dyDescent="0.25">
      <c r="A3" s="1" t="s">
        <v>2</v>
      </c>
      <c r="B3" s="1" t="s">
        <v>28</v>
      </c>
      <c r="C3">
        <v>64</v>
      </c>
      <c r="D3">
        <v>64</v>
      </c>
      <c r="E3" s="1" t="s">
        <v>7</v>
      </c>
      <c r="F3" s="1">
        <f>+IF(total[[#This Row],[Tipo]]="Visitar Nó",10,0)</f>
        <v>0</v>
      </c>
      <c r="G3" s="1">
        <f>+IF(total[[#This Row],[Nó]]=B2,total[[#This Row],[Hora Fim]]-D2,0)</f>
        <v>38</v>
      </c>
      <c r="H3" s="1">
        <f>+total[[#This Row],[Hora Fim]]-total[[#This Row],[Hora Inicio]]</f>
        <v>0</v>
      </c>
      <c r="J3">
        <f>+J2-[1]kms!$B$4</f>
        <v>81</v>
      </c>
    </row>
    <row r="4" spans="1:10" x14ac:dyDescent="0.25">
      <c r="A4" s="1" t="s">
        <v>2</v>
      </c>
      <c r="B4" s="1" t="s">
        <v>28</v>
      </c>
      <c r="C4">
        <v>120</v>
      </c>
      <c r="D4">
        <v>120</v>
      </c>
      <c r="E4" s="1" t="s">
        <v>7</v>
      </c>
      <c r="F4" s="1">
        <f>+IF(total[[#This Row],[Tipo]]="Visitar Nó",10,0)</f>
        <v>0</v>
      </c>
      <c r="G4" s="1">
        <f>+IF(total[[#This Row],[Nó]]=B3,total[[#This Row],[Hora Fim]]-D3,0)</f>
        <v>56</v>
      </c>
      <c r="H4" s="1">
        <f>+total[[#This Row],[Hora Fim]]-total[[#This Row],[Hora Inicio]]</f>
        <v>0</v>
      </c>
    </row>
    <row r="5" spans="1:10" x14ac:dyDescent="0.25">
      <c r="A5" s="1" t="s">
        <v>2</v>
      </c>
      <c r="B5" s="1" t="s">
        <v>28</v>
      </c>
      <c r="C5">
        <v>188</v>
      </c>
      <c r="D5">
        <v>188</v>
      </c>
      <c r="E5" s="1" t="s">
        <v>7</v>
      </c>
      <c r="F5" s="1">
        <f>+IF(total[[#This Row],[Tipo]]="Visitar Nó",10,0)</f>
        <v>0</v>
      </c>
      <c r="G5" s="1">
        <f>+IF(total[[#This Row],[Nó]]=B4,total[[#This Row],[Hora Fim]]-D4,0)</f>
        <v>68</v>
      </c>
      <c r="H5" s="1">
        <f>+total[[#This Row],[Hora Fim]]-total[[#This Row],[Hora Inicio]]</f>
        <v>0</v>
      </c>
    </row>
    <row r="6" spans="1:10" x14ac:dyDescent="0.25">
      <c r="A6" s="1" t="s">
        <v>2</v>
      </c>
      <c r="B6" s="1" t="s">
        <v>28</v>
      </c>
      <c r="C6">
        <v>190</v>
      </c>
      <c r="D6">
        <v>200</v>
      </c>
      <c r="E6" s="1" t="s">
        <v>27</v>
      </c>
      <c r="F6" s="1">
        <f>+IF(total[[#This Row],[Tipo]]="Visitar Nó",10,0)</f>
        <v>0</v>
      </c>
      <c r="G6" s="1">
        <f>+IF(total[[#This Row],[Nó]]=B5,total[[#This Row],[Hora Fim]]-D5,0)</f>
        <v>12</v>
      </c>
      <c r="H6" s="1">
        <f>+total[[#This Row],[Hora Fim]]-total[[#This Row],[Hora Inicio]]</f>
        <v>10</v>
      </c>
    </row>
    <row r="7" spans="1:10" x14ac:dyDescent="0.25">
      <c r="A7" s="1" t="s">
        <v>2</v>
      </c>
      <c r="B7" s="1" t="s">
        <v>28</v>
      </c>
      <c r="C7">
        <v>202</v>
      </c>
      <c r="D7">
        <v>202</v>
      </c>
      <c r="E7" s="1" t="s">
        <v>7</v>
      </c>
      <c r="F7" s="1">
        <f>+IF(total[[#This Row],[Tipo]]="Visitar Nó",10,0)</f>
        <v>0</v>
      </c>
      <c r="G7" s="1">
        <f>+IF(total[[#This Row],[Nó]]=B6,total[[#This Row],[Hora Fim]]-D6,0)</f>
        <v>2</v>
      </c>
      <c r="H7" s="1">
        <f>+total[[#This Row],[Hora Fim]]-total[[#This Row],[Hora Inicio]]</f>
        <v>0</v>
      </c>
    </row>
    <row r="8" spans="1:10" x14ac:dyDescent="0.25">
      <c r="A8" s="1" t="s">
        <v>2</v>
      </c>
      <c r="B8" s="1" t="s">
        <v>28</v>
      </c>
      <c r="C8">
        <v>286</v>
      </c>
      <c r="D8">
        <v>286</v>
      </c>
      <c r="E8" s="1" t="s">
        <v>7</v>
      </c>
      <c r="F8" s="1">
        <f>+IF(total[[#This Row],[Tipo]]="Visitar Nó",10,0)</f>
        <v>0</v>
      </c>
      <c r="G8" s="1">
        <f>+IF(total[[#This Row],[Nó]]=B7,total[[#This Row],[Hora Fim]]-D7,0)</f>
        <v>84</v>
      </c>
      <c r="H8" s="1">
        <f>+total[[#This Row],[Hora Fim]]-total[[#This Row],[Hora Inicio]]</f>
        <v>0</v>
      </c>
    </row>
    <row r="9" spans="1:10" x14ac:dyDescent="0.25">
      <c r="A9" s="1" t="s">
        <v>2</v>
      </c>
      <c r="B9" s="1" t="s">
        <v>28</v>
      </c>
      <c r="C9">
        <v>354</v>
      </c>
      <c r="D9">
        <v>354</v>
      </c>
      <c r="E9" s="1" t="s">
        <v>7</v>
      </c>
      <c r="F9" s="1">
        <f>+IF(total[[#This Row],[Tipo]]="Visitar Nó",10,0)</f>
        <v>0</v>
      </c>
      <c r="G9" s="1">
        <f>+IF(total[[#This Row],[Nó]]=B8,total[[#This Row],[Hora Fim]]-D8,0)</f>
        <v>68</v>
      </c>
      <c r="H9" s="1">
        <f>+total[[#This Row],[Hora Fim]]-total[[#This Row],[Hora Inicio]]</f>
        <v>0</v>
      </c>
    </row>
    <row r="10" spans="1:10" x14ac:dyDescent="0.25">
      <c r="A10" s="1" t="s">
        <v>2</v>
      </c>
      <c r="B10" s="1" t="s">
        <v>28</v>
      </c>
      <c r="C10">
        <v>408</v>
      </c>
      <c r="D10">
        <v>408</v>
      </c>
      <c r="E10" s="1" t="s">
        <v>7</v>
      </c>
      <c r="F10" s="1">
        <f>+IF(total[[#This Row],[Tipo]]="Visitar Nó",10,0)</f>
        <v>0</v>
      </c>
      <c r="G10" s="1">
        <f>+IF(total[[#This Row],[Nó]]=B9,total[[#This Row],[Hora Fim]]-D9,0)</f>
        <v>54</v>
      </c>
      <c r="H10" s="1">
        <f>+total[[#This Row],[Hora Fim]]-total[[#This Row],[Hora Inicio]]</f>
        <v>0</v>
      </c>
    </row>
    <row r="11" spans="1:10" x14ac:dyDescent="0.25">
      <c r="A11" s="1" t="s">
        <v>2</v>
      </c>
      <c r="B11" s="1" t="s">
        <v>28</v>
      </c>
      <c r="C11">
        <v>410</v>
      </c>
      <c r="D11">
        <v>410</v>
      </c>
      <c r="E11" s="1" t="s">
        <v>7</v>
      </c>
      <c r="F11" s="1">
        <f>+IF(total[[#This Row],[Tipo]]="Visitar Nó",10,0)</f>
        <v>0</v>
      </c>
      <c r="G11" s="1">
        <f>+IF(total[[#This Row],[Nó]]=B10,total[[#This Row],[Hora Fim]]-D10,0)</f>
        <v>2</v>
      </c>
      <c r="H11" s="1">
        <f>+total[[#This Row],[Hora Fim]]-total[[#This Row],[Hora Inicio]]</f>
        <v>0</v>
      </c>
    </row>
    <row r="12" spans="1:10" x14ac:dyDescent="0.25">
      <c r="A12" s="1" t="s">
        <v>2</v>
      </c>
      <c r="B12" s="1" t="s">
        <v>29</v>
      </c>
      <c r="C12">
        <v>44</v>
      </c>
      <c r="D12">
        <v>44</v>
      </c>
      <c r="E12" s="1" t="s">
        <v>7</v>
      </c>
      <c r="F12" s="1">
        <f>+IF(total[[#This Row],[Tipo]]="Visitar Nó",10,0)</f>
        <v>0</v>
      </c>
      <c r="G12" s="1">
        <f>+IF(total[[#This Row],[Nó]]=B11,total[[#This Row],[Hora Fim]]-D11,0)</f>
        <v>0</v>
      </c>
      <c r="H12" s="1">
        <f>+total[[#This Row],[Hora Fim]]-total[[#This Row],[Hora Inicio]]</f>
        <v>0</v>
      </c>
    </row>
    <row r="13" spans="1:10" x14ac:dyDescent="0.25">
      <c r="A13" s="1" t="s">
        <v>2</v>
      </c>
      <c r="B13" s="1" t="s">
        <v>29</v>
      </c>
      <c r="C13">
        <v>46</v>
      </c>
      <c r="D13">
        <v>46</v>
      </c>
      <c r="E13" s="1" t="s">
        <v>7</v>
      </c>
      <c r="F13" s="1">
        <f>+IF(total[[#This Row],[Tipo]]="Visitar Nó",10,0)</f>
        <v>0</v>
      </c>
      <c r="G13" s="1">
        <f>+IF(total[[#This Row],[Nó]]=B12,total[[#This Row],[Hora Fim]]-D12,0)</f>
        <v>2</v>
      </c>
      <c r="H13" s="1">
        <f>+total[[#This Row],[Hora Fim]]-total[[#This Row],[Hora Inicio]]</f>
        <v>0</v>
      </c>
    </row>
    <row r="14" spans="1:10" x14ac:dyDescent="0.25">
      <c r="A14" s="1" t="s">
        <v>2</v>
      </c>
      <c r="B14" s="1" t="s">
        <v>29</v>
      </c>
      <c r="C14">
        <v>138</v>
      </c>
      <c r="D14">
        <v>168</v>
      </c>
      <c r="E14" s="1" t="s">
        <v>8</v>
      </c>
      <c r="F14" s="1">
        <f>+IF(total[[#This Row],[Tipo]]="Visitar Nó",10,0)</f>
        <v>0</v>
      </c>
      <c r="G14" s="1">
        <f>+IF(total[[#This Row],[Nó]]=B13,total[[#This Row],[Hora Fim]]-D13,0)</f>
        <v>122</v>
      </c>
      <c r="H14" s="1">
        <f>+total[[#This Row],[Hora Fim]]-total[[#This Row],[Hora Inicio]]</f>
        <v>30</v>
      </c>
    </row>
    <row r="15" spans="1:10" x14ac:dyDescent="0.25">
      <c r="A15" s="1" t="s">
        <v>2</v>
      </c>
      <c r="B15" s="1" t="s">
        <v>29</v>
      </c>
      <c r="C15">
        <v>170</v>
      </c>
      <c r="D15">
        <v>170</v>
      </c>
      <c r="E15" s="1" t="s">
        <v>7</v>
      </c>
      <c r="F15" s="1">
        <f>+IF(total[[#This Row],[Tipo]]="Visitar Nó",10,0)</f>
        <v>0</v>
      </c>
      <c r="G15" s="1">
        <f>+IF(total[[#This Row],[Nó]]=B14,total[[#This Row],[Hora Fim]]-D14,0)</f>
        <v>2</v>
      </c>
      <c r="H15" s="1">
        <f>+total[[#This Row],[Hora Fim]]-total[[#This Row],[Hora Inicio]]</f>
        <v>0</v>
      </c>
    </row>
    <row r="16" spans="1:10" x14ac:dyDescent="0.25">
      <c r="A16" s="1" t="s">
        <v>2</v>
      </c>
      <c r="B16" s="1" t="s">
        <v>29</v>
      </c>
      <c r="C16">
        <v>304</v>
      </c>
      <c r="D16">
        <v>304</v>
      </c>
      <c r="E16" s="1" t="s">
        <v>7</v>
      </c>
      <c r="F16" s="1">
        <f>+IF(total[[#This Row],[Tipo]]="Visitar Nó",10,0)</f>
        <v>0</v>
      </c>
      <c r="G16" s="1">
        <f>+IF(total[[#This Row],[Nó]]=B15,total[[#This Row],[Hora Fim]]-D15,0)</f>
        <v>134</v>
      </c>
      <c r="H16" s="1">
        <f>+total[[#This Row],[Hora Fim]]-total[[#This Row],[Hora Inicio]]</f>
        <v>0</v>
      </c>
    </row>
    <row r="17" spans="1:8" x14ac:dyDescent="0.25">
      <c r="A17" s="1" t="s">
        <v>2</v>
      </c>
      <c r="B17" s="1" t="s">
        <v>29</v>
      </c>
      <c r="C17">
        <v>306</v>
      </c>
      <c r="D17">
        <v>336</v>
      </c>
      <c r="E17" s="1" t="s">
        <v>9</v>
      </c>
      <c r="F17" s="1">
        <f>+IF(total[[#This Row],[Tipo]]="Visitar Nó",10,0)</f>
        <v>0</v>
      </c>
      <c r="G17" s="1">
        <f>+IF(total[[#This Row],[Nó]]=B16,total[[#This Row],[Hora Fim]]-D16,0)</f>
        <v>32</v>
      </c>
      <c r="H17" s="1">
        <f>+total[[#This Row],[Hora Fim]]-total[[#This Row],[Hora Inicio]]</f>
        <v>30</v>
      </c>
    </row>
    <row r="18" spans="1:8" x14ac:dyDescent="0.25">
      <c r="A18" s="1" t="s">
        <v>3</v>
      </c>
      <c r="B18" s="1" t="s">
        <v>23</v>
      </c>
      <c r="C18">
        <v>118</v>
      </c>
      <c r="D18">
        <v>118</v>
      </c>
      <c r="E18" s="1" t="s">
        <v>7</v>
      </c>
      <c r="F18" s="1">
        <f>+IF(total[[#This Row],[Tipo]]="Visitar Nó",10,0)</f>
        <v>0</v>
      </c>
      <c r="G18" s="1">
        <f>+IF(total[[#This Row],[Nó]]=B17,total[[#This Row],[Hora Fim]]-D17,0)</f>
        <v>0</v>
      </c>
      <c r="H18" s="1">
        <f>+total[[#This Row],[Hora Fim]]-total[[#This Row],[Hora Inicio]]</f>
        <v>0</v>
      </c>
    </row>
    <row r="19" spans="1:8" x14ac:dyDescent="0.25">
      <c r="A19" s="1" t="s">
        <v>3</v>
      </c>
      <c r="B19" s="1" t="s">
        <v>23</v>
      </c>
      <c r="C19">
        <v>128</v>
      </c>
      <c r="D19">
        <v>128</v>
      </c>
      <c r="E19" s="1" t="s">
        <v>7</v>
      </c>
      <c r="F19" s="1">
        <f>+IF(total[[#This Row],[Tipo]]="Visitar Nó",10,0)</f>
        <v>0</v>
      </c>
      <c r="G19" s="1">
        <f>+IF(total[[#This Row],[Nó]]=B18,total[[#This Row],[Hora Fim]]-D18,0)</f>
        <v>10</v>
      </c>
      <c r="H19" s="1">
        <f>+total[[#This Row],[Hora Fim]]-total[[#This Row],[Hora Inicio]]</f>
        <v>0</v>
      </c>
    </row>
    <row r="20" spans="1:8" x14ac:dyDescent="0.25">
      <c r="A20" s="1" t="s">
        <v>3</v>
      </c>
      <c r="B20" s="1" t="s">
        <v>23</v>
      </c>
      <c r="C20">
        <v>246</v>
      </c>
      <c r="D20">
        <v>246</v>
      </c>
      <c r="E20" s="1" t="s">
        <v>7</v>
      </c>
      <c r="F20" s="1">
        <f>+IF(total[[#This Row],[Tipo]]="Visitar Nó",10,0)</f>
        <v>0</v>
      </c>
      <c r="G20" s="1">
        <f>+IF(total[[#This Row],[Nó]]=B19,total[[#This Row],[Hora Fim]]-D19,0)</f>
        <v>118</v>
      </c>
      <c r="H20" s="1">
        <f>+total[[#This Row],[Hora Fim]]-total[[#This Row],[Hora Inicio]]</f>
        <v>0</v>
      </c>
    </row>
    <row r="21" spans="1:8" x14ac:dyDescent="0.25">
      <c r="A21" s="1" t="s">
        <v>3</v>
      </c>
      <c r="B21" s="1" t="s">
        <v>23</v>
      </c>
      <c r="C21">
        <v>256</v>
      </c>
      <c r="D21">
        <v>256</v>
      </c>
      <c r="E21" s="1" t="s">
        <v>7</v>
      </c>
      <c r="F21" s="1">
        <f>+IF(total[[#This Row],[Tipo]]="Visitar Nó",10,0)</f>
        <v>0</v>
      </c>
      <c r="G21" s="1">
        <f>+IF(total[[#This Row],[Nó]]=B20,total[[#This Row],[Hora Fim]]-D20,0)</f>
        <v>10</v>
      </c>
      <c r="H21" s="1">
        <f>+total[[#This Row],[Hora Fim]]-total[[#This Row],[Hora Inicio]]</f>
        <v>0</v>
      </c>
    </row>
    <row r="22" spans="1:8" x14ac:dyDescent="0.25">
      <c r="A22" s="1" t="s">
        <v>3</v>
      </c>
      <c r="B22" s="1" t="s">
        <v>23</v>
      </c>
      <c r="C22">
        <v>396</v>
      </c>
      <c r="D22">
        <v>396</v>
      </c>
      <c r="E22" s="1" t="s">
        <v>7</v>
      </c>
      <c r="F22" s="1">
        <f>+IF(total[[#This Row],[Tipo]]="Visitar Nó",10,0)</f>
        <v>0</v>
      </c>
      <c r="G22" s="1">
        <f>+IF(total[[#This Row],[Nó]]=B21,total[[#This Row],[Hora Fim]]-D21,0)</f>
        <v>140</v>
      </c>
      <c r="H22" s="1">
        <f>+total[[#This Row],[Hora Fim]]-total[[#This Row],[Hora Inicio]]</f>
        <v>0</v>
      </c>
    </row>
    <row r="23" spans="1:8" x14ac:dyDescent="0.25">
      <c r="A23" s="1" t="s">
        <v>3</v>
      </c>
      <c r="B23" s="1" t="s">
        <v>23</v>
      </c>
      <c r="C23">
        <v>406</v>
      </c>
      <c r="D23">
        <v>406</v>
      </c>
      <c r="E23" s="1" t="s">
        <v>7</v>
      </c>
      <c r="F23" s="1">
        <f>+IF(total[[#This Row],[Tipo]]="Visitar Nó",10,0)</f>
        <v>0</v>
      </c>
      <c r="G23" s="1">
        <f>+IF(total[[#This Row],[Nó]]=B22,total[[#This Row],[Hora Fim]]-D22,0)</f>
        <v>10</v>
      </c>
      <c r="H23" s="1">
        <f>+total[[#This Row],[Hora Fim]]-total[[#This Row],[Hora Inicio]]</f>
        <v>0</v>
      </c>
    </row>
    <row r="24" spans="1:8" x14ac:dyDescent="0.25">
      <c r="A24" s="1" t="s">
        <v>3</v>
      </c>
      <c r="B24" s="1" t="s">
        <v>21</v>
      </c>
      <c r="C24">
        <v>10</v>
      </c>
      <c r="D24">
        <v>10</v>
      </c>
      <c r="E24" s="1" t="s">
        <v>15</v>
      </c>
      <c r="F24" s="1">
        <f>+IF(total[[#This Row],[Tipo]]="Visitar Nó",10,0)</f>
        <v>0</v>
      </c>
      <c r="G24" s="1">
        <f>+IF(total[[#This Row],[Nó]]=B23,total[[#This Row],[Hora Fim]]-D23,0)</f>
        <v>0</v>
      </c>
      <c r="H24" s="1">
        <f>+total[[#This Row],[Hora Fim]]-total[[#This Row],[Hora Inicio]]</f>
        <v>0</v>
      </c>
    </row>
    <row r="25" spans="1:8" x14ac:dyDescent="0.25">
      <c r="A25" s="1" t="s">
        <v>3</v>
      </c>
      <c r="B25" s="1" t="s">
        <v>21</v>
      </c>
      <c r="C25">
        <v>12</v>
      </c>
      <c r="D25">
        <v>108</v>
      </c>
      <c r="E25" s="1" t="s">
        <v>34</v>
      </c>
      <c r="F25" s="1">
        <f>+IF(total[[#This Row],[Tipo]]="Visitar Nó",10,0)</f>
        <v>0</v>
      </c>
      <c r="G25" s="1">
        <f>+IF(total[[#This Row],[Nó]]=B24,total[[#This Row],[Hora Fim]]-D24,0)</f>
        <v>98</v>
      </c>
      <c r="H25" s="1">
        <f>+total[[#This Row],[Hora Fim]]-total[[#This Row],[Hora Inicio]]</f>
        <v>96</v>
      </c>
    </row>
    <row r="26" spans="1:8" x14ac:dyDescent="0.25">
      <c r="A26" s="1" t="s">
        <v>3</v>
      </c>
      <c r="B26" s="1" t="s">
        <v>21</v>
      </c>
      <c r="C26">
        <v>108</v>
      </c>
      <c r="D26">
        <v>108</v>
      </c>
      <c r="E26" s="1" t="s">
        <v>7</v>
      </c>
      <c r="F26" s="1">
        <f>+IF(total[[#This Row],[Tipo]]="Visitar Nó",10,0)</f>
        <v>0</v>
      </c>
      <c r="G26" s="1">
        <f>+IF(total[[#This Row],[Nó]]=B25,total[[#This Row],[Hora Fim]]-D25,0)</f>
        <v>0</v>
      </c>
      <c r="H26" s="1">
        <f>+total[[#This Row],[Hora Fim]]-total[[#This Row],[Hora Inicio]]</f>
        <v>0</v>
      </c>
    </row>
    <row r="27" spans="1:8" x14ac:dyDescent="0.25">
      <c r="A27" s="1" t="s">
        <v>3</v>
      </c>
      <c r="B27" s="1" t="s">
        <v>21</v>
      </c>
      <c r="C27">
        <v>140</v>
      </c>
      <c r="D27">
        <v>140</v>
      </c>
      <c r="E27" s="1" t="s">
        <v>7</v>
      </c>
      <c r="F27" s="1">
        <f>+IF(total[[#This Row],[Tipo]]="Visitar Nó",10,0)</f>
        <v>0</v>
      </c>
      <c r="G27" s="1">
        <f>+IF(total[[#This Row],[Nó]]=B26,total[[#This Row],[Hora Fim]]-D26,0)</f>
        <v>32</v>
      </c>
      <c r="H27" s="1">
        <f>+total[[#This Row],[Hora Fim]]-total[[#This Row],[Hora Inicio]]</f>
        <v>0</v>
      </c>
    </row>
    <row r="28" spans="1:8" x14ac:dyDescent="0.25">
      <c r="A28" s="1" t="s">
        <v>3</v>
      </c>
      <c r="B28" s="1" t="s">
        <v>21</v>
      </c>
      <c r="C28">
        <v>224</v>
      </c>
      <c r="D28">
        <v>224</v>
      </c>
      <c r="E28" s="1" t="s">
        <v>7</v>
      </c>
      <c r="F28" s="1">
        <f>+IF(total[[#This Row],[Tipo]]="Visitar Nó",10,0)</f>
        <v>0</v>
      </c>
      <c r="G28" s="1">
        <f>+IF(total[[#This Row],[Nó]]=B27,total[[#This Row],[Hora Fim]]-D27,0)</f>
        <v>84</v>
      </c>
      <c r="H28" s="1">
        <f>+total[[#This Row],[Hora Fim]]-total[[#This Row],[Hora Inicio]]</f>
        <v>0</v>
      </c>
    </row>
    <row r="29" spans="1:8" x14ac:dyDescent="0.25">
      <c r="A29" s="1" t="s">
        <v>3</v>
      </c>
      <c r="B29" s="1" t="s">
        <v>21</v>
      </c>
      <c r="C29">
        <v>226</v>
      </c>
      <c r="D29">
        <v>236</v>
      </c>
      <c r="E29" s="1" t="s">
        <v>27</v>
      </c>
      <c r="F29" s="1">
        <f>+IF(total[[#This Row],[Tipo]]="Visitar Nó",10,0)</f>
        <v>0</v>
      </c>
      <c r="G29" s="1">
        <f>+IF(total[[#This Row],[Nó]]=B28,total[[#This Row],[Hora Fim]]-D28,0)</f>
        <v>12</v>
      </c>
      <c r="H29" s="1">
        <f>+total[[#This Row],[Hora Fim]]-total[[#This Row],[Hora Inicio]]</f>
        <v>10</v>
      </c>
    </row>
    <row r="30" spans="1:8" x14ac:dyDescent="0.25">
      <c r="A30" s="1" t="s">
        <v>3</v>
      </c>
      <c r="B30" s="1" t="s">
        <v>21</v>
      </c>
      <c r="C30">
        <v>266</v>
      </c>
      <c r="D30">
        <v>266</v>
      </c>
      <c r="E30" s="1" t="s">
        <v>7</v>
      </c>
      <c r="F30" s="1">
        <f>+IF(total[[#This Row],[Tipo]]="Visitar Nó",10,0)</f>
        <v>0</v>
      </c>
      <c r="G30" s="1">
        <f>+IF(total[[#This Row],[Nó]]=B29,total[[#This Row],[Hora Fim]]-D29,0)</f>
        <v>30</v>
      </c>
      <c r="H30" s="1">
        <f>+total[[#This Row],[Hora Fim]]-total[[#This Row],[Hora Inicio]]</f>
        <v>0</v>
      </c>
    </row>
    <row r="31" spans="1:8" x14ac:dyDescent="0.25">
      <c r="A31" s="1" t="s">
        <v>3</v>
      </c>
      <c r="B31" s="1" t="s">
        <v>21</v>
      </c>
      <c r="C31">
        <v>268</v>
      </c>
      <c r="D31">
        <v>268</v>
      </c>
      <c r="E31" s="1" t="s">
        <v>7</v>
      </c>
      <c r="F31" s="1">
        <f>+IF(total[[#This Row],[Tipo]]="Visitar Nó",10,0)</f>
        <v>0</v>
      </c>
      <c r="G31" s="1">
        <f>+IF(total[[#This Row],[Nó]]=B30,total[[#This Row],[Hora Fim]]-D30,0)</f>
        <v>2</v>
      </c>
      <c r="H31" s="1">
        <f>+total[[#This Row],[Hora Fim]]-total[[#This Row],[Hora Inicio]]</f>
        <v>0</v>
      </c>
    </row>
    <row r="32" spans="1:8" x14ac:dyDescent="0.25">
      <c r="A32" s="1" t="s">
        <v>3</v>
      </c>
      <c r="B32" s="1" t="s">
        <v>21</v>
      </c>
      <c r="C32">
        <v>270</v>
      </c>
      <c r="D32">
        <v>270</v>
      </c>
      <c r="E32" s="1" t="s">
        <v>7</v>
      </c>
      <c r="F32" s="1">
        <f>+IF(total[[#This Row],[Tipo]]="Visitar Nó",10,0)</f>
        <v>0</v>
      </c>
      <c r="G32" s="1">
        <f>+IF(total[[#This Row],[Nó]]=B31,total[[#This Row],[Hora Fim]]-D31,0)</f>
        <v>2</v>
      </c>
      <c r="H32" s="1">
        <f>+total[[#This Row],[Hora Fim]]-total[[#This Row],[Hora Inicio]]</f>
        <v>0</v>
      </c>
    </row>
    <row r="33" spans="1:8" x14ac:dyDescent="0.25">
      <c r="A33" s="1" t="s">
        <v>3</v>
      </c>
      <c r="B33" s="1" t="s">
        <v>21</v>
      </c>
      <c r="C33">
        <v>354</v>
      </c>
      <c r="D33">
        <v>354</v>
      </c>
      <c r="E33" s="1" t="s">
        <v>7</v>
      </c>
      <c r="F33" s="1">
        <f>+IF(total[[#This Row],[Tipo]]="Visitar Nó",10,0)</f>
        <v>0</v>
      </c>
      <c r="G33" s="1">
        <f>+IF(total[[#This Row],[Nó]]=B32,total[[#This Row],[Hora Fim]]-D32,0)</f>
        <v>84</v>
      </c>
      <c r="H33" s="1">
        <f>+total[[#This Row],[Hora Fim]]-total[[#This Row],[Hora Inicio]]</f>
        <v>0</v>
      </c>
    </row>
    <row r="34" spans="1:8" x14ac:dyDescent="0.25">
      <c r="A34" s="1" t="s">
        <v>3</v>
      </c>
      <c r="B34" s="1" t="s">
        <v>21</v>
      </c>
      <c r="C34">
        <v>356</v>
      </c>
      <c r="D34">
        <v>386</v>
      </c>
      <c r="E34" s="1" t="s">
        <v>9</v>
      </c>
      <c r="F34" s="1">
        <f>+IF(total[[#This Row],[Tipo]]="Visitar Nó",10,0)</f>
        <v>0</v>
      </c>
      <c r="G34" s="1">
        <f>+IF(total[[#This Row],[Nó]]=B33,total[[#This Row],[Hora Fim]]-D33,0)</f>
        <v>32</v>
      </c>
      <c r="H34" s="1">
        <f>+total[[#This Row],[Hora Fim]]-total[[#This Row],[Hora Inicio]]</f>
        <v>30</v>
      </c>
    </row>
    <row r="35" spans="1:8" x14ac:dyDescent="0.25">
      <c r="A35" s="1" t="s">
        <v>3</v>
      </c>
      <c r="B35" s="1" t="s">
        <v>21</v>
      </c>
      <c r="C35">
        <v>416</v>
      </c>
      <c r="D35">
        <v>416</v>
      </c>
      <c r="E35" s="1" t="s">
        <v>7</v>
      </c>
      <c r="F35" s="1">
        <f>+IF(total[[#This Row],[Tipo]]="Visitar Nó",10,0)</f>
        <v>0</v>
      </c>
      <c r="G35" s="1">
        <f>+IF(total[[#This Row],[Nó]]=B34,total[[#This Row],[Hora Fim]]-D34,0)</f>
        <v>30</v>
      </c>
      <c r="H35" s="1">
        <f>+total[[#This Row],[Hora Fim]]-total[[#This Row],[Hora Inicio]]</f>
        <v>0</v>
      </c>
    </row>
    <row r="36" spans="1:8" x14ac:dyDescent="0.25">
      <c r="A36" s="1" t="s">
        <v>3</v>
      </c>
      <c r="B36" s="1" t="s">
        <v>21</v>
      </c>
      <c r="C36">
        <v>418</v>
      </c>
      <c r="D36">
        <v>418</v>
      </c>
      <c r="E36" s="1" t="s">
        <v>7</v>
      </c>
      <c r="F36" s="1">
        <f>+IF(total[[#This Row],[Tipo]]="Visitar Nó",10,0)</f>
        <v>0</v>
      </c>
      <c r="G36" s="1">
        <f>+IF(total[[#This Row],[Nó]]=B35,total[[#This Row],[Hora Fim]]-D35,0)</f>
        <v>2</v>
      </c>
      <c r="H36" s="1">
        <f>+total[[#This Row],[Hora Fim]]-total[[#This Row],[Hora Inicio]]</f>
        <v>0</v>
      </c>
    </row>
    <row r="37" spans="1:8" x14ac:dyDescent="0.25">
      <c r="A37" s="1" t="s">
        <v>3</v>
      </c>
      <c r="B37" s="1" t="s">
        <v>21</v>
      </c>
      <c r="C37">
        <v>420</v>
      </c>
      <c r="D37">
        <v>420</v>
      </c>
      <c r="E37" s="1" t="s">
        <v>7</v>
      </c>
      <c r="F37" s="1">
        <f>+IF(total[[#This Row],[Tipo]]="Visitar Nó",10,0)</f>
        <v>0</v>
      </c>
      <c r="G37" s="1">
        <f>+IF(total[[#This Row],[Nó]]=B36,total[[#This Row],[Hora Fim]]-D36,0)</f>
        <v>2</v>
      </c>
      <c r="H37" s="1">
        <f>+total[[#This Row],[Hora Fim]]-total[[#This Row],[Hora Inicio]]</f>
        <v>0</v>
      </c>
    </row>
    <row r="38" spans="1:8" x14ac:dyDescent="0.25">
      <c r="A38" s="1" t="s">
        <v>2</v>
      </c>
      <c r="B38" s="1" t="s">
        <v>26</v>
      </c>
      <c r="C38">
        <v>16</v>
      </c>
      <c r="D38">
        <v>16</v>
      </c>
      <c r="E38" s="1" t="s">
        <v>15</v>
      </c>
      <c r="F38" s="1">
        <f>+IF(total[[#This Row],[Tipo]]="Visitar Nó",10,0)</f>
        <v>0</v>
      </c>
      <c r="G38" s="1">
        <f>+IF(total[[#This Row],[Nó]]=B37,total[[#This Row],[Hora Fim]]-D37,0)</f>
        <v>0</v>
      </c>
      <c r="H38" s="1">
        <f>+total[[#This Row],[Hora Fim]]-total[[#This Row],[Hora Inicio]]</f>
        <v>0</v>
      </c>
    </row>
    <row r="39" spans="1:8" x14ac:dyDescent="0.25">
      <c r="A39" s="1" t="s">
        <v>2</v>
      </c>
      <c r="B39" s="1" t="s">
        <v>26</v>
      </c>
      <c r="C39">
        <v>74</v>
      </c>
      <c r="D39">
        <v>74</v>
      </c>
      <c r="E39" s="1" t="s">
        <v>7</v>
      </c>
      <c r="F39" s="1">
        <f>+IF(total[[#This Row],[Tipo]]="Visitar Nó",10,0)</f>
        <v>0</v>
      </c>
      <c r="G39" s="1">
        <f>+IF(total[[#This Row],[Nó]]=B38,total[[#This Row],[Hora Fim]]-D38,0)</f>
        <v>58</v>
      </c>
      <c r="H39" s="1">
        <f>+total[[#This Row],[Hora Fim]]-total[[#This Row],[Hora Inicio]]</f>
        <v>0</v>
      </c>
    </row>
    <row r="40" spans="1:8" x14ac:dyDescent="0.25">
      <c r="A40" s="1" t="s">
        <v>2</v>
      </c>
      <c r="B40" s="1" t="s">
        <v>26</v>
      </c>
      <c r="C40">
        <v>108</v>
      </c>
      <c r="D40">
        <v>108</v>
      </c>
      <c r="E40" s="1" t="s">
        <v>7</v>
      </c>
      <c r="F40" s="1">
        <f>+IF(total[[#This Row],[Tipo]]="Visitar Nó",10,0)</f>
        <v>0</v>
      </c>
      <c r="G40" s="1">
        <f>+IF(total[[#This Row],[Nó]]=B39,total[[#This Row],[Hora Fim]]-D39,0)</f>
        <v>34</v>
      </c>
      <c r="H40" s="1">
        <f>+total[[#This Row],[Hora Fim]]-total[[#This Row],[Hora Inicio]]</f>
        <v>0</v>
      </c>
    </row>
    <row r="41" spans="1:8" x14ac:dyDescent="0.25">
      <c r="A41" s="1" t="s">
        <v>2</v>
      </c>
      <c r="B41" s="1" t="s">
        <v>26</v>
      </c>
      <c r="C41">
        <v>110</v>
      </c>
      <c r="D41">
        <v>110</v>
      </c>
      <c r="E41" s="1" t="s">
        <v>7</v>
      </c>
      <c r="F41" s="1">
        <f>+IF(total[[#This Row],[Tipo]]="Visitar Nó",10,0)</f>
        <v>0</v>
      </c>
      <c r="G41" s="1">
        <f>+IF(total[[#This Row],[Nó]]=B40,total[[#This Row],[Hora Fim]]-D40,0)</f>
        <v>2</v>
      </c>
      <c r="H41" s="1">
        <f>+total[[#This Row],[Hora Fim]]-total[[#This Row],[Hora Inicio]]</f>
        <v>0</v>
      </c>
    </row>
    <row r="42" spans="1:8" x14ac:dyDescent="0.25">
      <c r="A42" s="1" t="s">
        <v>3</v>
      </c>
      <c r="B42" s="1" t="s">
        <v>26</v>
      </c>
      <c r="C42">
        <v>166</v>
      </c>
      <c r="D42">
        <v>196</v>
      </c>
      <c r="E42" s="1" t="s">
        <v>8</v>
      </c>
      <c r="F42" s="1">
        <f>+IF(total[[#This Row],[Tipo]]="Visitar Nó",10,0)</f>
        <v>0</v>
      </c>
      <c r="G42" s="1">
        <f>+IF(total[[#This Row],[Nó]]=B41,total[[#This Row],[Hora Fim]]-D41,0)</f>
        <v>86</v>
      </c>
      <c r="H42" s="1">
        <f>+total[[#This Row],[Hora Fim]]-total[[#This Row],[Hora Inicio]]</f>
        <v>30</v>
      </c>
    </row>
    <row r="43" spans="1:8" x14ac:dyDescent="0.25">
      <c r="A43" s="1" t="s">
        <v>3</v>
      </c>
      <c r="B43" s="1" t="s">
        <v>26</v>
      </c>
      <c r="C43">
        <v>198</v>
      </c>
      <c r="D43">
        <v>198</v>
      </c>
      <c r="E43" s="1" t="s">
        <v>7</v>
      </c>
      <c r="F43" s="1">
        <f>+IF(total[[#This Row],[Tipo]]="Visitar Nó",10,0)</f>
        <v>0</v>
      </c>
      <c r="G43" s="1">
        <f>+IF(total[[#This Row],[Nó]]=B42,total[[#This Row],[Hora Fim]]-D42,0)</f>
        <v>2</v>
      </c>
      <c r="H43" s="1">
        <f>+total[[#This Row],[Hora Fim]]-total[[#This Row],[Hora Inicio]]</f>
        <v>0</v>
      </c>
    </row>
    <row r="44" spans="1:8" x14ac:dyDescent="0.25">
      <c r="A44" s="1" t="s">
        <v>2</v>
      </c>
      <c r="B44" s="1" t="s">
        <v>26</v>
      </c>
      <c r="C44">
        <v>212</v>
      </c>
      <c r="D44">
        <v>212</v>
      </c>
      <c r="E44" s="1" t="s">
        <v>7</v>
      </c>
      <c r="F44" s="1">
        <f>+IF(total[[#This Row],[Tipo]]="Visitar Nó",10,0)</f>
        <v>0</v>
      </c>
      <c r="G44" s="1">
        <f>+IF(total[[#This Row],[Nó]]=B43,total[[#This Row],[Hora Fim]]-D43,0)</f>
        <v>14</v>
      </c>
      <c r="H44" s="1">
        <f>+total[[#This Row],[Hora Fim]]-total[[#This Row],[Hora Inicio]]</f>
        <v>0</v>
      </c>
    </row>
    <row r="45" spans="1:8" x14ac:dyDescent="0.25">
      <c r="A45" s="1" t="s">
        <v>2</v>
      </c>
      <c r="B45" s="1" t="s">
        <v>26</v>
      </c>
      <c r="C45">
        <v>276</v>
      </c>
      <c r="D45">
        <v>276</v>
      </c>
      <c r="E45" s="1" t="s">
        <v>7</v>
      </c>
      <c r="F45" s="1">
        <f>+IF(total[[#This Row],[Tipo]]="Visitar Nó",10,0)</f>
        <v>0</v>
      </c>
      <c r="G45" s="1">
        <f>+IF(total[[#This Row],[Nó]]=B44,total[[#This Row],[Hora Fim]]-D44,0)</f>
        <v>64</v>
      </c>
      <c r="H45" s="1">
        <f>+total[[#This Row],[Hora Fim]]-total[[#This Row],[Hora Inicio]]</f>
        <v>0</v>
      </c>
    </row>
    <row r="46" spans="1:8" x14ac:dyDescent="0.25">
      <c r="A46" s="1" t="s">
        <v>3</v>
      </c>
      <c r="B46" s="1" t="s">
        <v>26</v>
      </c>
      <c r="C46">
        <v>296</v>
      </c>
      <c r="D46">
        <v>326</v>
      </c>
      <c r="E46" s="1" t="s">
        <v>8</v>
      </c>
      <c r="F46" s="1">
        <f>+IF(total[[#This Row],[Tipo]]="Visitar Nó",10,0)</f>
        <v>0</v>
      </c>
      <c r="G46" s="1">
        <f>+IF(total[[#This Row],[Nó]]=B45,total[[#This Row],[Hora Fim]]-D45,0)</f>
        <v>50</v>
      </c>
      <c r="H46" s="1">
        <f>+total[[#This Row],[Hora Fim]]-total[[#This Row],[Hora Inicio]]</f>
        <v>30</v>
      </c>
    </row>
    <row r="47" spans="1:8" x14ac:dyDescent="0.25">
      <c r="A47" s="1" t="s">
        <v>3</v>
      </c>
      <c r="B47" s="1" t="s">
        <v>26</v>
      </c>
      <c r="C47">
        <v>328</v>
      </c>
      <c r="D47">
        <v>328</v>
      </c>
      <c r="E47" s="1" t="s">
        <v>7</v>
      </c>
      <c r="F47" s="1">
        <f>+IF(total[[#This Row],[Tipo]]="Visitar Nó",10,0)</f>
        <v>0</v>
      </c>
      <c r="G47" s="1">
        <f>+IF(total[[#This Row],[Nó]]=B46,total[[#This Row],[Hora Fim]]-D46,0)</f>
        <v>2</v>
      </c>
      <c r="H47" s="1">
        <f>+total[[#This Row],[Hora Fim]]-total[[#This Row],[Hora Inicio]]</f>
        <v>0</v>
      </c>
    </row>
    <row r="48" spans="1:8" x14ac:dyDescent="0.25">
      <c r="A48" s="1" t="s">
        <v>2</v>
      </c>
      <c r="B48" s="1" t="s">
        <v>26</v>
      </c>
      <c r="C48">
        <v>364</v>
      </c>
      <c r="D48">
        <v>364</v>
      </c>
      <c r="E48" s="1" t="s">
        <v>7</v>
      </c>
      <c r="F48" s="1">
        <f>+IF(total[[#This Row],[Tipo]]="Visitar Nó",10,0)</f>
        <v>0</v>
      </c>
      <c r="G48" s="1">
        <f>+IF(total[[#This Row],[Nó]]=B47,total[[#This Row],[Hora Fim]]-D47,0)</f>
        <v>36</v>
      </c>
      <c r="H48" s="1">
        <f>+total[[#This Row],[Hora Fim]]-total[[#This Row],[Hora Inicio]]</f>
        <v>0</v>
      </c>
    </row>
    <row r="49" spans="1:8" x14ac:dyDescent="0.25">
      <c r="A49" s="1" t="s">
        <v>2</v>
      </c>
      <c r="B49" s="1" t="s">
        <v>26</v>
      </c>
      <c r="C49">
        <v>398</v>
      </c>
      <c r="D49">
        <v>398</v>
      </c>
      <c r="E49" s="1" t="s">
        <v>7</v>
      </c>
      <c r="F49" s="1">
        <f>+IF(total[[#This Row],[Tipo]]="Visitar Nó",10,0)</f>
        <v>0</v>
      </c>
      <c r="G49" s="1">
        <f>+IF(total[[#This Row],[Nó]]=B48,total[[#This Row],[Hora Fim]]-D48,0)</f>
        <v>34</v>
      </c>
      <c r="H49" s="1">
        <f>+total[[#This Row],[Hora Fim]]-total[[#This Row],[Hora Inicio]]</f>
        <v>0</v>
      </c>
    </row>
    <row r="50" spans="1:8" x14ac:dyDescent="0.25">
      <c r="A50" s="1" t="s">
        <v>2</v>
      </c>
      <c r="B50" s="1" t="s">
        <v>26</v>
      </c>
      <c r="C50">
        <v>420</v>
      </c>
      <c r="D50">
        <v>420</v>
      </c>
      <c r="E50" s="1" t="s">
        <v>7</v>
      </c>
      <c r="F50" s="1">
        <f>+IF(total[[#This Row],[Tipo]]="Visitar Nó",10,0)</f>
        <v>0</v>
      </c>
      <c r="G50" s="1">
        <f>+IF(total[[#This Row],[Nó]]=B49,total[[#This Row],[Hora Fim]]-D49,0)</f>
        <v>22</v>
      </c>
      <c r="H50" s="1">
        <f>+total[[#This Row],[Hora Fim]]-total[[#This Row],[Hora Inicio]]</f>
        <v>0</v>
      </c>
    </row>
    <row r="51" spans="1:8" x14ac:dyDescent="0.25">
      <c r="A51" s="1" t="s">
        <v>2</v>
      </c>
      <c r="B51" s="1" t="s">
        <v>20</v>
      </c>
      <c r="C51">
        <v>0</v>
      </c>
      <c r="D51">
        <v>0</v>
      </c>
      <c r="E51" s="1" t="s">
        <v>15</v>
      </c>
      <c r="F51" s="1">
        <f>+IF(total[[#This Row],[Tipo]]="Visitar Nó",10,0)</f>
        <v>0</v>
      </c>
      <c r="G51" s="1">
        <f>+IF(total[[#This Row],[Nó]]=B50,total[[#This Row],[Hora Fim]]-D50,0)</f>
        <v>0</v>
      </c>
      <c r="H51" s="1">
        <f>+total[[#This Row],[Hora Fim]]-total[[#This Row],[Hora Inicio]]</f>
        <v>0</v>
      </c>
    </row>
    <row r="52" spans="1:8" x14ac:dyDescent="0.25">
      <c r="A52" s="1" t="s">
        <v>3</v>
      </c>
      <c r="B52" s="1" t="s">
        <v>20</v>
      </c>
      <c r="C52">
        <v>0</v>
      </c>
      <c r="D52">
        <v>0</v>
      </c>
      <c r="E52" s="1" t="s">
        <v>15</v>
      </c>
      <c r="F52" s="1">
        <f>+IF(total[[#This Row],[Tipo]]="Visitar Nó",10,0)</f>
        <v>0</v>
      </c>
      <c r="G52" s="1">
        <f>+IF(total[[#This Row],[Nó]]=B51,total[[#This Row],[Hora Fim]]-D51,0)</f>
        <v>0</v>
      </c>
      <c r="H52" s="1">
        <f>+total[[#This Row],[Hora Fim]]-total[[#This Row],[Hora Inicio]]</f>
        <v>0</v>
      </c>
    </row>
    <row r="53" spans="1:8" x14ac:dyDescent="0.25">
      <c r="A53" s="1" t="s">
        <v>2</v>
      </c>
      <c r="B53" s="1" t="s">
        <v>20</v>
      </c>
      <c r="C53">
        <v>90</v>
      </c>
      <c r="D53">
        <v>90</v>
      </c>
      <c r="E53" s="1" t="s">
        <v>7</v>
      </c>
      <c r="F53" s="1">
        <f>+IF(total[[#This Row],[Tipo]]="Visitar Nó",10,0)</f>
        <v>0</v>
      </c>
      <c r="G53" s="1">
        <f>+IF(total[[#This Row],[Nó]]=B52,total[[#This Row],[Hora Fim]]-D52,0)</f>
        <v>90</v>
      </c>
      <c r="H53" s="1">
        <f>+total[[#This Row],[Hora Fim]]-total[[#This Row],[Hora Inicio]]</f>
        <v>0</v>
      </c>
    </row>
    <row r="54" spans="1:8" x14ac:dyDescent="0.25">
      <c r="A54" s="1" t="s">
        <v>2</v>
      </c>
      <c r="B54" s="1" t="s">
        <v>20</v>
      </c>
      <c r="C54">
        <v>92</v>
      </c>
      <c r="D54">
        <v>92</v>
      </c>
      <c r="E54" s="1" t="s">
        <v>7</v>
      </c>
      <c r="F54" s="1">
        <f>+IF(total[[#This Row],[Tipo]]="Visitar Nó",10,0)</f>
        <v>0</v>
      </c>
      <c r="G54" s="1">
        <f>+IF(total[[#This Row],[Nó]]=B53,total[[#This Row],[Hora Fim]]-D53,0)</f>
        <v>2</v>
      </c>
      <c r="H54" s="1">
        <f>+total[[#This Row],[Hora Fim]]-total[[#This Row],[Hora Inicio]]</f>
        <v>0</v>
      </c>
    </row>
    <row r="55" spans="1:8" x14ac:dyDescent="0.25">
      <c r="A55" s="1" t="s">
        <v>3</v>
      </c>
      <c r="B55" s="1" t="s">
        <v>20</v>
      </c>
      <c r="C55">
        <v>150</v>
      </c>
      <c r="D55">
        <v>150</v>
      </c>
      <c r="E55" s="1" t="s">
        <v>7</v>
      </c>
      <c r="F55" s="1">
        <f>+IF(total[[#This Row],[Tipo]]="Visitar Nó",10,0)</f>
        <v>0</v>
      </c>
      <c r="G55" s="1">
        <f>+IF(total[[#This Row],[Nó]]=B54,total[[#This Row],[Hora Fim]]-D54,0)</f>
        <v>58</v>
      </c>
      <c r="H55" s="1">
        <f>+total[[#This Row],[Hora Fim]]-total[[#This Row],[Hora Inicio]]</f>
        <v>0</v>
      </c>
    </row>
    <row r="56" spans="1:8" x14ac:dyDescent="0.25">
      <c r="A56" s="1" t="s">
        <v>3</v>
      </c>
      <c r="B56" s="1" t="s">
        <v>20</v>
      </c>
      <c r="C56">
        <v>214</v>
      </c>
      <c r="D56">
        <v>214</v>
      </c>
      <c r="E56" s="1" t="s">
        <v>7</v>
      </c>
      <c r="F56" s="1">
        <f>+IF(total[[#This Row],[Tipo]]="Visitar Nó",10,0)</f>
        <v>0</v>
      </c>
      <c r="G56" s="1">
        <f>+IF(total[[#This Row],[Nó]]=B55,total[[#This Row],[Hora Fim]]-D55,0)</f>
        <v>64</v>
      </c>
      <c r="H56" s="1">
        <f>+total[[#This Row],[Hora Fim]]-total[[#This Row],[Hora Inicio]]</f>
        <v>0</v>
      </c>
    </row>
    <row r="57" spans="1:8" x14ac:dyDescent="0.25">
      <c r="A57" s="1" t="s">
        <v>2</v>
      </c>
      <c r="B57" s="1" t="s">
        <v>20</v>
      </c>
      <c r="C57">
        <v>228</v>
      </c>
      <c r="D57">
        <v>258</v>
      </c>
      <c r="E57" s="1" t="s">
        <v>8</v>
      </c>
      <c r="F57" s="1">
        <f>+IF(total[[#This Row],[Tipo]]="Visitar Nó",10,0)</f>
        <v>0</v>
      </c>
      <c r="G57" s="1">
        <f>+IF(total[[#This Row],[Nó]]=B56,total[[#This Row],[Hora Fim]]-D56,0)</f>
        <v>44</v>
      </c>
      <c r="H57" s="1">
        <f>+total[[#This Row],[Hora Fim]]-total[[#This Row],[Hora Inicio]]</f>
        <v>30</v>
      </c>
    </row>
    <row r="58" spans="1:8" x14ac:dyDescent="0.25">
      <c r="A58" s="1" t="s">
        <v>2</v>
      </c>
      <c r="B58" s="1" t="s">
        <v>20</v>
      </c>
      <c r="C58">
        <v>260</v>
      </c>
      <c r="D58">
        <v>260</v>
      </c>
      <c r="E58" s="1" t="s">
        <v>7</v>
      </c>
      <c r="F58" s="1">
        <f>+IF(total[[#This Row],[Tipo]]="Visitar Nó",10,0)</f>
        <v>0</v>
      </c>
      <c r="G58" s="1">
        <f>+IF(total[[#This Row],[Nó]]=B57,total[[#This Row],[Hora Fim]]-D57,0)</f>
        <v>2</v>
      </c>
      <c r="H58" s="1">
        <f>+total[[#This Row],[Hora Fim]]-total[[#This Row],[Hora Inicio]]</f>
        <v>0</v>
      </c>
    </row>
    <row r="59" spans="1:8" x14ac:dyDescent="0.25">
      <c r="A59" s="1" t="s">
        <v>3</v>
      </c>
      <c r="B59" s="1" t="s">
        <v>20</v>
      </c>
      <c r="C59">
        <v>280</v>
      </c>
      <c r="D59">
        <v>280</v>
      </c>
      <c r="E59" s="1" t="s">
        <v>7</v>
      </c>
      <c r="F59" s="1">
        <f>+IF(total[[#This Row],[Tipo]]="Visitar Nó",10,0)</f>
        <v>0</v>
      </c>
      <c r="G59" s="1">
        <f>+IF(total[[#This Row],[Nó]]=B58,total[[#This Row],[Hora Fim]]-D58,0)</f>
        <v>20</v>
      </c>
      <c r="H59" s="1">
        <f>+total[[#This Row],[Hora Fim]]-total[[#This Row],[Hora Inicio]]</f>
        <v>0</v>
      </c>
    </row>
    <row r="60" spans="1:8" x14ac:dyDescent="0.25">
      <c r="A60" s="1" t="s">
        <v>3</v>
      </c>
      <c r="B60" s="1" t="s">
        <v>20</v>
      </c>
      <c r="C60">
        <v>344</v>
      </c>
      <c r="D60">
        <v>344</v>
      </c>
      <c r="E60" s="1" t="s">
        <v>7</v>
      </c>
      <c r="F60" s="1">
        <f>+IF(total[[#This Row],[Tipo]]="Visitar Nó",10,0)</f>
        <v>0</v>
      </c>
      <c r="G60" s="1">
        <f>+IF(total[[#This Row],[Nó]]=B59,total[[#This Row],[Hora Fim]]-D59,0)</f>
        <v>64</v>
      </c>
      <c r="H60" s="1">
        <f>+total[[#This Row],[Hora Fim]]-total[[#This Row],[Hora Inicio]]</f>
        <v>0</v>
      </c>
    </row>
    <row r="61" spans="1:8" x14ac:dyDescent="0.25">
      <c r="A61" s="1" t="s">
        <v>2</v>
      </c>
      <c r="B61" s="1" t="s">
        <v>20</v>
      </c>
      <c r="C61">
        <v>380</v>
      </c>
      <c r="D61">
        <v>380</v>
      </c>
      <c r="E61" s="1" t="s">
        <v>7</v>
      </c>
      <c r="F61" s="1">
        <f>+IF(total[[#This Row],[Tipo]]="Visitar Nó",10,0)</f>
        <v>0</v>
      </c>
      <c r="G61" s="1">
        <f>+IF(total[[#This Row],[Nó]]=B60,total[[#This Row],[Hora Fim]]-D60,0)</f>
        <v>36</v>
      </c>
      <c r="H61" s="1">
        <f>+total[[#This Row],[Hora Fim]]-total[[#This Row],[Hora Inicio]]</f>
        <v>0</v>
      </c>
    </row>
    <row r="62" spans="1:8" x14ac:dyDescent="0.25">
      <c r="A62" s="1" t="s">
        <v>2</v>
      </c>
      <c r="B62" s="1" t="s">
        <v>20</v>
      </c>
      <c r="C62">
        <v>382</v>
      </c>
      <c r="D62">
        <v>382</v>
      </c>
      <c r="E62" s="1" t="s">
        <v>7</v>
      </c>
      <c r="F62" s="1">
        <f>+IF(total[[#This Row],[Tipo]]="Visitar Nó",10,0)</f>
        <v>0</v>
      </c>
      <c r="G62" s="1">
        <f>+IF(total[[#This Row],[Nó]]=B61,total[[#This Row],[Hora Fim]]-D61,0)</f>
        <v>2</v>
      </c>
      <c r="H62" s="1">
        <f>+total[[#This Row],[Hora Fim]]-total[[#This Row],[Hora Inicio]]</f>
        <v>0</v>
      </c>
    </row>
    <row r="63" spans="1:8" x14ac:dyDescent="0.25">
      <c r="A63" s="1" t="s">
        <v>3</v>
      </c>
      <c r="B63" s="1" t="s">
        <v>20</v>
      </c>
      <c r="C63">
        <v>430</v>
      </c>
      <c r="D63">
        <v>430</v>
      </c>
      <c r="E63" s="1" t="s">
        <v>10</v>
      </c>
      <c r="F63" s="1">
        <f>+IF(total[[#This Row],[Tipo]]="Visitar Nó",10,0)</f>
        <v>0</v>
      </c>
      <c r="G63" s="1">
        <f>+IF(total[[#This Row],[Nó]]=B62,total[[#This Row],[Hora Fim]]-D62,0)</f>
        <v>48</v>
      </c>
      <c r="H63" s="1">
        <f>+total[[#This Row],[Hora Fim]]-total[[#This Row],[Hora Inicio]]</f>
        <v>0</v>
      </c>
    </row>
    <row r="64" spans="1:8" x14ac:dyDescent="0.25">
      <c r="A64" s="1" t="s">
        <v>2</v>
      </c>
      <c r="B64" s="1" t="s">
        <v>20</v>
      </c>
      <c r="C64">
        <v>436</v>
      </c>
      <c r="D64">
        <v>436</v>
      </c>
      <c r="E64" s="1" t="s">
        <v>10</v>
      </c>
      <c r="F64" s="1">
        <f>+IF(total[[#This Row],[Tipo]]="Visitar Nó",10,0)</f>
        <v>0</v>
      </c>
      <c r="G64" s="1">
        <f>+IF(total[[#This Row],[Nó]]=B63,total[[#This Row],[Hora Fim]]-D63,0)</f>
        <v>6</v>
      </c>
      <c r="H64" s="1">
        <f>+total[[#This Row],[Hora Fim]]-total[[#This Row],[Hora Inicio]]</f>
        <v>0</v>
      </c>
    </row>
    <row r="65" spans="1:8" x14ac:dyDescent="0.25">
      <c r="A65" s="1" t="s">
        <v>3</v>
      </c>
      <c r="B65" s="1" t="s">
        <v>22</v>
      </c>
      <c r="C65">
        <v>114</v>
      </c>
      <c r="D65">
        <v>114</v>
      </c>
      <c r="E65" s="1" t="s">
        <v>7</v>
      </c>
      <c r="F65" s="1">
        <f>+IF(total[[#This Row],[Tipo]]="Visitar Nó",10,0)</f>
        <v>0</v>
      </c>
      <c r="G65" s="1">
        <f>+IF(total[[#This Row],[Nó]]=B64,total[[#This Row],[Hora Fim]]-D64,0)</f>
        <v>0</v>
      </c>
      <c r="H65" s="1">
        <f>+total[[#This Row],[Hora Fim]]-total[[#This Row],[Hora Inicio]]</f>
        <v>0</v>
      </c>
    </row>
    <row r="66" spans="1:8" x14ac:dyDescent="0.25">
      <c r="A66" s="1" t="s">
        <v>3</v>
      </c>
      <c r="B66" s="1" t="s">
        <v>22</v>
      </c>
      <c r="C66">
        <v>132</v>
      </c>
      <c r="D66">
        <v>132</v>
      </c>
      <c r="E66" s="1" t="s">
        <v>7</v>
      </c>
      <c r="F66" s="1">
        <f>+IF(total[[#This Row],[Tipo]]="Visitar Nó",10,0)</f>
        <v>0</v>
      </c>
      <c r="G66" s="1">
        <f>+IF(total[[#This Row],[Nó]]=B65,total[[#This Row],[Hora Fim]]-D65,0)</f>
        <v>18</v>
      </c>
      <c r="H66" s="1">
        <f>+total[[#This Row],[Hora Fim]]-total[[#This Row],[Hora Inicio]]</f>
        <v>0</v>
      </c>
    </row>
    <row r="67" spans="1:8" x14ac:dyDescent="0.25">
      <c r="A67" s="1" t="s">
        <v>3</v>
      </c>
      <c r="B67" s="1" t="s">
        <v>22</v>
      </c>
      <c r="C67">
        <v>134</v>
      </c>
      <c r="D67">
        <v>134</v>
      </c>
      <c r="E67" s="1" t="s">
        <v>7</v>
      </c>
      <c r="F67" s="1">
        <f>+IF(total[[#This Row],[Tipo]]="Visitar Nó",10,0)</f>
        <v>0</v>
      </c>
      <c r="G67" s="1">
        <f>+IF(total[[#This Row],[Nó]]=B66,total[[#This Row],[Hora Fim]]-D66,0)</f>
        <v>2</v>
      </c>
      <c r="H67" s="1">
        <f>+total[[#This Row],[Hora Fim]]-total[[#This Row],[Hora Inicio]]</f>
        <v>0</v>
      </c>
    </row>
    <row r="68" spans="1:8" x14ac:dyDescent="0.25">
      <c r="A68" s="1" t="s">
        <v>3</v>
      </c>
      <c r="B68" s="1" t="s">
        <v>22</v>
      </c>
      <c r="C68">
        <v>242</v>
      </c>
      <c r="D68">
        <v>242</v>
      </c>
      <c r="E68" s="1" t="s">
        <v>7</v>
      </c>
      <c r="F68" s="1">
        <f>+IF(total[[#This Row],[Tipo]]="Visitar Nó",10,0)</f>
        <v>0</v>
      </c>
      <c r="G68" s="1">
        <f>+IF(total[[#This Row],[Nó]]=B67,total[[#This Row],[Hora Fim]]-D67,0)</f>
        <v>108</v>
      </c>
      <c r="H68" s="1">
        <f>+total[[#This Row],[Hora Fim]]-total[[#This Row],[Hora Inicio]]</f>
        <v>0</v>
      </c>
    </row>
    <row r="69" spans="1:8" x14ac:dyDescent="0.25">
      <c r="A69" s="1" t="s">
        <v>3</v>
      </c>
      <c r="B69" s="1" t="s">
        <v>22</v>
      </c>
      <c r="C69">
        <v>260</v>
      </c>
      <c r="D69">
        <v>260</v>
      </c>
      <c r="E69" s="1" t="s">
        <v>7</v>
      </c>
      <c r="F69" s="1">
        <f>+IF(total[[#This Row],[Tipo]]="Visitar Nó",10,0)</f>
        <v>0</v>
      </c>
      <c r="G69" s="1">
        <f>+IF(total[[#This Row],[Nó]]=B68,total[[#This Row],[Hora Fim]]-D68,0)</f>
        <v>18</v>
      </c>
      <c r="H69" s="1">
        <f>+total[[#This Row],[Hora Fim]]-total[[#This Row],[Hora Inicio]]</f>
        <v>0</v>
      </c>
    </row>
    <row r="70" spans="1:8" x14ac:dyDescent="0.25">
      <c r="A70" s="1" t="s">
        <v>3</v>
      </c>
      <c r="B70" s="1" t="s">
        <v>22</v>
      </c>
      <c r="C70">
        <v>392</v>
      </c>
      <c r="D70">
        <v>392</v>
      </c>
      <c r="E70" s="1" t="s">
        <v>7</v>
      </c>
      <c r="F70" s="1">
        <f>+IF(total[[#This Row],[Tipo]]="Visitar Nó",10,0)</f>
        <v>0</v>
      </c>
      <c r="G70" s="1">
        <f>+IF(total[[#This Row],[Nó]]=B69,total[[#This Row],[Hora Fim]]-D69,0)</f>
        <v>132</v>
      </c>
      <c r="H70" s="1">
        <f>+total[[#This Row],[Hora Fim]]-total[[#This Row],[Hora Inicio]]</f>
        <v>0</v>
      </c>
    </row>
    <row r="71" spans="1:8" x14ac:dyDescent="0.25">
      <c r="A71" s="1" t="s">
        <v>3</v>
      </c>
      <c r="B71" s="1" t="s">
        <v>22</v>
      </c>
      <c r="C71">
        <v>410</v>
      </c>
      <c r="D71">
        <v>410</v>
      </c>
      <c r="E71" s="1" t="s">
        <v>7</v>
      </c>
      <c r="F71" s="1">
        <f>+IF(total[[#This Row],[Tipo]]="Visitar Nó",10,0)</f>
        <v>0</v>
      </c>
      <c r="G71" s="1">
        <f>+IF(total[[#This Row],[Nó]]=B70,total[[#This Row],[Hora Fim]]-D70,0)</f>
        <v>18</v>
      </c>
      <c r="H71" s="1">
        <f>+total[[#This Row],[Hora Fim]]-total[[#This Row],[Hora Inicio]]</f>
        <v>0</v>
      </c>
    </row>
    <row r="72" spans="1:8" x14ac:dyDescent="0.25">
      <c r="A72" s="1" t="s">
        <v>3</v>
      </c>
      <c r="B72" s="1" t="s">
        <v>24</v>
      </c>
      <c r="C72">
        <v>120</v>
      </c>
      <c r="D72">
        <v>120</v>
      </c>
      <c r="E72" s="1" t="s">
        <v>7</v>
      </c>
      <c r="F72" s="1">
        <f>+IF(total[[#This Row],[Tipo]]="Visitar Nó",10,0)</f>
        <v>0</v>
      </c>
      <c r="G72" s="1">
        <f>+IF(total[[#This Row],[Nó]]=B71,total[[#This Row],[Hora Fim]]-D71,0)</f>
        <v>0</v>
      </c>
      <c r="H72" s="1">
        <f>+total[[#This Row],[Hora Fim]]-total[[#This Row],[Hora Inicio]]</f>
        <v>0</v>
      </c>
    </row>
    <row r="73" spans="1:8" x14ac:dyDescent="0.25">
      <c r="A73" s="1" t="s">
        <v>3</v>
      </c>
      <c r="B73" s="1" t="s">
        <v>24</v>
      </c>
      <c r="C73">
        <v>126</v>
      </c>
      <c r="D73">
        <v>126</v>
      </c>
      <c r="E73" s="1" t="s">
        <v>7</v>
      </c>
      <c r="F73" s="1">
        <f>+IF(total[[#This Row],[Tipo]]="Visitar Nó",10,0)</f>
        <v>0</v>
      </c>
      <c r="G73" s="1">
        <f>+IF(total[[#This Row],[Nó]]=B72,total[[#This Row],[Hora Fim]]-D72,0)</f>
        <v>6</v>
      </c>
      <c r="H73" s="1">
        <f>+total[[#This Row],[Hora Fim]]-total[[#This Row],[Hora Inicio]]</f>
        <v>0</v>
      </c>
    </row>
    <row r="74" spans="1:8" x14ac:dyDescent="0.25">
      <c r="A74" s="1" t="s">
        <v>3</v>
      </c>
      <c r="B74" s="1" t="s">
        <v>24</v>
      </c>
      <c r="C74">
        <v>248</v>
      </c>
      <c r="D74">
        <v>248</v>
      </c>
      <c r="E74" s="1" t="s">
        <v>7</v>
      </c>
      <c r="F74" s="1">
        <f>+IF(total[[#This Row],[Tipo]]="Visitar Nó",10,0)</f>
        <v>0</v>
      </c>
      <c r="G74" s="1">
        <f>+IF(total[[#This Row],[Nó]]=B73,total[[#This Row],[Hora Fim]]-D73,0)</f>
        <v>122</v>
      </c>
      <c r="H74" s="1">
        <f>+total[[#This Row],[Hora Fim]]-total[[#This Row],[Hora Inicio]]</f>
        <v>0</v>
      </c>
    </row>
    <row r="75" spans="1:8" x14ac:dyDescent="0.25">
      <c r="A75" s="1" t="s">
        <v>3</v>
      </c>
      <c r="B75" s="1" t="s">
        <v>24</v>
      </c>
      <c r="C75">
        <v>254</v>
      </c>
      <c r="D75">
        <v>254</v>
      </c>
      <c r="E75" s="1" t="s">
        <v>7</v>
      </c>
      <c r="F75" s="1">
        <f>+IF(total[[#This Row],[Tipo]]="Visitar Nó",10,0)</f>
        <v>0</v>
      </c>
      <c r="G75" s="1">
        <f>+IF(total[[#This Row],[Nó]]=B74,total[[#This Row],[Hora Fim]]-D74,0)</f>
        <v>6</v>
      </c>
      <c r="H75" s="1">
        <f>+total[[#This Row],[Hora Fim]]-total[[#This Row],[Hora Inicio]]</f>
        <v>0</v>
      </c>
    </row>
    <row r="76" spans="1:8" x14ac:dyDescent="0.25">
      <c r="A76" s="1" t="s">
        <v>3</v>
      </c>
      <c r="B76" s="1" t="s">
        <v>24</v>
      </c>
      <c r="C76">
        <v>398</v>
      </c>
      <c r="D76">
        <v>398</v>
      </c>
      <c r="E76" s="1" t="s">
        <v>7</v>
      </c>
      <c r="F76" s="1">
        <f>+IF(total[[#This Row],[Tipo]]="Visitar Nó",10,0)</f>
        <v>0</v>
      </c>
      <c r="G76" s="1">
        <f>+IF(total[[#This Row],[Nó]]=B75,total[[#This Row],[Hora Fim]]-D75,0)</f>
        <v>144</v>
      </c>
      <c r="H76" s="1">
        <f>+total[[#This Row],[Hora Fim]]-total[[#This Row],[Hora Inicio]]</f>
        <v>0</v>
      </c>
    </row>
    <row r="77" spans="1:8" x14ac:dyDescent="0.25">
      <c r="A77" s="1" t="s">
        <v>3</v>
      </c>
      <c r="B77" s="1" t="s">
        <v>24</v>
      </c>
      <c r="C77">
        <v>404</v>
      </c>
      <c r="D77">
        <v>404</v>
      </c>
      <c r="E77" s="1" t="s">
        <v>7</v>
      </c>
      <c r="F77" s="1">
        <f>+IF(total[[#This Row],[Tipo]]="Visitar Nó",10,0)</f>
        <v>0</v>
      </c>
      <c r="G77" s="1">
        <f>+IF(total[[#This Row],[Nó]]=B76,total[[#This Row],[Hora Fim]]-D76,0)</f>
        <v>6</v>
      </c>
      <c r="H77" s="1">
        <f>+total[[#This Row],[Hora Fim]]-total[[#This Row],[Hora Inicio]]</f>
        <v>0</v>
      </c>
    </row>
    <row r="78" spans="1:8" x14ac:dyDescent="0.25">
      <c r="A78" s="1" t="s">
        <v>3</v>
      </c>
      <c r="B78" s="1" t="s">
        <v>25</v>
      </c>
      <c r="C78">
        <v>122</v>
      </c>
      <c r="D78">
        <v>122</v>
      </c>
      <c r="E78" s="1" t="s">
        <v>7</v>
      </c>
      <c r="F78" s="1">
        <f>+IF(total[[#This Row],[Tipo]]="Visitar Nó",10,0)</f>
        <v>0</v>
      </c>
      <c r="G78" s="1">
        <f>+IF(total[[#This Row],[Nó]]=B77,total[[#This Row],[Hora Fim]]-D77,0)</f>
        <v>0</v>
      </c>
      <c r="H78" s="1">
        <f>+total[[#This Row],[Hora Fim]]-total[[#This Row],[Hora Inicio]]</f>
        <v>0</v>
      </c>
    </row>
    <row r="79" spans="1:8" x14ac:dyDescent="0.25">
      <c r="A79" s="1" t="s">
        <v>3</v>
      </c>
      <c r="B79" s="1" t="s">
        <v>25</v>
      </c>
      <c r="C79">
        <v>124</v>
      </c>
      <c r="D79">
        <v>124</v>
      </c>
      <c r="E79" s="1" t="s">
        <v>7</v>
      </c>
      <c r="F79" s="1">
        <f>+IF(total[[#This Row],[Tipo]]="Visitar Nó",10,0)</f>
        <v>0</v>
      </c>
      <c r="G79" s="1">
        <f>+IF(total[[#This Row],[Nó]]=B78,total[[#This Row],[Hora Fim]]-D78,0)</f>
        <v>2</v>
      </c>
      <c r="H79" s="1">
        <f>+total[[#This Row],[Hora Fim]]-total[[#This Row],[Hora Inicio]]</f>
        <v>0</v>
      </c>
    </row>
    <row r="80" spans="1:8" x14ac:dyDescent="0.25">
      <c r="A80" s="1" t="s">
        <v>3</v>
      </c>
      <c r="B80" s="1" t="s">
        <v>25</v>
      </c>
      <c r="C80">
        <v>250</v>
      </c>
      <c r="D80">
        <v>250</v>
      </c>
      <c r="E80" s="1" t="s">
        <v>7</v>
      </c>
      <c r="F80" s="1">
        <f>+IF(total[[#This Row],[Tipo]]="Visitar Nó",10,0)</f>
        <v>0</v>
      </c>
      <c r="G80" s="1">
        <f>+IF(total[[#This Row],[Nó]]=B79,total[[#This Row],[Hora Fim]]-D79,0)</f>
        <v>126</v>
      </c>
      <c r="H80" s="1">
        <f>+total[[#This Row],[Hora Fim]]-total[[#This Row],[Hora Inicio]]</f>
        <v>0</v>
      </c>
    </row>
    <row r="81" spans="1:8" x14ac:dyDescent="0.25">
      <c r="A81" s="1" t="s">
        <v>3</v>
      </c>
      <c r="B81" s="1" t="s">
        <v>25</v>
      </c>
      <c r="C81">
        <v>252</v>
      </c>
      <c r="D81">
        <v>252</v>
      </c>
      <c r="E81" s="1" t="s">
        <v>7</v>
      </c>
      <c r="F81" s="1">
        <f>+IF(total[[#This Row],[Tipo]]="Visitar Nó",10,0)</f>
        <v>0</v>
      </c>
      <c r="G81" s="1">
        <f>+IF(total[[#This Row],[Nó]]=B80,total[[#This Row],[Hora Fim]]-D80,0)</f>
        <v>2</v>
      </c>
      <c r="H81" s="1">
        <f>+total[[#This Row],[Hora Fim]]-total[[#This Row],[Hora Inicio]]</f>
        <v>0</v>
      </c>
    </row>
    <row r="82" spans="1:8" x14ac:dyDescent="0.25">
      <c r="A82" s="1" t="s">
        <v>3</v>
      </c>
      <c r="B82" s="1" t="s">
        <v>25</v>
      </c>
      <c r="C82">
        <v>400</v>
      </c>
      <c r="D82">
        <v>400</v>
      </c>
      <c r="E82" s="1" t="s">
        <v>7</v>
      </c>
      <c r="F82" s="1">
        <f>+IF(total[[#This Row],[Tipo]]="Visitar Nó",10,0)</f>
        <v>0</v>
      </c>
      <c r="G82" s="1">
        <f>+IF(total[[#This Row],[Nó]]=B81,total[[#This Row],[Hora Fim]]-D81,0)</f>
        <v>148</v>
      </c>
      <c r="H82" s="1">
        <f>+total[[#This Row],[Hora Fim]]-total[[#This Row],[Hora Inicio]]</f>
        <v>0</v>
      </c>
    </row>
    <row r="83" spans="1:8" x14ac:dyDescent="0.25">
      <c r="A83" s="1" t="s">
        <v>3</v>
      </c>
      <c r="B83" s="1" t="s">
        <v>25</v>
      </c>
      <c r="C83">
        <v>402</v>
      </c>
      <c r="D83">
        <v>402</v>
      </c>
      <c r="E83" s="1" t="s">
        <v>7</v>
      </c>
      <c r="F83" s="1">
        <f>+IF(total[[#This Row],[Tipo]]="Visitar Nó",10,0)</f>
        <v>0</v>
      </c>
      <c r="G83" s="1">
        <f>+IF(total[[#This Row],[Nó]]=B82,total[[#This Row],[Hora Fim]]-D82,0)</f>
        <v>2</v>
      </c>
      <c r="H83" s="1">
        <f>+total[[#This Row],[Hora Fim]]-total[[#This Row],[Hora Inicio]]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D54D-87DA-4A44-B752-451799484F97}">
  <dimension ref="A1:I2"/>
  <sheetViews>
    <sheetView workbookViewId="0">
      <selection sqref="A1:L2"/>
    </sheetView>
  </sheetViews>
  <sheetFormatPr defaultRowHeight="15" x14ac:dyDescent="0.25"/>
  <cols>
    <col min="1" max="1" width="12.28515625" bestFit="1" customWidth="1"/>
    <col min="2" max="2" width="20.42578125" bestFit="1" customWidth="1"/>
    <col min="3" max="3" width="11" bestFit="1" customWidth="1"/>
    <col min="4" max="4" width="7.7109375" bestFit="1" customWidth="1"/>
    <col min="5" max="5" width="16" bestFit="1" customWidth="1"/>
    <col min="6" max="6" width="10.140625" bestFit="1" customWidth="1"/>
    <col min="7" max="7" width="11.85546875" bestFit="1" customWidth="1"/>
    <col min="8" max="8" width="6.85546875" bestFit="1" customWidth="1"/>
    <col min="9" max="9" width="14.5703125" bestFit="1" customWidth="1"/>
    <col min="10" max="10" width="28" bestFit="1" customWidth="1"/>
    <col min="11" max="11" width="22.140625" bestFit="1" customWidth="1"/>
    <col min="12" max="12" width="18.140625" bestFit="1" customWidth="1"/>
    <col min="13" max="13" width="27.42578125" bestFit="1" customWidth="1"/>
    <col min="14" max="14" width="21.5703125" bestFit="1" customWidth="1"/>
    <col min="15" max="15" width="21.140625" bestFit="1" customWidth="1"/>
    <col min="16" max="16" width="14.7109375" bestFit="1" customWidth="1"/>
    <col min="17" max="17" width="18.5703125" bestFit="1" customWidth="1"/>
    <col min="18" max="18" width="14.5703125" bestFit="1" customWidth="1"/>
    <col min="19" max="19" width="20.140625" bestFit="1" customWidth="1"/>
    <col min="20" max="20" width="14.7109375" bestFit="1" customWidth="1"/>
    <col min="21" max="21" width="15.42578125" bestFit="1" customWidth="1"/>
    <col min="22" max="22" width="14.7109375" bestFit="1" customWidth="1"/>
    <col min="23" max="23" width="10.42578125" bestFit="1" customWidth="1"/>
    <col min="24" max="24" width="25.7109375" bestFit="1" customWidth="1"/>
    <col min="25" max="25" width="40.28515625" bestFit="1" customWidth="1"/>
    <col min="26" max="26" width="12.42578125" bestFit="1" customWidth="1"/>
    <col min="27" max="27" width="12" bestFit="1" customWidth="1"/>
    <col min="28" max="28" width="12.7109375" bestFit="1" customWidth="1"/>
    <col min="29" max="29" width="6.85546875" bestFit="1" customWidth="1"/>
    <col min="30" max="30" width="11.28515625" bestFit="1" customWidth="1"/>
    <col min="31" max="31" width="8.42578125" bestFit="1" customWidth="1"/>
    <col min="32" max="32" width="9.7109375" bestFit="1" customWidth="1"/>
    <col min="33" max="33" width="9.85546875" bestFit="1" customWidth="1"/>
    <col min="34" max="34" width="23.85546875" bestFit="1" customWidth="1"/>
  </cols>
  <sheetData>
    <row r="1" spans="1:9" x14ac:dyDescent="0.25">
      <c r="A1" t="s">
        <v>29</v>
      </c>
      <c r="B1" t="s">
        <v>28</v>
      </c>
      <c r="C1" t="s">
        <v>26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5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D5C1E1-431D-4D48-BCD9-5C12377C22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99  output</vt:lpstr>
      <vt:lpstr>01  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Ramalho</dc:creator>
  <cp:lastModifiedBy>Liliana Ramalho</cp:lastModifiedBy>
  <dcterms:created xsi:type="dcterms:W3CDTF">2015-06-05T18:17:20Z</dcterms:created>
  <dcterms:modified xsi:type="dcterms:W3CDTF">2021-07-14T14:12:53Z</dcterms:modified>
</cp:coreProperties>
</file>