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8c3046fd4a8cdd9e/Escritorio/ACTS PRAC/"/>
    </mc:Choice>
  </mc:AlternateContent>
  <xr:revisionPtr revIDLastSave="1420" documentId="8_{B1EF14B1-589A-4412-AA74-385EC46BFA64}" xr6:coauthVersionLast="47" xr6:coauthVersionMax="47" xr10:uidLastSave="{82595ED5-5F63-4EAD-82B9-6606F2DD3F06}"/>
  <bookViews>
    <workbookView xWindow="-120" yWindow="-120" windowWidth="19440" windowHeight="10590" xr2:uid="{E18A1E5A-905A-4F74-9882-A583F9F8F982}"/>
  </bookViews>
  <sheets>
    <sheet name="Componentes" sheetId="1" r:id="rId1"/>
    <sheet name="Análi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 i="2"/>
  <c r="D33" i="2" l="1"/>
  <c r="E33" i="2"/>
  <c r="C33" i="2"/>
  <c r="Q4" i="2"/>
  <c r="Q6" i="2"/>
  <c r="Q7" i="2"/>
  <c r="Q8" i="2"/>
  <c r="Q9" i="2"/>
  <c r="Q10" i="2"/>
  <c r="Q11" i="2"/>
  <c r="Q12" i="2"/>
  <c r="Q13" i="2"/>
  <c r="Q14" i="2"/>
  <c r="Q15" i="2"/>
  <c r="Q16" i="2"/>
  <c r="Q17" i="2"/>
  <c r="Q18" i="2"/>
  <c r="Q19" i="2"/>
  <c r="Q20" i="2"/>
  <c r="Q21" i="2"/>
  <c r="Q22" i="2"/>
  <c r="Q23" i="2"/>
  <c r="Q24" i="2"/>
  <c r="Q25" i="2"/>
  <c r="Q26" i="2"/>
  <c r="Q27" i="2"/>
  <c r="Q28" i="2"/>
  <c r="Q3" i="2"/>
  <c r="P4" i="2"/>
  <c r="P6" i="2"/>
  <c r="P7" i="2"/>
  <c r="P8" i="2"/>
  <c r="P9" i="2"/>
  <c r="P10" i="2"/>
  <c r="P11" i="2"/>
  <c r="P12" i="2"/>
  <c r="P13" i="2"/>
  <c r="P14" i="2"/>
  <c r="P15" i="2"/>
  <c r="P16" i="2"/>
  <c r="P17" i="2"/>
  <c r="P18" i="2"/>
  <c r="P19" i="2"/>
  <c r="P20" i="2"/>
  <c r="P21" i="2"/>
  <c r="P22" i="2"/>
  <c r="P23" i="2"/>
  <c r="P24" i="2"/>
  <c r="P25" i="2"/>
  <c r="P26" i="2"/>
  <c r="P27" i="2"/>
  <c r="P28" i="2"/>
  <c r="P3" i="2"/>
  <c r="O3" i="2"/>
  <c r="O4" i="2"/>
  <c r="O6" i="2"/>
  <c r="O7" i="2"/>
  <c r="O8" i="2"/>
  <c r="O9" i="2"/>
  <c r="O10" i="2"/>
  <c r="O11" i="2"/>
  <c r="O12" i="2"/>
  <c r="O13" i="2"/>
  <c r="O14" i="2"/>
  <c r="O15" i="2"/>
  <c r="O16" i="2"/>
  <c r="O17" i="2"/>
  <c r="O18" i="2"/>
  <c r="O19" i="2"/>
  <c r="O20" i="2"/>
  <c r="O21" i="2"/>
  <c r="O22" i="2"/>
  <c r="O23" i="2"/>
  <c r="O24" i="2"/>
  <c r="O25" i="2"/>
  <c r="O26" i="2"/>
  <c r="O27" i="2"/>
  <c r="O28" i="2"/>
  <c r="N4" i="2"/>
  <c r="N6" i="2"/>
  <c r="N7" i="2"/>
  <c r="N8" i="2"/>
  <c r="N9" i="2"/>
  <c r="N10" i="2"/>
  <c r="N11" i="2"/>
  <c r="N12" i="2"/>
  <c r="N13" i="2"/>
  <c r="N14" i="2"/>
  <c r="N15" i="2"/>
  <c r="N16" i="2"/>
  <c r="N17" i="2"/>
  <c r="N18" i="2"/>
  <c r="N19" i="2"/>
  <c r="N20" i="2"/>
  <c r="N21" i="2"/>
  <c r="N22" i="2"/>
  <c r="N23" i="2"/>
  <c r="N24" i="2"/>
  <c r="N25" i="2"/>
  <c r="N26" i="2"/>
  <c r="N27" i="2"/>
  <c r="N28" i="2"/>
  <c r="N3" i="2"/>
  <c r="M4" i="2"/>
  <c r="M5" i="2"/>
  <c r="Q5" i="2" s="1"/>
  <c r="M6" i="2"/>
  <c r="M7" i="2"/>
  <c r="M8" i="2"/>
  <c r="M9" i="2"/>
  <c r="M10" i="2"/>
  <c r="M11" i="2"/>
  <c r="M12" i="2"/>
  <c r="M13" i="2"/>
  <c r="M14" i="2"/>
  <c r="M15" i="2"/>
  <c r="M16" i="2"/>
  <c r="M17" i="2"/>
  <c r="M18" i="2"/>
  <c r="M19" i="2"/>
  <c r="M20" i="2"/>
  <c r="M21" i="2"/>
  <c r="M22" i="2"/>
  <c r="M23" i="2"/>
  <c r="M24" i="2"/>
  <c r="M25" i="2"/>
  <c r="M26" i="2"/>
  <c r="M27" i="2"/>
  <c r="M28" i="2"/>
  <c r="M29" i="2"/>
  <c r="N29" i="2" s="1"/>
  <c r="M30" i="2"/>
  <c r="N30" i="2" s="1"/>
  <c r="M31" i="2"/>
  <c r="P31" i="2" s="1"/>
  <c r="M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S32"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N5" i="2" l="1"/>
  <c r="O5" i="2"/>
  <c r="P5" i="2"/>
  <c r="P30" i="2"/>
  <c r="O31" i="2"/>
  <c r="P29" i="2"/>
  <c r="O30" i="2"/>
  <c r="O29" i="2"/>
  <c r="Q31" i="2"/>
  <c r="N31" i="2"/>
  <c r="Q30" i="2"/>
  <c r="Q29" i="2"/>
  <c r="T32" i="2"/>
</calcChain>
</file>

<file path=xl/sharedStrings.xml><?xml version="1.0" encoding="utf-8"?>
<sst xmlns="http://schemas.openxmlformats.org/spreadsheetml/2006/main" count="231" uniqueCount="193">
  <si>
    <t>COMPONENTES</t>
  </si>
  <si>
    <t>ESTUDIANTES</t>
  </si>
  <si>
    <t>PROFESORES</t>
  </si>
  <si>
    <t>ADMINISTRATIVOS</t>
  </si>
  <si>
    <t>1 El programa cuenta con un número suficiente de profesores</t>
  </si>
  <si>
    <t xml:space="preserve">2 Los profesores adscritos al programa disponen de tiempo programado para
atender las necesidades académicas de los estudiantes. </t>
  </si>
  <si>
    <t xml:space="preserve">17 La selección, vinculación y permanencia de los profesores se apega a las
políticas, normas y procedimientos vigentes.  </t>
  </si>
  <si>
    <t xml:space="preserve">18 Las decisiones para la selección, vinculación y permanencia de los profesores se
cumplen en los tiempos establecidos.  </t>
  </si>
  <si>
    <t xml:space="preserve">29 El número de profesores con los que cuenta el programa es suficiente para
atender, de manera oportuna, las necesidades de los estudiantes (tutorías de
investigación, asesorías sobre temas tratados, espacios para aclarar u orientar las
inquietudes de los estudiantes, orientar el trabajo independiente).  </t>
  </si>
  <si>
    <t>Infraestuctura</t>
  </si>
  <si>
    <t>Recursos Bibliográficos</t>
  </si>
  <si>
    <t>Recursos Tecnológicos</t>
  </si>
  <si>
    <t>Reglamento Estudiantil</t>
  </si>
  <si>
    <t>Participación Estudiantil</t>
  </si>
  <si>
    <t>Reglamento Docente</t>
  </si>
  <si>
    <t>Participacion Docente</t>
  </si>
  <si>
    <t>Preparación Docente</t>
  </si>
  <si>
    <t>Metodología</t>
  </si>
  <si>
    <t>Política Estímulos</t>
  </si>
  <si>
    <t>Remuneración</t>
  </si>
  <si>
    <t xml:space="preserve">3 Las instalaciones físicas en las que el programa desarrolla las actividades
académicas son adecuadas a los requerimientos de formación y al número de
estudiantes.  </t>
  </si>
  <si>
    <t xml:space="preserve">5 Los recursos bibliográficos disponibles son adecuados porque responden a las tendencias de la profesión y las necesidades de formación.  </t>
  </si>
  <si>
    <t xml:space="preserve">4 La infraestructura de física de servicios sanitarios, cafeterías y zonas de
esparcimiento es satisfactoria.  </t>
  </si>
  <si>
    <t>6 Los recursos bibliográficos disponibles son suficientes para el número de
estudiantes admitidos en el Programa</t>
  </si>
  <si>
    <t xml:space="preserve">7 Los recursos tecnológicos de apoyo a la enseñanza disponibles son adecuados porque responden a las tendencias de la profesión y las necesidades de formación.  </t>
  </si>
  <si>
    <t xml:space="preserve">8 Los recursos tecnológicos de apoyo a la enseñanza disponibles son suficientes
para el número de estudiantes admitidos en el Programa.  </t>
  </si>
  <si>
    <t xml:space="preserve">9 El reglamento estudiantil se adecua a las condiciones académicas actuales del
programa.  </t>
  </si>
  <si>
    <t xml:space="preserve">10 El Reglamento estudiantil se aplica con JUSTICIA porque se cumple otorgándole
el derecho o la sanción a quien le corresponde.   </t>
  </si>
  <si>
    <t>11 El Reglamento estudiantil se aplica con EQUIDAD porque da a cada uno lo que le
corresponde de acuerdo a lo que en él está establecido.</t>
  </si>
  <si>
    <t xml:space="preserve">12 El Reglamento estudiantil se aplica con RESPONSABILIDAD porque cuando es
transgredido, contempla la sanción y la instancia competente para aplicarla.  </t>
  </si>
  <si>
    <t xml:space="preserve">13 Los estudiantes tienen la opción de elegir y ser elegidos para participar en los
órganos de decisión de la Universidad (Sala General, Consejo de Gobierno,
Consejo Académico, Comités, entre otros).  </t>
  </si>
  <si>
    <t>14 La participación del representante de estudiantes en la Sala General durante los
últimos tres años ha sido considerada en la toma de decisiones.</t>
  </si>
  <si>
    <t xml:space="preserve">15 La participación del representante de estudiantes en el Consejo de Gobierno
durante los últimos tres años ha sido considerada en la toma de decisiones. </t>
  </si>
  <si>
    <t>16 La participación del representante de estudiantes en el Consejo Académico
durante los últimos tres años ha sido considerada en la toma de decisiones.</t>
  </si>
  <si>
    <t>19 El reglamento docente se adecua a las condiciones académicas actuales de la
institución</t>
  </si>
  <si>
    <t>20 El Reglamento docente se aplica con TRANSPARENCIA porque incluye las normas para la adecuada convivencia y es socializado a la comunidad universitaria</t>
  </si>
  <si>
    <t>21 El Reglamento docente se aplica con JUSTICIA porque se cumple otorgándole el
derecho o la sanción a quien le corresponde.</t>
  </si>
  <si>
    <t>22 El Reglamento docente se aplica con EQUIDAD porque da a cada uno lo que le
corresponde de acuerdo a lo que en él está establecido.</t>
  </si>
  <si>
    <t xml:space="preserve">23 El Reglamento docente se aplica con RESPONSABILIDAD porque cuando es
transgredido, contempla la sanción y la instancia competente para aplicarla.   </t>
  </si>
  <si>
    <t xml:space="preserve">24 Los profesores tienen la opción de elegir y ser elegidos para participar en los
órganos de decisión de la Universidad (Sala General, Consejo de Gobierno,
Consejo Académico, Comités, entre otros).  </t>
  </si>
  <si>
    <t xml:space="preserve">25 La participación del representante de los profesores en la Sala General durante
los últimos tres años ha sido considerada en la toma de decisiones.  </t>
  </si>
  <si>
    <t>26 La participación del representante de los profesores en el Consejo de Gobierno
durante los últimos tres años ha sido considerada en la toma de decisiones</t>
  </si>
  <si>
    <t>27 La participación del representante de los profesores en el Consejo Académico
durante los últimos tres años ha sido considerada en la toma de decisiones.</t>
  </si>
  <si>
    <t xml:space="preserve">28 La participación del representante de los profesores en el Comité Curricular
durante los últimos tres años ha sido considerada en la toma de decisiones.  </t>
  </si>
  <si>
    <t xml:space="preserve">30 El nivel de preparación profesional de los profesores con los que cuenta el
programa académico para atender a los estudiantes (clases, inquietudes, tutorías,
asesorías, etc.) es el adecuado. </t>
  </si>
  <si>
    <t xml:space="preserve">32 El programa cuenta con profesores de prestigio profesional y trayectoria
académica reconocida.  </t>
  </si>
  <si>
    <t xml:space="preserve">33 Los estudios de formación avanzada que la Universidad ha fomentado a sus
profesores han culminado exitosamente en el tiempo previsto. </t>
  </si>
  <si>
    <t xml:space="preserve">34 Los profesores que se han beneficiado del programa de desarrollo profesoral han
mejorado sus condiciones contractuales. </t>
  </si>
  <si>
    <t>35 Los profesores que se han beneficiado del programa de desarrollo profesoral han
elevado la calidad de su producción académica.</t>
  </si>
  <si>
    <t xml:space="preserve">36 Los profesores que se han beneficiado del programa de desarrollo profesoral han
mostrado mejoras en los resultados de la evaluación de desempeño.  </t>
  </si>
  <si>
    <t>31 Las estrategias pedagógicas utilizadas por los profesores con los que cuenta el
programa académico para atender a los estudiantes (clases, tutorías, asesorías,
etc.) son adecuadas.</t>
  </si>
  <si>
    <t xml:space="preserve">37 La política de estímulos (escalafón docente y sistema de incentivos a la
producción científica y tecnológica) se aplica con TRANSPARENCIA porque
incluye los aspectos requeridos para motivar la vinculación, permanencia y
promoción del profesorado. </t>
  </si>
  <si>
    <t xml:space="preserve">38 La política de estímulos (escalafón docente y sistema de incentivos a la
producción científica y tecnológica) se aplica con RIGUROSIDAD porque se da
cumplimiento a lo que en ella se establece. </t>
  </si>
  <si>
    <t xml:space="preserve">39 Los incentivos que contempla la política de estímulos de la USB (escalafón
docente y sistema de incentivos a la producción científica y tecnológica) son
competitivos dentro del grupo de referencia de la institución. </t>
  </si>
  <si>
    <t xml:space="preserve">40 La remuneración de los profesores corresponde a su nivel formativo y experiencia profesional y son competitivos dentro del grupo de referencia de la institución. </t>
  </si>
  <si>
    <t>Evaluación Profesoral</t>
  </si>
  <si>
    <t>41 Los ítems que contiene la evaluación de profesores permiten tener un conceptoindividual de su desempeño en lo relativo a su quehacer pedagógico.</t>
  </si>
  <si>
    <t>42 Los ítems que contiene la evaluación de profesores permiten tener un conceptoindividual de su desempeño en lo relativo a sus relaciones interpersonales.</t>
  </si>
  <si>
    <t>43 El programa académico comunica al profesor los resultados de la evaluación y losconsidera para defi nir planes de mejoramiento individual.</t>
  </si>
  <si>
    <t>44 El programa académico considera los resultados de la evaluación de susprofesores para implementar defi nir programas de cualifi cación.</t>
  </si>
  <si>
    <t>45 Existe coherencia entre las decisiones tomadas en el programa y los resultadosde las evaluaciones del cuerpo profesoral.</t>
  </si>
  <si>
    <t>Perfil Profesional</t>
  </si>
  <si>
    <t>Recursos Humanos</t>
  </si>
  <si>
    <t>47 La formación recibida se orienta al logro del perfil profesional declarado por el programa académico.</t>
  </si>
  <si>
    <t>Currículo</t>
  </si>
  <si>
    <t>51 La organización curricular favorece la movilidad de estudiantes a otras universidades del país o extranjeras.</t>
  </si>
  <si>
    <t>50 Las políticas institucionales en materia de flexibilidad facilitan que el estudiante pueda diseñar su propia ruta de formación (Conjunto de actividades quecontempla el currículo orientadas a que el estudiante se titule como profesional).</t>
  </si>
  <si>
    <t>49 El currículo del programa (Plan de estudios, actividades académicas y de formación integral) responde a las exigencias de calidad requeridas por el ambiente socioeconómico, tecnológico y cultural de la región y del país.</t>
  </si>
  <si>
    <t>52 El programa cuenta en su organización curricular con un adecuado número de créditos electivos esperado para el tipo y naturaleza del programa.</t>
  </si>
  <si>
    <t>53 En el programa académico brinda orientación adecuada a los estudiantes para el diseño de la ruta de formación.</t>
  </si>
  <si>
    <t>Sistema de Información Universidad</t>
  </si>
  <si>
    <t>54 La Universidad cuenta con un adecuado sistema de información que permite que el estudiante registre adecuadamente los créditos obligatorios, electivos y actividades que cursará durante el periodo académico.</t>
  </si>
  <si>
    <t>56 El programa contempla escenarios de interacción académica entre los estudiantes y los profesores del programa o con otros programas académicos en proyectos de aula, de investigación o de extensión que abordan problemáticas locales o regionales.</t>
  </si>
  <si>
    <t>57 Existe, en asignaturas, la fundamentación del núcleo básico donde confluyen diferentes campos de formación profesional de los estudiantes y, por lo tanto, diferentes tipos de problemas para solucionar.</t>
  </si>
  <si>
    <t>58 Existen asignaturas en el plan de estudios que permiten identificar los diferentes campos de formación profesional y abordar problemáticas de manera interdisciplinar .</t>
  </si>
  <si>
    <t>59 El programa propicia espacios para socializar experiencias de sus profesores y estudiantes fruto del trabajo interdisciplinario.</t>
  </si>
  <si>
    <t>60 Las actividades (análisis de casos, talleres, laboratorios, vista de campo, entreotras) propuestas por el profesor para el desarrollo de los contenidos de las asignaturas corresponden a su naturaleza y favorecen el aprendizaje</t>
  </si>
  <si>
    <t>61 Las normas establecidas en la institución y el programa para avanzar en suformación y graduarse corresponden a la naturaleza del programa académico.</t>
  </si>
  <si>
    <t>63 Los criterios y procedimientos formalmente establecidos para evaluación (estudiantes, profesores, plan de estudio, prácticas, entre otros) favorecen el mejoramiento de los procesos académicos y administrativos.</t>
  </si>
  <si>
    <t>62 La evaluación que realizan los profesores del programa en el desarrollo de los contenidos, corresponde con la metodología empleada en el proceso de enseñanza-aprendizaje.</t>
  </si>
  <si>
    <t>64 En la universidad los estudiantes pueden acceder con facilidad a la utilización de servicios de cómputos.</t>
  </si>
  <si>
    <t>65 Los equipos de cómputos con los que cuenta la institución son adecuados al desarrollo de las actividades del programa, de acuerdo a su naturaleza.</t>
  </si>
  <si>
    <t>66 En la institución el correo electrónico es un medio de comunicación eficiente entre los docentes y estudiantes.</t>
  </si>
  <si>
    <t>67 En la institución se puede acceder con facilidad a servicios de internet.</t>
  </si>
  <si>
    <t>68 Existen varias zonas Wi Fi que facilitan el acceso a internet.</t>
  </si>
  <si>
    <t>Comunicación Institucional</t>
  </si>
  <si>
    <t>Sitio Web</t>
  </si>
  <si>
    <t>75 Los laboratorios y talleres con los que cuenta la Universidad son suficientes para el desarrollo de las actividades académicas.</t>
  </si>
  <si>
    <t>76 Los laboratorios y talleres con los que cuenta la Universidad tienen una dotación actualizada.</t>
  </si>
  <si>
    <t>77 En la universidad se realiza mantenimiento predictivo de los laboratorios y talleres.</t>
  </si>
  <si>
    <t>78 En la universidad se realiza mantenimiento correctivo de los laboratorios y talleres.</t>
  </si>
  <si>
    <t>79 La Universidad cuenta con equipos audiovisuales suficientes.</t>
  </si>
  <si>
    <t>80 La comunidad académica conoce oportunamente la oferta de servicios y programación de las actividades desarrolladas por el Bienestar Institucional.</t>
  </si>
  <si>
    <t>81 El personal para atender las actividades y servicios de bienestar es suficiente.</t>
  </si>
  <si>
    <t>82 El personal que atiende las actividades y servicios de bienestar es idóneo para la prestación de estos.</t>
  </si>
  <si>
    <t>83 Las actividades y servicios de bienestar aportan a su formación integral (formación ética, estética, política y artística).</t>
  </si>
  <si>
    <t>85 El Bienestar Institucional ofrece programas y servicios relacionados con el fomento al deporte y la recreación orientados a la promoción de la salud y sana convivencia.</t>
  </si>
  <si>
    <t>84 El Bienestar Institucional ofrece programas y servicios relacionados con el fomento artístico y cultural orientado a la preservación de la cultura y el respeto por el ancestro.</t>
  </si>
  <si>
    <t>Bienestar Institucional</t>
  </si>
  <si>
    <t>86-87 Los servicios de promoción y prevención en salud responden a las necesidadesde la comunidad académica y se orientan al mejoramiento de sus miembros.</t>
  </si>
  <si>
    <t>88 El bienestar institucional ofrece programas y servicios para apoyar a que el estudiante se conozca y se adapte a la vida universitaria orientado a favorecer su permanencia.</t>
  </si>
  <si>
    <t>Procesos Administrativos</t>
  </si>
  <si>
    <t>89 La manera en que la Universidad organiza sus procesos administrativos favorece el desarrollo de la docencia, la investigación y la proyección social.</t>
  </si>
  <si>
    <t>Evaluación de Desempeño</t>
  </si>
  <si>
    <t>90 El procedimiento para realizar la evaluación del desempeño y las fechas de realización se difunden adecuadamente a la comunidad universitaria.</t>
  </si>
  <si>
    <t>92 El acceso al portal de servicios para obtener el volante de nómina es amigablecon el usuario y está disponible.</t>
  </si>
  <si>
    <t>93 El acceso al Sistema de Información Académica-Administrativa – SIAA es ágil y los reportes que provee son confiables y oportunos.</t>
  </si>
  <si>
    <t>Servicios Gerentes</t>
  </si>
  <si>
    <t>91 La habilitación del instrumento para la evaluación del desempeño se encuentra disponible en las fechas definidas por la institución para el respectivo diligenciamiento.</t>
  </si>
  <si>
    <t>Aula Extendida</t>
  </si>
  <si>
    <t>Sistema de Información Bibliográfico</t>
  </si>
  <si>
    <t>95 El Aula extendida se constituye en una herramienta de apoyo a la presencialidadque media el proceso de formación de los estudiantes.</t>
  </si>
  <si>
    <t>96 El Sistema de Información Bibliográfico es confiable, actualizado, pertinente para ser consultado por los miembros de la comunidad universitaria.</t>
  </si>
  <si>
    <t>97 La consulta de notas a través del portal de servicios es ágil y se encuentra disponible.</t>
  </si>
  <si>
    <t>98 La información para realizar la matrícula vía web (pasos a seguir, requisitos, etc.)es clara y completa.</t>
  </si>
  <si>
    <t>100 El procedimiento para la selección de los horarios de asignaturas es claro y completo.</t>
  </si>
  <si>
    <t>101 El acceso al portal de estudiantes para seleccionar los horarios es amigable y efectivo.</t>
  </si>
  <si>
    <t>102 La información para tramitar el crédito interno para matrícula (pasos a seguir,requisitos, etc.) es clara y completa.</t>
  </si>
  <si>
    <t>103 El servicio para tramitar el crédito interno para matrícula es amigable y efectivo.</t>
  </si>
  <si>
    <t>104 El procedimiento para retirar asignaturas (pasos a seguir, requisitos, etc.) es claro y completo.</t>
  </si>
  <si>
    <t>105 El procedimiento para aplazar cursos de inglés y emprendimiento (pasos aseguir, requisitos, etc.) es claro y completo.</t>
  </si>
  <si>
    <t>106 El acceso al portal de estudiantes para para aplazar cursos de inglés y emprendimiento es amigable y efectivo.</t>
  </si>
  <si>
    <t>107 La información para solicitud de certificados electrónicos (pasos a seguir,requisitos, etc.) es clara y completa.</t>
  </si>
  <si>
    <t>109 La información para la impresión de volantes de pago es clara y completa.</t>
  </si>
  <si>
    <t>110 El acceso al portal de estudiantes para generar volantes de pago es amigable y efectivo.</t>
  </si>
  <si>
    <t>69-111 La interacción con los seguidores de las cuentas de la universidad en las redes sociales permite conocer su percepción, útil para toma de decisiones.</t>
  </si>
  <si>
    <t>70-112 El boletín interno Comunicados, que se emite a través del correo electrónico permite conocer de forma oportuna información sobre proyectos y logros institucionales, procesos de gestión del talento humano y la agenda de actividades de interés general, entre otras.</t>
  </si>
  <si>
    <t>71-113 La página web contiene noticias actualizadas sobre el desarrollo de la agenda de actividades de interés general, los avances en los proyectos institucionales y los logros institucionales.</t>
  </si>
  <si>
    <t>72-114 La página web permite acceder fácilmente a los elementos institucionales(documentos, procesos, procedimientos, manuales, instructivos y formatos) para la gestión de los procesos académicos y administrativos.</t>
  </si>
  <si>
    <t>73-115 Las cuentas institucionales en las redes sociales permiten mantener informados a los diferentes públicos sobre los proyectos, logros y agenda institucional.</t>
  </si>
  <si>
    <t>74-116 Las carteleras institucionales apoyan la divulgación oportuna de los proyectos, logros institucionales y agenda de actividades de interés general, entre otras.</t>
  </si>
  <si>
    <t>Directivos del Programa</t>
  </si>
  <si>
    <t>117 Los directivos del programa brindan una orientación académica adecuada cuando la he requerido.</t>
  </si>
  <si>
    <t>118 La orientación académica impartida por los directivos del programa se da en términos de respeto y eficacia, lo que invita a imitarlos.</t>
  </si>
  <si>
    <t>119 Los directivos del programa utilizan estrategias efectivas para resolveroportunamente las necesidades de los profesores y estudiantes del programa.</t>
  </si>
  <si>
    <t>121 En general son adecuadas las condiciones de acceso a las distintas áreas de la Universidad.</t>
  </si>
  <si>
    <t>122 Los espacios (salones, laboratorios, ofi cinas, salas de informática, entre otras)destinados a las áreas de trabajo del personal administrativo, profesores y estudiantes del programa son suficientes para el desarrollo de las actividades.</t>
  </si>
  <si>
    <t>123 Los espacios (salones, laboratorios, ofi cinas, salas de informática, entre otras)destinados a las áreas de trabajo del personal administrativo, profesores y estudiantes cuentan con la iluminación adecuada para el desarrollo de la sactividades.</t>
  </si>
  <si>
    <t>124 Los espacios (salones, laboratorios, ofi cinas, salas de informática, entre otras)destinados a las áreas de trabajo del personal administrativo, profesores y estudiantes cuentan con la ventilación adecuada para el desarrollo de las actividades.</t>
  </si>
  <si>
    <t>125 La Universidad cuenta con adecuadas condiciones de seguridad y vigilancia permanente.</t>
  </si>
  <si>
    <t>126 De manera general, la planta física de la Universidad mantiene condiciones de aseo.</t>
  </si>
  <si>
    <t>Recursos Financieros</t>
  </si>
  <si>
    <t>127 La gestión de los recursos financieros ha favorecido el logro de los propósitos del programa académico.</t>
  </si>
  <si>
    <t>128 En la Universidad y en el Programa existen criterios y mecanismos para la
asignación equitativa de los recursos físicos y presupuestales.</t>
  </si>
  <si>
    <t>129 Las políticas de asignación de recursos financieros, la organización
administrativa del área y el personal adscrito, garantizan la adecuada ejecución
del presupuesto.</t>
  </si>
  <si>
    <t>Profesores</t>
  </si>
  <si>
    <t>#</t>
  </si>
  <si>
    <t>Estudiantes</t>
  </si>
  <si>
    <t>Administrativos</t>
  </si>
  <si>
    <t>Componente</t>
  </si>
  <si>
    <t>Número de preguntas por componente para cada uno de los actores involucrados en la Autoevaluación de la MSP</t>
  </si>
  <si>
    <t>Apoyo aspectos académicos</t>
  </si>
  <si>
    <t>Apoyo aspectos culturales</t>
  </si>
  <si>
    <t>9 Los espacios que ofrece el programa para la participación en grupos o centros deestudios favorecen la formación integral</t>
  </si>
  <si>
    <t>10 La Universidad apoya de varias maneras las actividades de formación eninvestigación de los estudiantes.</t>
  </si>
  <si>
    <t>11 Los programas y proyectos de extensión y proyección social muestran elcompromiso social de la universidad.</t>
  </si>
  <si>
    <t>12 La universidad se distingue por su compromiso con la promoción de la cultura</t>
  </si>
  <si>
    <t>28 Los materiales de apoyo (guías de estudio, talleres, artículos, ensayos, textos,material audiovisual, manuales, entre otros) elaborados por los profesores facilitan el proceso de enseñanza-aprendizaje.</t>
  </si>
  <si>
    <t>27 Los profesores utilizan material de apoyo (guías de estudio, talleres, artículos,ensayos, textos, material audiovisual, manuales, entre otros) producidos por ellos mismos en el desarrollo de sus actividades académicas.</t>
  </si>
  <si>
    <t>29 El uso del material de apoyo (guías de estudio, talleres, artículos, ensayos, textos,material audiovisual, manuales, entre otros.) producido por los profesores delprograma aporta al desarrollo de la calidad del Programa</t>
  </si>
  <si>
    <t>46 El perfil profesional expresa claramente el conjunto de conocimientos, habilidades y actitudes profesionales que debe tener un egresado del programa académico.</t>
  </si>
  <si>
    <t>48 En el currículo (Plan de estudios, actividades académicas y de formación integral)existen asignaturas y/o actividades de carácter sociohumanístico, de formación profesional y de bienestar que aseguran la formación integral.</t>
  </si>
  <si>
    <t>55 Existe articulación de diferentes disciplinas en asignaturas que componen el plan de estudio que orientan la formación del estudiante con una visión sistémica e integradora de los objetos y campos de la profesión.</t>
  </si>
  <si>
    <t>61 En la universidad se realiza mantenimiento preventivo de los laboratorios y talleres.</t>
  </si>
  <si>
    <t>69-70</t>
  </si>
  <si>
    <t>94 El acceso al portal de servicios Gerentes es ágil y los reportes que provee son confiables y oportunos.</t>
  </si>
  <si>
    <t>99 El acceso al portal de estudiantes para realizar la matrícula vía web es fácil y está disponible en las fechas definidas por la institución.</t>
  </si>
  <si>
    <t>51-94</t>
  </si>
  <si>
    <t>52-95</t>
  </si>
  <si>
    <t>53-96</t>
  </si>
  <si>
    <t>54-97</t>
  </si>
  <si>
    <t>55-98</t>
  </si>
  <si>
    <t>56-99</t>
  </si>
  <si>
    <t>120 La planta física es adecuada para el desarrollo de las actividades formativas del programa académico.</t>
  </si>
  <si>
    <t>57-58</t>
  </si>
  <si>
    <t>Funciones Administrativos</t>
  </si>
  <si>
    <t>60 Están claramente defi nidas las funciones (reglamentos, manuales de funciones,de procedimientos, entre otros) que debo cumplir de acuerdo al cargo que ocupoen el programa académico.</t>
  </si>
  <si>
    <t>61 Conozco la contribución que hago al cumplimiento de los objetivos del programa académico y la institución en virtud del cargo que ocupo.</t>
  </si>
  <si>
    <t>108 El acceso al portal de estudiantes para generar certificados electrónicos esamigable y efectivo.</t>
  </si>
  <si>
    <t>45-83</t>
  </si>
  <si>
    <t>46-84</t>
  </si>
  <si>
    <t>47-85</t>
  </si>
  <si>
    <t>48-86</t>
  </si>
  <si>
    <t>49-87</t>
  </si>
  <si>
    <t>50-88</t>
  </si>
  <si>
    <t>Funciones Administrativas</t>
  </si>
  <si>
    <t>Componentes Compartidos por todos los actores</t>
  </si>
  <si>
    <t xml:space="preserve">Componentes individuales para cada actor </t>
  </si>
  <si>
    <t>Número de Preguntas Repetidas dentro del mismo documento para cada actor</t>
  </si>
  <si>
    <t>Comunicación, Sitio Web, Bienestar Institucional</t>
  </si>
  <si>
    <t>Nombre componente</t>
  </si>
  <si>
    <t>Infraestructura</t>
  </si>
  <si>
    <t>Componentes compartidos por dos de los actores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</si>
</sst>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2"/>
      <color rgb="FF000000"/>
      <name val="Aptos Narrow"/>
      <family val="2"/>
      <scheme val="minor"/>
    </font>
  </fonts>
  <fills count="6">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vertical="center" wrapText="1"/>
    </xf>
    <xf numFmtId="0" fontId="2"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1" fillId="0" borderId="5" xfId="0" applyFont="1" applyBorder="1" applyAlignment="1">
      <alignment horizontal="center" vertical="center"/>
    </xf>
    <xf numFmtId="0" fontId="0" fillId="0" borderId="6" xfId="0" applyBorder="1" applyAlignment="1">
      <alignment wrapText="1"/>
    </xf>
    <xf numFmtId="0" fontId="0" fillId="0" borderId="7" xfId="0" applyBorder="1"/>
    <xf numFmtId="0" fontId="0" fillId="0" borderId="8" xfId="0" applyBorder="1" applyAlignment="1">
      <alignment wrapText="1"/>
    </xf>
    <xf numFmtId="0" fontId="0" fillId="0" borderId="1" xfId="0" applyBorder="1" applyAlignment="1">
      <alignment horizontal="left" vertical="center" wrapText="1"/>
    </xf>
    <xf numFmtId="0" fontId="0" fillId="0" borderId="6" xfId="0" applyBorder="1" applyAlignment="1">
      <alignment horizontal="center" vertic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3"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0" borderId="0" xfId="0" applyFont="1" applyAlignment="1">
      <alignment vertical="center" wrapText="1"/>
    </xf>
    <xf numFmtId="0" fontId="1" fillId="0" borderId="1" xfId="0" applyFont="1" applyBorder="1" applyAlignment="1">
      <alignment horizontal="center" vertical="center"/>
    </xf>
    <xf numFmtId="0" fontId="0" fillId="0" borderId="1" xfId="0" applyBorder="1" applyAlignment="1">
      <alignment horizontal="center"/>
    </xf>
    <xf numFmtId="0" fontId="3" fillId="5" borderId="10"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4" borderId="10" xfId="0" applyFont="1" applyFill="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140A-94C7-4E3B-A90A-1A1A3ACF68DE}">
  <dimension ref="A1:D134"/>
  <sheetViews>
    <sheetView tabSelected="1" topLeftCell="A95" zoomScale="90" zoomScaleNormal="90" workbookViewId="0">
      <selection activeCell="B101" sqref="B101"/>
    </sheetView>
  </sheetViews>
  <sheetFormatPr baseColWidth="10" defaultRowHeight="15" x14ac:dyDescent="0.25"/>
  <cols>
    <col min="1" max="1" width="39.140625" customWidth="1"/>
    <col min="2" max="2" width="74.7109375" customWidth="1"/>
    <col min="3" max="3" width="47.140625" customWidth="1"/>
    <col min="4" max="4" width="46.140625" customWidth="1"/>
  </cols>
  <sheetData>
    <row r="1" spans="1:4" x14ac:dyDescent="0.25">
      <c r="A1" s="19" t="s">
        <v>0</v>
      </c>
      <c r="B1" s="20" t="s">
        <v>2</v>
      </c>
      <c r="C1" s="20" t="s">
        <v>1</v>
      </c>
      <c r="D1" s="21" t="s">
        <v>3</v>
      </c>
    </row>
    <row r="2" spans="1:4" ht="24.75" customHeight="1" x14ac:dyDescent="0.25">
      <c r="A2" s="31" t="s">
        <v>62</v>
      </c>
      <c r="B2" s="5" t="s">
        <v>4</v>
      </c>
      <c r="C2" s="9">
        <v>1</v>
      </c>
      <c r="D2" s="18"/>
    </row>
    <row r="3" spans="1:4" ht="32.25" customHeight="1" x14ac:dyDescent="0.25">
      <c r="A3" s="32"/>
      <c r="B3" s="6" t="s">
        <v>5</v>
      </c>
      <c r="C3" s="9">
        <v>2</v>
      </c>
      <c r="D3" s="18"/>
    </row>
    <row r="4" spans="1:4" ht="36" customHeight="1" x14ac:dyDescent="0.25">
      <c r="A4" s="32"/>
      <c r="B4" s="6" t="s">
        <v>6</v>
      </c>
      <c r="C4" s="9">
        <v>21</v>
      </c>
      <c r="D4" s="18">
        <v>5</v>
      </c>
    </row>
    <row r="5" spans="1:4" ht="34.5" customHeight="1" x14ac:dyDescent="0.25">
      <c r="A5" s="32"/>
      <c r="B5" s="6" t="s">
        <v>7</v>
      </c>
      <c r="C5" s="9">
        <v>22</v>
      </c>
      <c r="D5" s="18">
        <v>6</v>
      </c>
    </row>
    <row r="6" spans="1:4" ht="15" customHeight="1" x14ac:dyDescent="0.25">
      <c r="A6" s="33"/>
      <c r="B6" s="6" t="s">
        <v>8</v>
      </c>
      <c r="C6" s="9">
        <v>23</v>
      </c>
      <c r="D6" s="18">
        <v>17</v>
      </c>
    </row>
    <row r="7" spans="1:4" ht="45" customHeight="1" x14ac:dyDescent="0.25">
      <c r="A7" s="34" t="s">
        <v>191</v>
      </c>
      <c r="B7" s="7" t="s">
        <v>20</v>
      </c>
      <c r="C7" s="9">
        <v>3</v>
      </c>
      <c r="D7" s="18"/>
    </row>
    <row r="8" spans="1:4" ht="31.5" customHeight="1" x14ac:dyDescent="0.25">
      <c r="A8" s="35"/>
      <c r="B8" s="7" t="s">
        <v>22</v>
      </c>
      <c r="C8" s="9">
        <v>4</v>
      </c>
      <c r="D8" s="18"/>
    </row>
    <row r="9" spans="1:4" ht="27.75" customHeight="1" x14ac:dyDescent="0.25">
      <c r="A9" s="35"/>
      <c r="B9" s="7" t="s">
        <v>87</v>
      </c>
      <c r="C9" s="9">
        <v>57</v>
      </c>
      <c r="D9" s="18"/>
    </row>
    <row r="10" spans="1:4" ht="37.5" customHeight="1" x14ac:dyDescent="0.25">
      <c r="A10" s="35"/>
      <c r="B10" s="7" t="s">
        <v>88</v>
      </c>
      <c r="C10" s="9">
        <v>58</v>
      </c>
      <c r="D10" s="18"/>
    </row>
    <row r="11" spans="1:4" ht="36" customHeight="1" x14ac:dyDescent="0.25">
      <c r="A11" s="35"/>
      <c r="B11" s="7" t="s">
        <v>89</v>
      </c>
      <c r="C11" s="9">
        <v>59</v>
      </c>
      <c r="D11" s="18"/>
    </row>
    <row r="12" spans="1:4" ht="36" customHeight="1" x14ac:dyDescent="0.25">
      <c r="A12" s="35"/>
      <c r="B12" s="7" t="s">
        <v>90</v>
      </c>
      <c r="C12" s="9">
        <v>60</v>
      </c>
      <c r="D12" s="18"/>
    </row>
    <row r="13" spans="1:4" ht="36" customHeight="1" x14ac:dyDescent="0.25">
      <c r="A13" s="35"/>
      <c r="B13" s="7" t="s">
        <v>173</v>
      </c>
      <c r="C13" s="9">
        <v>103</v>
      </c>
      <c r="D13" s="18">
        <v>89</v>
      </c>
    </row>
    <row r="14" spans="1:4" ht="36" customHeight="1" x14ac:dyDescent="0.25">
      <c r="A14" s="35"/>
      <c r="B14" s="7" t="s">
        <v>135</v>
      </c>
      <c r="C14" s="9">
        <v>104</v>
      </c>
      <c r="D14" s="18">
        <v>90</v>
      </c>
    </row>
    <row r="15" spans="1:4" ht="44.25" customHeight="1" x14ac:dyDescent="0.25">
      <c r="A15" s="35"/>
      <c r="B15" s="7" t="s">
        <v>136</v>
      </c>
      <c r="C15" s="9">
        <v>105</v>
      </c>
      <c r="D15" s="18">
        <v>91</v>
      </c>
    </row>
    <row r="16" spans="1:4" ht="44.25" customHeight="1" x14ac:dyDescent="0.25">
      <c r="A16" s="35"/>
      <c r="B16" s="7" t="s">
        <v>137</v>
      </c>
      <c r="C16" s="9">
        <v>106</v>
      </c>
      <c r="D16" s="18">
        <v>92</v>
      </c>
    </row>
    <row r="17" spans="1:4" ht="44.25" customHeight="1" x14ac:dyDescent="0.25">
      <c r="A17" s="35"/>
      <c r="B17" s="7" t="s">
        <v>138</v>
      </c>
      <c r="C17" s="9">
        <v>107</v>
      </c>
      <c r="D17" s="18">
        <v>93</v>
      </c>
    </row>
    <row r="18" spans="1:4" ht="44.25" customHeight="1" x14ac:dyDescent="0.25">
      <c r="A18" s="35"/>
      <c r="B18" s="7" t="s">
        <v>139</v>
      </c>
      <c r="C18" s="9">
        <v>108</v>
      </c>
      <c r="D18" s="18">
        <v>94</v>
      </c>
    </row>
    <row r="19" spans="1:4" ht="39.75" customHeight="1" x14ac:dyDescent="0.25">
      <c r="A19" s="35"/>
      <c r="B19" s="7" t="s">
        <v>140</v>
      </c>
      <c r="C19" s="9">
        <v>109</v>
      </c>
      <c r="D19" s="18">
        <v>95</v>
      </c>
    </row>
    <row r="20" spans="1:4" ht="44.25" hidden="1" customHeight="1" x14ac:dyDescent="0.25">
      <c r="A20" s="36"/>
      <c r="B20" s="7"/>
      <c r="C20" s="17" t="s">
        <v>163</v>
      </c>
      <c r="D20" s="18"/>
    </row>
    <row r="21" spans="1:4" ht="44.25" customHeight="1" x14ac:dyDescent="0.25">
      <c r="A21" s="27"/>
      <c r="B21" s="7"/>
      <c r="C21" s="17" t="s">
        <v>163</v>
      </c>
      <c r="D21" s="18"/>
    </row>
    <row r="22" spans="1:4" ht="30" x14ac:dyDescent="0.25">
      <c r="A22" s="37" t="s">
        <v>10</v>
      </c>
      <c r="B22" s="8" t="s">
        <v>21</v>
      </c>
      <c r="C22" s="9">
        <v>5</v>
      </c>
      <c r="D22" s="18"/>
    </row>
    <row r="23" spans="1:4" ht="30" x14ac:dyDescent="0.25">
      <c r="A23" s="38"/>
      <c r="B23" s="8" t="s">
        <v>23</v>
      </c>
      <c r="C23" s="9">
        <v>6</v>
      </c>
      <c r="D23" s="18"/>
    </row>
    <row r="24" spans="1:4" ht="45" x14ac:dyDescent="0.25">
      <c r="A24" s="28" t="s">
        <v>11</v>
      </c>
      <c r="B24" s="8" t="s">
        <v>24</v>
      </c>
      <c r="C24" s="9">
        <v>7</v>
      </c>
      <c r="D24" s="18"/>
    </row>
    <row r="25" spans="1:4" ht="30" x14ac:dyDescent="0.25">
      <c r="A25" s="29"/>
      <c r="B25" s="8" t="s">
        <v>25</v>
      </c>
      <c r="C25" s="9">
        <v>8</v>
      </c>
      <c r="D25" s="18"/>
    </row>
    <row r="26" spans="1:4" ht="30" x14ac:dyDescent="0.25">
      <c r="A26" s="29"/>
      <c r="B26" s="8" t="s">
        <v>80</v>
      </c>
      <c r="C26" s="9">
        <v>46</v>
      </c>
      <c r="D26" s="18">
        <v>40</v>
      </c>
    </row>
    <row r="27" spans="1:4" ht="30" x14ac:dyDescent="0.25">
      <c r="A27" s="29"/>
      <c r="B27" s="8" t="s">
        <v>81</v>
      </c>
      <c r="C27" s="9">
        <v>47</v>
      </c>
      <c r="D27" s="18">
        <v>41</v>
      </c>
    </row>
    <row r="28" spans="1:4" ht="15.75" customHeight="1" x14ac:dyDescent="0.25">
      <c r="A28" s="29"/>
      <c r="B28" s="8" t="s">
        <v>83</v>
      </c>
      <c r="C28" s="9">
        <v>49</v>
      </c>
      <c r="D28" s="18">
        <v>43</v>
      </c>
    </row>
    <row r="29" spans="1:4" ht="15.75" customHeight="1" x14ac:dyDescent="0.25">
      <c r="A29" s="29"/>
      <c r="B29" s="8" t="s">
        <v>84</v>
      </c>
      <c r="C29" s="9">
        <v>50</v>
      </c>
      <c r="D29" s="18">
        <v>44</v>
      </c>
    </row>
    <row r="30" spans="1:4" ht="15.75" customHeight="1" x14ac:dyDescent="0.25">
      <c r="A30" s="30"/>
      <c r="B30" s="8" t="s">
        <v>91</v>
      </c>
      <c r="C30" s="9">
        <v>62</v>
      </c>
      <c r="D30" s="18"/>
    </row>
    <row r="31" spans="1:4" ht="30" x14ac:dyDescent="0.25">
      <c r="A31" s="39" t="s">
        <v>12</v>
      </c>
      <c r="B31" s="8" t="s">
        <v>26</v>
      </c>
      <c r="C31" s="9">
        <v>13</v>
      </c>
      <c r="D31" s="18"/>
    </row>
    <row r="32" spans="1:4" ht="30" x14ac:dyDescent="0.25">
      <c r="A32" s="40"/>
      <c r="B32" s="8" t="s">
        <v>27</v>
      </c>
      <c r="C32" s="9">
        <v>14</v>
      </c>
      <c r="D32" s="18"/>
    </row>
    <row r="33" spans="1:4" ht="45" x14ac:dyDescent="0.25">
      <c r="A33" s="40"/>
      <c r="B33" s="8" t="s">
        <v>28</v>
      </c>
      <c r="C33" s="9">
        <v>15</v>
      </c>
      <c r="D33" s="18"/>
    </row>
    <row r="34" spans="1:4" ht="30" x14ac:dyDescent="0.25">
      <c r="A34" s="41"/>
      <c r="B34" s="8" t="s">
        <v>29</v>
      </c>
      <c r="C34" s="9">
        <v>16</v>
      </c>
      <c r="D34" s="18"/>
    </row>
    <row r="35" spans="1:4" ht="45" x14ac:dyDescent="0.25">
      <c r="A35" s="28" t="s">
        <v>13</v>
      </c>
      <c r="B35" s="12" t="s">
        <v>30</v>
      </c>
      <c r="C35" s="9">
        <v>17</v>
      </c>
      <c r="D35" s="18">
        <v>1</v>
      </c>
    </row>
    <row r="36" spans="1:4" ht="36.75" customHeight="1" x14ac:dyDescent="0.25">
      <c r="A36" s="29"/>
      <c r="B36" s="12" t="s">
        <v>31</v>
      </c>
      <c r="C36" s="9">
        <v>18</v>
      </c>
      <c r="D36" s="18">
        <v>2</v>
      </c>
    </row>
    <row r="37" spans="1:4" ht="30" x14ac:dyDescent="0.25">
      <c r="A37" s="29"/>
      <c r="B37" s="12" t="s">
        <v>32</v>
      </c>
      <c r="C37" s="9">
        <v>19</v>
      </c>
      <c r="D37" s="18">
        <v>3</v>
      </c>
    </row>
    <row r="38" spans="1:4" ht="30" x14ac:dyDescent="0.25">
      <c r="A38" s="30"/>
      <c r="B38" s="12" t="s">
        <v>33</v>
      </c>
      <c r="C38" s="9">
        <v>20</v>
      </c>
      <c r="D38" s="18">
        <v>4</v>
      </c>
    </row>
    <row r="39" spans="1:4" ht="30" x14ac:dyDescent="0.25">
      <c r="A39" s="42" t="s">
        <v>14</v>
      </c>
      <c r="B39" s="12" t="s">
        <v>34</v>
      </c>
      <c r="C39" s="9"/>
      <c r="D39" s="18">
        <v>7</v>
      </c>
    </row>
    <row r="40" spans="1:4" ht="33.75" customHeight="1" x14ac:dyDescent="0.25">
      <c r="A40" s="43"/>
      <c r="B40" s="12" t="s">
        <v>35</v>
      </c>
      <c r="C40" s="9"/>
      <c r="D40" s="18">
        <v>8</v>
      </c>
    </row>
    <row r="41" spans="1:4" ht="30" x14ac:dyDescent="0.25">
      <c r="A41" s="43"/>
      <c r="B41" s="12" t="s">
        <v>36</v>
      </c>
      <c r="C41" s="9"/>
      <c r="D41" s="18">
        <v>9</v>
      </c>
    </row>
    <row r="42" spans="1:4" ht="30" x14ac:dyDescent="0.25">
      <c r="A42" s="43"/>
      <c r="B42" s="12" t="s">
        <v>37</v>
      </c>
      <c r="C42" s="9"/>
      <c r="D42" s="18">
        <v>10</v>
      </c>
    </row>
    <row r="43" spans="1:4" ht="30" x14ac:dyDescent="0.25">
      <c r="A43" s="44"/>
      <c r="B43" s="12" t="s">
        <v>38</v>
      </c>
      <c r="C43" s="9"/>
      <c r="D43" s="18">
        <v>11</v>
      </c>
    </row>
    <row r="44" spans="1:4" ht="45" x14ac:dyDescent="0.25">
      <c r="A44" s="28" t="s">
        <v>15</v>
      </c>
      <c r="B44" s="12" t="s">
        <v>39</v>
      </c>
      <c r="C44" s="9"/>
      <c r="D44" s="18">
        <v>12</v>
      </c>
    </row>
    <row r="45" spans="1:4" ht="30" x14ac:dyDescent="0.25">
      <c r="A45" s="29"/>
      <c r="B45" s="12" t="s">
        <v>40</v>
      </c>
      <c r="C45" s="9"/>
      <c r="D45" s="18">
        <v>13</v>
      </c>
    </row>
    <row r="46" spans="1:4" ht="30" x14ac:dyDescent="0.25">
      <c r="A46" s="29"/>
      <c r="B46" s="12" t="s">
        <v>41</v>
      </c>
      <c r="C46" s="9"/>
      <c r="D46" s="18">
        <v>14</v>
      </c>
    </row>
    <row r="47" spans="1:4" ht="30" x14ac:dyDescent="0.25">
      <c r="A47" s="29"/>
      <c r="B47" s="12" t="s">
        <v>42</v>
      </c>
      <c r="C47" s="9"/>
      <c r="D47" s="18">
        <v>15</v>
      </c>
    </row>
    <row r="48" spans="1:4" ht="30" x14ac:dyDescent="0.25">
      <c r="A48" s="30"/>
      <c r="B48" s="12" t="s">
        <v>43</v>
      </c>
      <c r="C48" s="9"/>
      <c r="D48" s="18">
        <v>16</v>
      </c>
    </row>
    <row r="49" spans="1:4" ht="46.5" customHeight="1" x14ac:dyDescent="0.25">
      <c r="A49" s="39" t="s">
        <v>16</v>
      </c>
      <c r="B49" s="12" t="s">
        <v>44</v>
      </c>
      <c r="C49" s="9">
        <v>24</v>
      </c>
      <c r="D49" s="18">
        <v>18</v>
      </c>
    </row>
    <row r="50" spans="1:4" ht="30" x14ac:dyDescent="0.25">
      <c r="A50" s="40"/>
      <c r="B50" s="12" t="s">
        <v>45</v>
      </c>
      <c r="C50" s="9">
        <v>26</v>
      </c>
      <c r="D50" s="18">
        <v>20</v>
      </c>
    </row>
    <row r="51" spans="1:4" ht="30" x14ac:dyDescent="0.25">
      <c r="A51" s="40"/>
      <c r="B51" s="12" t="s">
        <v>46</v>
      </c>
      <c r="C51" s="9"/>
      <c r="D51" s="18">
        <v>21</v>
      </c>
    </row>
    <row r="52" spans="1:4" ht="29.25" customHeight="1" x14ac:dyDescent="0.25">
      <c r="A52" s="40"/>
      <c r="B52" s="12" t="s">
        <v>47</v>
      </c>
      <c r="C52" s="9"/>
      <c r="D52" s="18">
        <v>22</v>
      </c>
    </row>
    <row r="53" spans="1:4" ht="31.5" customHeight="1" x14ac:dyDescent="0.25">
      <c r="A53" s="40"/>
      <c r="B53" s="12" t="s">
        <v>48</v>
      </c>
      <c r="C53" s="9"/>
      <c r="D53" s="18">
        <v>23</v>
      </c>
    </row>
    <row r="54" spans="1:4" ht="28.5" customHeight="1" x14ac:dyDescent="0.25">
      <c r="A54" s="41"/>
      <c r="B54" s="12" t="s">
        <v>49</v>
      </c>
      <c r="C54" s="9"/>
      <c r="D54" s="18">
        <v>24</v>
      </c>
    </row>
    <row r="55" spans="1:4" ht="45" x14ac:dyDescent="0.25">
      <c r="A55" s="28" t="s">
        <v>17</v>
      </c>
      <c r="B55" s="12" t="s">
        <v>50</v>
      </c>
      <c r="C55" s="9">
        <v>25</v>
      </c>
      <c r="D55" s="18">
        <v>19</v>
      </c>
    </row>
    <row r="56" spans="1:4" ht="54" customHeight="1" x14ac:dyDescent="0.25">
      <c r="A56" s="29"/>
      <c r="B56" s="12" t="s">
        <v>76</v>
      </c>
      <c r="C56" s="11">
        <v>42</v>
      </c>
      <c r="D56" s="18">
        <v>37</v>
      </c>
    </row>
    <row r="57" spans="1:4" ht="51.75" customHeight="1" x14ac:dyDescent="0.25">
      <c r="A57" s="29"/>
      <c r="B57" s="12" t="s">
        <v>79</v>
      </c>
      <c r="C57" s="11">
        <v>44</v>
      </c>
      <c r="D57" s="18">
        <v>38</v>
      </c>
    </row>
    <row r="58" spans="1:4" ht="49.5" customHeight="1" x14ac:dyDescent="0.25">
      <c r="A58" s="29"/>
      <c r="B58" s="12" t="s">
        <v>78</v>
      </c>
      <c r="C58" s="11">
        <v>45</v>
      </c>
      <c r="D58" s="18">
        <v>39</v>
      </c>
    </row>
    <row r="59" spans="1:4" ht="75.75" customHeight="1" x14ac:dyDescent="0.25">
      <c r="A59" s="29"/>
      <c r="B59" s="12"/>
      <c r="C59" s="17" t="s">
        <v>158</v>
      </c>
      <c r="D59" s="18"/>
    </row>
    <row r="60" spans="1:4" ht="75.75" customHeight="1" x14ac:dyDescent="0.25">
      <c r="A60" s="29"/>
      <c r="B60" s="12"/>
      <c r="C60" s="17" t="s">
        <v>157</v>
      </c>
      <c r="D60" s="18"/>
    </row>
    <row r="61" spans="1:4" ht="75.75" customHeight="1" x14ac:dyDescent="0.25">
      <c r="A61" s="30"/>
      <c r="B61" s="12"/>
      <c r="C61" s="17" t="s">
        <v>159</v>
      </c>
      <c r="D61" s="18"/>
    </row>
    <row r="62" spans="1:4" ht="60" x14ac:dyDescent="0.25">
      <c r="A62" s="39" t="s">
        <v>18</v>
      </c>
      <c r="B62" s="12" t="s">
        <v>51</v>
      </c>
      <c r="C62" s="9"/>
      <c r="D62" s="18">
        <v>25</v>
      </c>
    </row>
    <row r="63" spans="1:4" ht="45" x14ac:dyDescent="0.25">
      <c r="A63" s="40"/>
      <c r="B63" s="12" t="s">
        <v>52</v>
      </c>
      <c r="C63" s="9"/>
      <c r="D63" s="18">
        <v>26</v>
      </c>
    </row>
    <row r="64" spans="1:4" ht="45" x14ac:dyDescent="0.25">
      <c r="A64" s="41"/>
      <c r="B64" s="12" t="s">
        <v>53</v>
      </c>
      <c r="C64" s="9"/>
      <c r="D64" s="18">
        <v>27</v>
      </c>
    </row>
    <row r="65" spans="1:4" ht="40.5" customHeight="1" x14ac:dyDescent="0.25">
      <c r="A65" s="22" t="s">
        <v>19</v>
      </c>
      <c r="B65" s="12" t="s">
        <v>54</v>
      </c>
      <c r="C65" s="9"/>
      <c r="D65" s="18"/>
    </row>
    <row r="66" spans="1:4" ht="30" x14ac:dyDescent="0.25">
      <c r="A66" s="39" t="s">
        <v>55</v>
      </c>
      <c r="B66" s="12" t="s">
        <v>56</v>
      </c>
      <c r="C66" s="9"/>
      <c r="D66" s="18"/>
    </row>
    <row r="67" spans="1:4" ht="45" x14ac:dyDescent="0.25">
      <c r="A67" s="40"/>
      <c r="B67" s="12" t="s">
        <v>57</v>
      </c>
      <c r="C67" s="9"/>
      <c r="D67" s="18"/>
    </row>
    <row r="68" spans="1:4" ht="30" x14ac:dyDescent="0.25">
      <c r="A68" s="40"/>
      <c r="B68" s="12" t="s">
        <v>58</v>
      </c>
      <c r="C68" s="9"/>
      <c r="D68" s="18"/>
    </row>
    <row r="69" spans="1:4" ht="30" x14ac:dyDescent="0.25">
      <c r="A69" s="40"/>
      <c r="B69" s="12" t="s">
        <v>59</v>
      </c>
      <c r="C69" s="9"/>
      <c r="D69" s="18"/>
    </row>
    <row r="70" spans="1:4" ht="30" x14ac:dyDescent="0.25">
      <c r="A70" s="41"/>
      <c r="B70" s="12" t="s">
        <v>60</v>
      </c>
      <c r="C70" s="9"/>
      <c r="D70" s="18"/>
    </row>
    <row r="71" spans="1:4" ht="45" x14ac:dyDescent="0.25">
      <c r="A71" s="45" t="s">
        <v>61</v>
      </c>
      <c r="B71" s="12" t="s">
        <v>160</v>
      </c>
      <c r="C71" s="9">
        <v>30</v>
      </c>
      <c r="D71" s="18">
        <v>28</v>
      </c>
    </row>
    <row r="72" spans="1:4" ht="30" x14ac:dyDescent="0.25">
      <c r="A72" s="46"/>
      <c r="B72" s="12" t="s">
        <v>63</v>
      </c>
      <c r="C72" s="9">
        <v>31</v>
      </c>
      <c r="D72" s="18">
        <v>29</v>
      </c>
    </row>
    <row r="73" spans="1:4" ht="45" x14ac:dyDescent="0.25">
      <c r="A73" s="47" t="s">
        <v>64</v>
      </c>
      <c r="B73" s="12" t="s">
        <v>161</v>
      </c>
      <c r="C73" s="9">
        <v>32</v>
      </c>
      <c r="D73" s="18">
        <v>30</v>
      </c>
    </row>
    <row r="74" spans="1:4" ht="45" x14ac:dyDescent="0.25">
      <c r="A74" s="48"/>
      <c r="B74" s="12" t="s">
        <v>67</v>
      </c>
      <c r="C74" s="9">
        <v>33</v>
      </c>
      <c r="D74" s="18">
        <v>31</v>
      </c>
    </row>
    <row r="75" spans="1:4" ht="60" x14ac:dyDescent="0.25">
      <c r="A75" s="48"/>
      <c r="B75" s="12" t="s">
        <v>66</v>
      </c>
      <c r="C75" s="9">
        <v>34</v>
      </c>
      <c r="D75" s="18">
        <v>32</v>
      </c>
    </row>
    <row r="76" spans="1:4" ht="30" x14ac:dyDescent="0.25">
      <c r="A76" s="48"/>
      <c r="B76" s="12" t="s">
        <v>65</v>
      </c>
      <c r="C76" s="9">
        <v>35</v>
      </c>
      <c r="D76" s="18">
        <v>33</v>
      </c>
    </row>
    <row r="77" spans="1:4" ht="30" x14ac:dyDescent="0.25">
      <c r="A77" s="48"/>
      <c r="B77" s="12" t="s">
        <v>68</v>
      </c>
      <c r="C77" s="9">
        <v>36</v>
      </c>
      <c r="D77" s="18">
        <v>34</v>
      </c>
    </row>
    <row r="78" spans="1:4" ht="30" x14ac:dyDescent="0.25">
      <c r="A78" s="48"/>
      <c r="B78" s="12" t="s">
        <v>69</v>
      </c>
      <c r="C78" s="9">
        <v>37</v>
      </c>
      <c r="D78" s="18">
        <v>35</v>
      </c>
    </row>
    <row r="79" spans="1:4" ht="45" x14ac:dyDescent="0.25">
      <c r="A79" s="48"/>
      <c r="B79" s="12" t="s">
        <v>162</v>
      </c>
      <c r="C79" s="9"/>
      <c r="D79" s="18"/>
    </row>
    <row r="80" spans="1:4" ht="60" x14ac:dyDescent="0.25">
      <c r="A80" s="48"/>
      <c r="B80" s="12" t="s">
        <v>72</v>
      </c>
      <c r="C80" s="9">
        <v>39</v>
      </c>
      <c r="D80" s="18"/>
    </row>
    <row r="81" spans="1:4" ht="45" x14ac:dyDescent="0.25">
      <c r="A81" s="48"/>
      <c r="B81" s="12" t="s">
        <v>73</v>
      </c>
      <c r="C81" s="9"/>
      <c r="D81" s="18"/>
    </row>
    <row r="82" spans="1:4" ht="45" x14ac:dyDescent="0.25">
      <c r="A82" s="48"/>
      <c r="B82" s="12" t="s">
        <v>74</v>
      </c>
      <c r="C82" s="9">
        <v>40</v>
      </c>
      <c r="D82" s="18"/>
    </row>
    <row r="83" spans="1:4" ht="30" x14ac:dyDescent="0.25">
      <c r="A83" s="48"/>
      <c r="B83" s="12" t="s">
        <v>75</v>
      </c>
      <c r="C83" s="9">
        <v>41</v>
      </c>
      <c r="D83" s="18"/>
    </row>
    <row r="84" spans="1:4" ht="30" x14ac:dyDescent="0.25">
      <c r="A84" s="49"/>
      <c r="B84" s="12" t="s">
        <v>77</v>
      </c>
      <c r="C84" s="9">
        <v>43</v>
      </c>
      <c r="D84" s="18"/>
    </row>
    <row r="85" spans="1:4" ht="45" x14ac:dyDescent="0.25">
      <c r="A85" s="45" t="s">
        <v>70</v>
      </c>
      <c r="B85" s="12" t="s">
        <v>71</v>
      </c>
      <c r="C85" s="9">
        <v>38</v>
      </c>
      <c r="D85" s="18">
        <v>36</v>
      </c>
    </row>
    <row r="86" spans="1:4" ht="30" x14ac:dyDescent="0.25">
      <c r="A86" s="50"/>
      <c r="B86" s="12" t="s">
        <v>105</v>
      </c>
      <c r="C86" s="9">
        <v>75</v>
      </c>
      <c r="D86" s="18">
        <v>64</v>
      </c>
    </row>
    <row r="87" spans="1:4" ht="30" x14ac:dyDescent="0.25">
      <c r="A87" s="50"/>
      <c r="B87" s="12" t="s">
        <v>106</v>
      </c>
      <c r="C87" s="9">
        <v>76</v>
      </c>
      <c r="D87" s="18">
        <v>65</v>
      </c>
    </row>
    <row r="88" spans="1:4" ht="30" x14ac:dyDescent="0.25">
      <c r="A88" s="50"/>
      <c r="B88" s="12" t="s">
        <v>113</v>
      </c>
      <c r="C88" s="9">
        <v>80</v>
      </c>
      <c r="D88" s="18">
        <v>69</v>
      </c>
    </row>
    <row r="89" spans="1:4" ht="30" x14ac:dyDescent="0.25">
      <c r="A89" s="50"/>
      <c r="B89" s="12" t="s">
        <v>114</v>
      </c>
      <c r="C89" s="9">
        <v>81</v>
      </c>
      <c r="D89" s="18">
        <v>70</v>
      </c>
    </row>
    <row r="90" spans="1:4" ht="30" x14ac:dyDescent="0.25">
      <c r="A90" s="50"/>
      <c r="B90" s="12" t="s">
        <v>166</v>
      </c>
      <c r="C90" s="9">
        <v>82</v>
      </c>
      <c r="D90" s="18">
        <v>71</v>
      </c>
    </row>
    <row r="91" spans="1:4" ht="30" x14ac:dyDescent="0.25">
      <c r="A91" s="50"/>
      <c r="B91" s="12" t="s">
        <v>115</v>
      </c>
      <c r="C91" s="9">
        <v>83</v>
      </c>
      <c r="D91" s="18">
        <v>72</v>
      </c>
    </row>
    <row r="92" spans="1:4" ht="30" x14ac:dyDescent="0.25">
      <c r="A92" s="50"/>
      <c r="B92" s="12" t="s">
        <v>116</v>
      </c>
      <c r="C92" s="9">
        <v>84</v>
      </c>
      <c r="D92" s="18">
        <v>73</v>
      </c>
    </row>
    <row r="93" spans="1:4" ht="30" x14ac:dyDescent="0.25">
      <c r="A93" s="50"/>
      <c r="B93" s="12" t="s">
        <v>117</v>
      </c>
      <c r="C93" s="9">
        <v>85</v>
      </c>
      <c r="D93" s="18">
        <v>74</v>
      </c>
    </row>
    <row r="94" spans="1:4" ht="18.75" customHeight="1" x14ac:dyDescent="0.25">
      <c r="A94" s="50"/>
      <c r="B94" s="12" t="s">
        <v>118</v>
      </c>
      <c r="C94" s="9">
        <v>86</v>
      </c>
      <c r="D94" s="18">
        <v>75</v>
      </c>
    </row>
    <row r="95" spans="1:4" ht="30" customHeight="1" x14ac:dyDescent="0.25">
      <c r="A95" s="50"/>
      <c r="B95" s="12" t="s">
        <v>119</v>
      </c>
      <c r="C95" s="9">
        <v>87</v>
      </c>
      <c r="D95" s="18">
        <v>76</v>
      </c>
    </row>
    <row r="96" spans="1:4" ht="30" customHeight="1" x14ac:dyDescent="0.25">
      <c r="A96" s="50"/>
      <c r="B96" s="12" t="s">
        <v>120</v>
      </c>
      <c r="C96" s="9">
        <v>88</v>
      </c>
      <c r="D96" s="18">
        <v>77</v>
      </c>
    </row>
    <row r="97" spans="1:4" ht="30" customHeight="1" x14ac:dyDescent="0.25">
      <c r="A97" s="50"/>
      <c r="B97" s="12" t="s">
        <v>121</v>
      </c>
      <c r="C97" s="9">
        <v>89</v>
      </c>
      <c r="D97" s="18">
        <v>78</v>
      </c>
    </row>
    <row r="98" spans="1:4" ht="30" customHeight="1" x14ac:dyDescent="0.25">
      <c r="A98" s="50"/>
      <c r="B98" s="12" t="s">
        <v>122</v>
      </c>
      <c r="C98" s="9">
        <v>90</v>
      </c>
      <c r="D98" s="18">
        <v>79</v>
      </c>
    </row>
    <row r="99" spans="1:4" ht="30" customHeight="1" x14ac:dyDescent="0.25">
      <c r="A99" s="50"/>
      <c r="B99" s="12" t="s">
        <v>178</v>
      </c>
      <c r="C99" s="9">
        <v>91</v>
      </c>
      <c r="D99" s="18">
        <v>80</v>
      </c>
    </row>
    <row r="100" spans="1:4" ht="22.5" customHeight="1" x14ac:dyDescent="0.25">
      <c r="A100" s="50"/>
      <c r="B100" s="12" t="s">
        <v>123</v>
      </c>
      <c r="C100" s="9">
        <v>92</v>
      </c>
      <c r="D100" s="18">
        <v>81</v>
      </c>
    </row>
    <row r="101" spans="1:4" ht="36.75" customHeight="1" x14ac:dyDescent="0.25">
      <c r="A101" s="46"/>
      <c r="B101" s="12" t="s">
        <v>124</v>
      </c>
      <c r="C101" s="9">
        <v>93</v>
      </c>
      <c r="D101" s="18">
        <v>82</v>
      </c>
    </row>
    <row r="102" spans="1:4" ht="30" x14ac:dyDescent="0.25">
      <c r="A102" s="47" t="s">
        <v>85</v>
      </c>
      <c r="B102" s="12" t="s">
        <v>82</v>
      </c>
      <c r="C102" s="9">
        <v>48</v>
      </c>
      <c r="D102" s="18">
        <v>42</v>
      </c>
    </row>
    <row r="103" spans="1:4" ht="30" x14ac:dyDescent="0.25">
      <c r="A103" s="48"/>
      <c r="B103" s="12" t="s">
        <v>125</v>
      </c>
      <c r="C103" s="9" t="s">
        <v>167</v>
      </c>
      <c r="D103" s="18" t="s">
        <v>179</v>
      </c>
    </row>
    <row r="104" spans="1:4" ht="60" x14ac:dyDescent="0.25">
      <c r="A104" s="48"/>
      <c r="B104" s="12" t="s">
        <v>126</v>
      </c>
      <c r="C104" s="9" t="s">
        <v>168</v>
      </c>
      <c r="D104" s="18" t="s">
        <v>180</v>
      </c>
    </row>
    <row r="105" spans="1:4" ht="45" x14ac:dyDescent="0.25">
      <c r="A105" s="48"/>
      <c r="B105" s="12" t="s">
        <v>129</v>
      </c>
      <c r="C105" s="9" t="s">
        <v>171</v>
      </c>
      <c r="D105" s="18" t="s">
        <v>183</v>
      </c>
    </row>
    <row r="106" spans="1:4" ht="45" x14ac:dyDescent="0.25">
      <c r="A106" s="49"/>
      <c r="B106" s="12" t="s">
        <v>130</v>
      </c>
      <c r="C106" s="9" t="s">
        <v>172</v>
      </c>
      <c r="D106" s="18" t="s">
        <v>184</v>
      </c>
    </row>
    <row r="107" spans="1:4" ht="45" x14ac:dyDescent="0.25">
      <c r="A107" s="45" t="s">
        <v>86</v>
      </c>
      <c r="B107" s="12" t="s">
        <v>127</v>
      </c>
      <c r="C107" s="9" t="s">
        <v>169</v>
      </c>
      <c r="D107" s="18" t="s">
        <v>181</v>
      </c>
    </row>
    <row r="108" spans="1:4" ht="45" x14ac:dyDescent="0.25">
      <c r="A108" s="46"/>
      <c r="B108" s="12" t="s">
        <v>128</v>
      </c>
      <c r="C108" s="9" t="s">
        <v>170</v>
      </c>
      <c r="D108" s="18" t="s">
        <v>182</v>
      </c>
    </row>
    <row r="109" spans="1:4" ht="30" x14ac:dyDescent="0.25">
      <c r="A109" s="31" t="s">
        <v>98</v>
      </c>
      <c r="B109" s="12" t="s">
        <v>92</v>
      </c>
      <c r="C109" s="9">
        <v>63</v>
      </c>
      <c r="D109" s="18">
        <v>51</v>
      </c>
    </row>
    <row r="110" spans="1:4" x14ac:dyDescent="0.25">
      <c r="A110" s="32"/>
      <c r="B110" s="12" t="s">
        <v>93</v>
      </c>
      <c r="C110" s="9">
        <v>64</v>
      </c>
      <c r="D110" s="18">
        <v>52</v>
      </c>
    </row>
    <row r="111" spans="1:4" ht="30" x14ac:dyDescent="0.25">
      <c r="A111" s="32"/>
      <c r="B111" s="12" t="s">
        <v>94</v>
      </c>
      <c r="C111" s="9">
        <v>65</v>
      </c>
      <c r="D111" s="18">
        <v>53</v>
      </c>
    </row>
    <row r="112" spans="1:4" ht="30" x14ac:dyDescent="0.25">
      <c r="A112" s="32"/>
      <c r="B112" s="12" t="s">
        <v>95</v>
      </c>
      <c r="C112" s="9">
        <v>66</v>
      </c>
      <c r="D112" s="18">
        <v>54</v>
      </c>
    </row>
    <row r="113" spans="1:4" ht="45" x14ac:dyDescent="0.25">
      <c r="A113" s="32"/>
      <c r="B113" s="12" t="s">
        <v>97</v>
      </c>
      <c r="C113" s="9">
        <v>67</v>
      </c>
      <c r="D113" s="18">
        <v>55</v>
      </c>
    </row>
    <row r="114" spans="1:4" ht="45" x14ac:dyDescent="0.25">
      <c r="A114" s="32"/>
      <c r="B114" s="12" t="s">
        <v>96</v>
      </c>
      <c r="C114" s="9">
        <v>68</v>
      </c>
      <c r="D114" s="18">
        <v>56</v>
      </c>
    </row>
    <row r="115" spans="1:4" ht="45" x14ac:dyDescent="0.25">
      <c r="A115" s="32"/>
      <c r="B115" s="12" t="s">
        <v>99</v>
      </c>
      <c r="C115" s="9" t="s">
        <v>164</v>
      </c>
      <c r="D115" s="18" t="s">
        <v>174</v>
      </c>
    </row>
    <row r="116" spans="1:4" ht="45" x14ac:dyDescent="0.25">
      <c r="A116" s="33"/>
      <c r="B116" s="12" t="s">
        <v>100</v>
      </c>
      <c r="C116" s="9">
        <v>71</v>
      </c>
      <c r="D116" s="18">
        <v>59</v>
      </c>
    </row>
    <row r="117" spans="1:4" ht="30" x14ac:dyDescent="0.25">
      <c r="A117" s="23" t="s">
        <v>101</v>
      </c>
      <c r="B117" s="12" t="s">
        <v>102</v>
      </c>
      <c r="C117" s="9">
        <v>72</v>
      </c>
      <c r="D117" s="18"/>
    </row>
    <row r="118" spans="1:4" ht="30" x14ac:dyDescent="0.25">
      <c r="A118" s="47" t="s">
        <v>103</v>
      </c>
      <c r="B118" s="12" t="s">
        <v>104</v>
      </c>
      <c r="C118" s="9">
        <v>73</v>
      </c>
      <c r="D118" s="18">
        <v>62</v>
      </c>
    </row>
    <row r="119" spans="1:4" ht="45" x14ac:dyDescent="0.25">
      <c r="A119" s="49"/>
      <c r="B119" s="12" t="s">
        <v>108</v>
      </c>
      <c r="C119" s="9">
        <v>74</v>
      </c>
      <c r="D119" s="18">
        <v>63</v>
      </c>
    </row>
    <row r="120" spans="1:4" ht="30" x14ac:dyDescent="0.25">
      <c r="A120" s="23" t="s">
        <v>107</v>
      </c>
      <c r="B120" s="12" t="s">
        <v>165</v>
      </c>
      <c r="C120" s="9">
        <v>77</v>
      </c>
      <c r="D120" s="18">
        <v>66</v>
      </c>
    </row>
    <row r="121" spans="1:4" ht="30" x14ac:dyDescent="0.25">
      <c r="A121" s="13" t="s">
        <v>109</v>
      </c>
      <c r="B121" s="12" t="s">
        <v>111</v>
      </c>
      <c r="C121" s="9">
        <v>78</v>
      </c>
      <c r="D121" s="18">
        <v>67</v>
      </c>
    </row>
    <row r="122" spans="1:4" ht="30" x14ac:dyDescent="0.25">
      <c r="A122" s="23" t="s">
        <v>110</v>
      </c>
      <c r="B122" s="12" t="s">
        <v>112</v>
      </c>
      <c r="C122" s="9">
        <v>79</v>
      </c>
      <c r="D122" s="18">
        <v>68</v>
      </c>
    </row>
    <row r="123" spans="1:4" ht="30" x14ac:dyDescent="0.25">
      <c r="A123" s="47" t="s">
        <v>131</v>
      </c>
      <c r="B123" s="12" t="s">
        <v>132</v>
      </c>
      <c r="C123" s="9">
        <v>100</v>
      </c>
      <c r="D123" s="18"/>
    </row>
    <row r="124" spans="1:4" ht="30" x14ac:dyDescent="0.25">
      <c r="A124" s="48"/>
      <c r="B124" s="12" t="s">
        <v>133</v>
      </c>
      <c r="C124" s="9">
        <v>101</v>
      </c>
      <c r="D124" s="18"/>
    </row>
    <row r="125" spans="1:4" ht="45" x14ac:dyDescent="0.25">
      <c r="A125" s="49"/>
      <c r="B125" s="12" t="s">
        <v>134</v>
      </c>
      <c r="C125" s="9">
        <v>102</v>
      </c>
      <c r="D125" s="18"/>
    </row>
    <row r="126" spans="1:4" ht="30" x14ac:dyDescent="0.25">
      <c r="A126" s="45" t="s">
        <v>141</v>
      </c>
      <c r="B126" s="12" t="s">
        <v>142</v>
      </c>
      <c r="C126" s="9"/>
      <c r="D126" s="18">
        <v>96</v>
      </c>
    </row>
    <row r="127" spans="1:4" ht="30" x14ac:dyDescent="0.25">
      <c r="A127" s="50"/>
      <c r="B127" s="12" t="s">
        <v>143</v>
      </c>
      <c r="C127" s="9"/>
      <c r="D127" s="18">
        <v>97</v>
      </c>
    </row>
    <row r="128" spans="1:4" ht="45" x14ac:dyDescent="0.25">
      <c r="A128" s="46"/>
      <c r="B128" s="12" t="s">
        <v>144</v>
      </c>
      <c r="C128" s="9"/>
      <c r="D128" s="18">
        <v>98</v>
      </c>
    </row>
    <row r="129" spans="1:4" ht="48.75" customHeight="1" x14ac:dyDescent="0.25">
      <c r="A129" s="47" t="s">
        <v>151</v>
      </c>
      <c r="B129" s="10"/>
      <c r="C129" s="12" t="s">
        <v>153</v>
      </c>
      <c r="D129" s="18"/>
    </row>
    <row r="130" spans="1:4" ht="48.75" customHeight="1" x14ac:dyDescent="0.25">
      <c r="A130" s="48"/>
      <c r="B130" s="10"/>
      <c r="C130" s="12" t="s">
        <v>154</v>
      </c>
      <c r="D130" s="18"/>
    </row>
    <row r="131" spans="1:4" ht="48.75" customHeight="1" x14ac:dyDescent="0.25">
      <c r="A131" s="49"/>
      <c r="B131" s="10"/>
      <c r="C131" s="12" t="s">
        <v>155</v>
      </c>
      <c r="D131" s="18"/>
    </row>
    <row r="132" spans="1:4" ht="30" x14ac:dyDescent="0.25">
      <c r="A132" s="23" t="s">
        <v>152</v>
      </c>
      <c r="B132" s="10"/>
      <c r="C132" s="12" t="s">
        <v>156</v>
      </c>
      <c r="D132" s="18"/>
    </row>
    <row r="133" spans="1:4" ht="75" x14ac:dyDescent="0.25">
      <c r="A133" s="47" t="s">
        <v>175</v>
      </c>
      <c r="B133" s="10"/>
      <c r="C133" s="10"/>
      <c r="D133" s="14" t="s">
        <v>176</v>
      </c>
    </row>
    <row r="134" spans="1:4" ht="60.75" thickBot="1" x14ac:dyDescent="0.3">
      <c r="A134" s="51"/>
      <c r="B134" s="15"/>
      <c r="C134" s="15"/>
      <c r="D134" s="16" t="s">
        <v>177</v>
      </c>
    </row>
  </sheetData>
  <mergeCells count="23">
    <mergeCell ref="A118:A119"/>
    <mergeCell ref="A123:A125"/>
    <mergeCell ref="A126:A128"/>
    <mergeCell ref="A129:A131"/>
    <mergeCell ref="A133:A134"/>
    <mergeCell ref="A109:A116"/>
    <mergeCell ref="A39:A43"/>
    <mergeCell ref="A44:A48"/>
    <mergeCell ref="A49:A54"/>
    <mergeCell ref="A55:A61"/>
    <mergeCell ref="A62:A64"/>
    <mergeCell ref="A66:A70"/>
    <mergeCell ref="A71:A72"/>
    <mergeCell ref="A73:A84"/>
    <mergeCell ref="A85:A101"/>
    <mergeCell ref="A102:A106"/>
    <mergeCell ref="A107:A108"/>
    <mergeCell ref="A35:A38"/>
    <mergeCell ref="A2:A6"/>
    <mergeCell ref="A7:A20"/>
    <mergeCell ref="A22:A23"/>
    <mergeCell ref="A24:A30"/>
    <mergeCell ref="A31:A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4F03-84E9-4B7C-A26B-26F81228F9F6}">
  <dimension ref="A1:T33"/>
  <sheetViews>
    <sheetView topLeftCell="J1" workbookViewId="0">
      <selection activeCell="F17" sqref="F17"/>
    </sheetView>
  </sheetViews>
  <sheetFormatPr baseColWidth="10" defaultRowHeight="15" x14ac:dyDescent="0.25"/>
  <cols>
    <col min="1" max="1" width="10.42578125" customWidth="1"/>
    <col min="2" max="2" width="32.7109375" customWidth="1"/>
    <col min="3" max="3" width="13.28515625" customWidth="1"/>
    <col min="4" max="4" width="15.7109375" customWidth="1"/>
    <col min="5" max="5" width="15.140625" customWidth="1"/>
    <col min="6" max="6" width="22.85546875" bestFit="1" customWidth="1"/>
    <col min="7" max="7" width="17.85546875" bestFit="1" customWidth="1"/>
    <col min="8" max="10" width="22.85546875" bestFit="1" customWidth="1"/>
    <col min="11" max="11" width="33.7109375" customWidth="1"/>
    <col min="12" max="12" width="22.85546875" bestFit="1" customWidth="1"/>
    <col min="13" max="14" width="25.85546875" customWidth="1"/>
    <col min="15" max="16" width="12.5703125" customWidth="1"/>
    <col min="17" max="17" width="17.28515625" customWidth="1"/>
    <col min="18" max="18" width="23.42578125" customWidth="1"/>
    <col min="19" max="19" width="27.42578125" customWidth="1"/>
    <col min="20" max="20" width="24.42578125" customWidth="1"/>
  </cols>
  <sheetData>
    <row r="1" spans="1:20" ht="42" customHeight="1" x14ac:dyDescent="0.25">
      <c r="A1" s="9"/>
      <c r="B1" s="52" t="s">
        <v>150</v>
      </c>
      <c r="C1" s="52"/>
      <c r="D1" s="52"/>
      <c r="E1" s="52"/>
      <c r="G1" s="53" t="s">
        <v>188</v>
      </c>
      <c r="H1" s="53"/>
      <c r="I1" s="53"/>
      <c r="K1" s="24" t="s">
        <v>186</v>
      </c>
      <c r="L1" s="24"/>
      <c r="M1" s="53" t="s">
        <v>192</v>
      </c>
      <c r="N1" s="53"/>
      <c r="O1" s="53"/>
      <c r="P1" s="4"/>
      <c r="Q1" s="24"/>
      <c r="R1" s="54" t="s">
        <v>187</v>
      </c>
      <c r="S1" s="54"/>
      <c r="T1" s="54"/>
    </row>
    <row r="2" spans="1:20" x14ac:dyDescent="0.25">
      <c r="A2" s="25" t="s">
        <v>146</v>
      </c>
      <c r="B2" s="25" t="s">
        <v>149</v>
      </c>
      <c r="C2" s="25" t="s">
        <v>145</v>
      </c>
      <c r="D2" s="25" t="s">
        <v>147</v>
      </c>
      <c r="E2" s="25" t="s">
        <v>148</v>
      </c>
      <c r="G2" s="2" t="s">
        <v>145</v>
      </c>
      <c r="H2" s="2" t="s">
        <v>147</v>
      </c>
      <c r="I2" s="2" t="s">
        <v>148</v>
      </c>
      <c r="K2" s="2" t="s">
        <v>190</v>
      </c>
      <c r="L2" s="2"/>
      <c r="M2" s="2" t="s">
        <v>190</v>
      </c>
      <c r="N2" s="2"/>
      <c r="O2" s="2" t="s">
        <v>145</v>
      </c>
      <c r="P2" s="2" t="s">
        <v>147</v>
      </c>
      <c r="Q2" s="2" t="s">
        <v>148</v>
      </c>
      <c r="R2" s="2" t="s">
        <v>145</v>
      </c>
      <c r="S2" s="2" t="s">
        <v>147</v>
      </c>
      <c r="T2" s="2" t="s">
        <v>148</v>
      </c>
    </row>
    <row r="3" spans="1:20" x14ac:dyDescent="0.25">
      <c r="A3" s="9">
        <v>1</v>
      </c>
      <c r="B3" s="9" t="s">
        <v>62</v>
      </c>
      <c r="C3" s="9">
        <v>5</v>
      </c>
      <c r="D3" s="9">
        <v>5</v>
      </c>
      <c r="E3" s="9">
        <v>3</v>
      </c>
      <c r="F3">
        <f>SUM(C3:E3)</f>
        <v>13</v>
      </c>
      <c r="G3" s="1">
        <v>7</v>
      </c>
      <c r="H3" s="1">
        <v>7</v>
      </c>
      <c r="I3" s="1">
        <v>7</v>
      </c>
      <c r="K3" t="str">
        <f>IF(COUNTIF(C3:E3,"&gt;0")=3,B3,"0")</f>
        <v>Recursos Humanos</v>
      </c>
      <c r="M3" s="3" t="str">
        <f>IF(COUNTIF(C3:E3,"&gt;0")=2,"si","0")</f>
        <v>0</v>
      </c>
      <c r="N3" s="3" t="str">
        <f>IF(M3="si",B3, "")</f>
        <v/>
      </c>
      <c r="O3" s="2" t="str">
        <f>IF(AND(M3="si", C3&gt;0), "Prof", "")</f>
        <v/>
      </c>
      <c r="P3" s="2" t="str">
        <f>IF(AND(M3="si", D3&gt;0), "Est", "")</f>
        <v/>
      </c>
      <c r="Q3" s="2" t="str">
        <f>IF(AND(M3="si", E3&gt;0), "Adm", "")</f>
        <v/>
      </c>
      <c r="R3" t="str">
        <f>IF(AND(C3&lt;&gt;0, D3=0, E3=0),B3,"")</f>
        <v/>
      </c>
      <c r="S3" t="str">
        <f>IF(AND(C3=0, D3&lt;&gt;0, E3=0),B3,"")</f>
        <v/>
      </c>
      <c r="T3" t="str">
        <f>IF(AND(C3=0, D3=0, E3&lt;&gt;0),B3,"")</f>
        <v/>
      </c>
    </row>
    <row r="4" spans="1:20" x14ac:dyDescent="0.25">
      <c r="A4" s="9">
        <v>2</v>
      </c>
      <c r="B4" s="9" t="s">
        <v>9</v>
      </c>
      <c r="C4" s="9">
        <v>13</v>
      </c>
      <c r="D4" s="9">
        <v>14</v>
      </c>
      <c r="E4" s="9">
        <v>7</v>
      </c>
      <c r="F4">
        <f t="shared" ref="F4:F31" si="0">SUM(C4:E4)</f>
        <v>34</v>
      </c>
      <c r="K4" t="str">
        <f t="shared" ref="K4:K31" si="1">IF(COUNTIF(C4:E4,"&gt;0")=3,B4,"0")</f>
        <v>Infraestuctura</v>
      </c>
      <c r="M4" s="3" t="str">
        <f t="shared" ref="M4:M31" si="2">IF(COUNTIF(C4:E4,"&gt;0")=2,"si","0")</f>
        <v>0</v>
      </c>
      <c r="N4" s="3" t="str">
        <f t="shared" ref="N4:N31" si="3">IF(M4="si",B4, "")</f>
        <v/>
      </c>
      <c r="O4" s="2" t="str">
        <f t="shared" ref="O4:O31" si="4">IF(AND(M4="si", C4&gt;0), "Prof", "")</f>
        <v/>
      </c>
      <c r="P4" s="2" t="str">
        <f t="shared" ref="P4:P31" si="5">IF(AND(M4="si", D4&gt;0), "Est", "")</f>
        <v/>
      </c>
      <c r="Q4" s="2" t="str">
        <f t="shared" ref="Q4:Q31" si="6">IF(AND(M4="si", E4&gt;0), "Adm", "")</f>
        <v/>
      </c>
      <c r="R4" t="str">
        <f t="shared" ref="R4:R32" si="7">IF(AND(C4&lt;&gt;0, D4=0, E4=0),B4,"")</f>
        <v/>
      </c>
      <c r="S4" t="str">
        <f t="shared" ref="S4:S32" si="8">IF(AND(C4=0, D4&lt;&gt;0, E4=0),B4,"")</f>
        <v/>
      </c>
      <c r="T4" t="str">
        <f t="shared" ref="T4:T32" si="9">IF(AND(C4=0, D4=0, E4&lt;&gt;0),B4,"")</f>
        <v/>
      </c>
    </row>
    <row r="5" spans="1:20" x14ac:dyDescent="0.25">
      <c r="A5" s="9">
        <v>3</v>
      </c>
      <c r="B5" s="9" t="s">
        <v>10</v>
      </c>
      <c r="C5" s="9">
        <v>2</v>
      </c>
      <c r="D5" s="9">
        <v>2</v>
      </c>
      <c r="E5" s="9"/>
      <c r="F5">
        <f t="shared" si="0"/>
        <v>4</v>
      </c>
      <c r="K5" t="str">
        <f t="shared" si="1"/>
        <v>0</v>
      </c>
      <c r="M5" s="3" t="str">
        <f t="shared" si="2"/>
        <v>si</v>
      </c>
      <c r="N5" s="3" t="str">
        <f t="shared" si="3"/>
        <v>Recursos Bibliográficos</v>
      </c>
      <c r="O5" s="2" t="str">
        <f t="shared" si="4"/>
        <v>Prof</v>
      </c>
      <c r="P5" s="2" t="str">
        <f t="shared" si="5"/>
        <v>Est</v>
      </c>
      <c r="Q5" s="2" t="str">
        <f t="shared" si="6"/>
        <v/>
      </c>
      <c r="R5" t="str">
        <f t="shared" si="7"/>
        <v/>
      </c>
      <c r="S5" t="str">
        <f t="shared" si="8"/>
        <v/>
      </c>
      <c r="T5" t="str">
        <f t="shared" si="9"/>
        <v/>
      </c>
    </row>
    <row r="6" spans="1:20" x14ac:dyDescent="0.25">
      <c r="A6" s="9">
        <v>4</v>
      </c>
      <c r="B6" s="9" t="s">
        <v>11</v>
      </c>
      <c r="C6" s="9">
        <v>7</v>
      </c>
      <c r="D6" s="9">
        <v>7</v>
      </c>
      <c r="E6" s="9">
        <v>4</v>
      </c>
      <c r="F6">
        <f t="shared" si="0"/>
        <v>18</v>
      </c>
      <c r="G6" s="55" t="s">
        <v>189</v>
      </c>
      <c r="H6" s="55"/>
      <c r="I6" s="55"/>
      <c r="K6" t="str">
        <f t="shared" si="1"/>
        <v>Recursos Tecnológicos</v>
      </c>
      <c r="M6" s="3" t="str">
        <f t="shared" si="2"/>
        <v>0</v>
      </c>
      <c r="N6" s="3" t="str">
        <f t="shared" si="3"/>
        <v/>
      </c>
      <c r="O6" s="2" t="str">
        <f t="shared" si="4"/>
        <v/>
      </c>
      <c r="P6" s="2" t="str">
        <f t="shared" si="5"/>
        <v/>
      </c>
      <c r="Q6" s="2" t="str">
        <f t="shared" si="6"/>
        <v/>
      </c>
      <c r="R6" t="str">
        <f t="shared" si="7"/>
        <v/>
      </c>
      <c r="S6" t="str">
        <f t="shared" si="8"/>
        <v/>
      </c>
      <c r="T6" t="str">
        <f t="shared" si="9"/>
        <v/>
      </c>
    </row>
    <row r="7" spans="1:20" x14ac:dyDescent="0.25">
      <c r="A7" s="9">
        <v>5</v>
      </c>
      <c r="B7" s="9" t="s">
        <v>12</v>
      </c>
      <c r="C7" s="9">
        <v>4</v>
      </c>
      <c r="D7" s="9">
        <v>4</v>
      </c>
      <c r="E7" s="9"/>
      <c r="F7">
        <f t="shared" si="0"/>
        <v>8</v>
      </c>
      <c r="G7" s="55"/>
      <c r="H7" s="55"/>
      <c r="I7" s="55"/>
      <c r="K7" t="str">
        <f t="shared" si="1"/>
        <v>0</v>
      </c>
      <c r="M7" s="3" t="str">
        <f t="shared" si="2"/>
        <v>si</v>
      </c>
      <c r="N7" s="3" t="str">
        <f t="shared" si="3"/>
        <v>Reglamento Estudiantil</v>
      </c>
      <c r="O7" s="2" t="str">
        <f t="shared" si="4"/>
        <v>Prof</v>
      </c>
      <c r="P7" s="2" t="str">
        <f t="shared" si="5"/>
        <v>Est</v>
      </c>
      <c r="Q7" s="2" t="str">
        <f t="shared" si="6"/>
        <v/>
      </c>
      <c r="R7" t="str">
        <f t="shared" si="7"/>
        <v/>
      </c>
      <c r="S7" t="str">
        <f t="shared" si="8"/>
        <v/>
      </c>
      <c r="T7" t="str">
        <f t="shared" si="9"/>
        <v/>
      </c>
    </row>
    <row r="8" spans="1:20" x14ac:dyDescent="0.25">
      <c r="A8" s="9">
        <v>6</v>
      </c>
      <c r="B8" s="9" t="s">
        <v>13</v>
      </c>
      <c r="C8" s="9">
        <v>4</v>
      </c>
      <c r="D8" s="9">
        <v>4</v>
      </c>
      <c r="E8" s="9">
        <v>4</v>
      </c>
      <c r="F8">
        <f t="shared" si="0"/>
        <v>12</v>
      </c>
      <c r="K8" t="str">
        <f t="shared" si="1"/>
        <v>Participación Estudiantil</v>
      </c>
      <c r="M8" s="3" t="str">
        <f t="shared" si="2"/>
        <v>0</v>
      </c>
      <c r="N8" s="3" t="str">
        <f t="shared" si="3"/>
        <v/>
      </c>
      <c r="O8" s="2" t="str">
        <f t="shared" si="4"/>
        <v/>
      </c>
      <c r="P8" s="2" t="str">
        <f t="shared" si="5"/>
        <v/>
      </c>
      <c r="Q8" s="2" t="str">
        <f t="shared" si="6"/>
        <v/>
      </c>
      <c r="R8" t="str">
        <f t="shared" si="7"/>
        <v/>
      </c>
      <c r="S8" t="str">
        <f t="shared" si="8"/>
        <v/>
      </c>
      <c r="T8" t="str">
        <f t="shared" si="9"/>
        <v/>
      </c>
    </row>
    <row r="9" spans="1:20" x14ac:dyDescent="0.25">
      <c r="A9" s="9">
        <v>7</v>
      </c>
      <c r="B9" s="9" t="s">
        <v>14</v>
      </c>
      <c r="C9" s="9">
        <v>5</v>
      </c>
      <c r="D9" s="9"/>
      <c r="E9" s="9">
        <v>5</v>
      </c>
      <c r="F9">
        <f t="shared" si="0"/>
        <v>10</v>
      </c>
      <c r="K9" t="str">
        <f t="shared" si="1"/>
        <v>0</v>
      </c>
      <c r="M9" s="3" t="str">
        <f t="shared" si="2"/>
        <v>si</v>
      </c>
      <c r="N9" s="3" t="str">
        <f t="shared" si="3"/>
        <v>Reglamento Docente</v>
      </c>
      <c r="O9" s="2" t="str">
        <f t="shared" si="4"/>
        <v>Prof</v>
      </c>
      <c r="P9" s="2" t="str">
        <f t="shared" si="5"/>
        <v/>
      </c>
      <c r="Q9" s="2" t="str">
        <f t="shared" si="6"/>
        <v>Adm</v>
      </c>
      <c r="R9" t="str">
        <f t="shared" si="7"/>
        <v/>
      </c>
      <c r="S9" t="str">
        <f t="shared" si="8"/>
        <v/>
      </c>
      <c r="T9" t="str">
        <f t="shared" si="9"/>
        <v/>
      </c>
    </row>
    <row r="10" spans="1:20" x14ac:dyDescent="0.25">
      <c r="A10" s="9">
        <v>8</v>
      </c>
      <c r="B10" s="9" t="s">
        <v>15</v>
      </c>
      <c r="C10" s="9">
        <v>5</v>
      </c>
      <c r="D10" s="9"/>
      <c r="E10" s="9">
        <v>5</v>
      </c>
      <c r="F10">
        <f t="shared" si="0"/>
        <v>10</v>
      </c>
      <c r="K10" t="str">
        <f t="shared" si="1"/>
        <v>0</v>
      </c>
      <c r="M10" s="3" t="str">
        <f t="shared" si="2"/>
        <v>si</v>
      </c>
      <c r="N10" s="3" t="str">
        <f t="shared" si="3"/>
        <v>Participacion Docente</v>
      </c>
      <c r="O10" s="2" t="str">
        <f t="shared" si="4"/>
        <v>Prof</v>
      </c>
      <c r="P10" s="2" t="str">
        <f t="shared" si="5"/>
        <v/>
      </c>
      <c r="Q10" s="2" t="str">
        <f t="shared" si="6"/>
        <v>Adm</v>
      </c>
      <c r="R10" t="str">
        <f t="shared" si="7"/>
        <v/>
      </c>
      <c r="S10" t="str">
        <f t="shared" si="8"/>
        <v/>
      </c>
      <c r="T10" t="str">
        <f t="shared" si="9"/>
        <v/>
      </c>
    </row>
    <row r="11" spans="1:20" x14ac:dyDescent="0.25">
      <c r="A11" s="9">
        <v>9</v>
      </c>
      <c r="B11" s="9" t="s">
        <v>16</v>
      </c>
      <c r="C11" s="9">
        <v>6</v>
      </c>
      <c r="D11" s="9">
        <v>2</v>
      </c>
      <c r="E11" s="9">
        <v>6</v>
      </c>
      <c r="F11">
        <f t="shared" si="0"/>
        <v>14</v>
      </c>
      <c r="K11" t="str">
        <f t="shared" si="1"/>
        <v>Preparación Docente</v>
      </c>
      <c r="M11" s="3" t="str">
        <f t="shared" si="2"/>
        <v>0</v>
      </c>
      <c r="N11" s="3" t="str">
        <f t="shared" si="3"/>
        <v/>
      </c>
      <c r="O11" s="2" t="str">
        <f t="shared" si="4"/>
        <v/>
      </c>
      <c r="P11" s="2" t="str">
        <f t="shared" si="5"/>
        <v/>
      </c>
      <c r="Q11" s="2" t="str">
        <f t="shared" si="6"/>
        <v/>
      </c>
      <c r="R11" t="str">
        <f t="shared" si="7"/>
        <v/>
      </c>
      <c r="S11" t="str">
        <f t="shared" si="8"/>
        <v/>
      </c>
      <c r="T11" t="str">
        <f t="shared" si="9"/>
        <v/>
      </c>
    </row>
    <row r="12" spans="1:20" x14ac:dyDescent="0.25">
      <c r="A12" s="9">
        <v>10</v>
      </c>
      <c r="B12" s="9" t="s">
        <v>17</v>
      </c>
      <c r="C12" s="9">
        <v>4</v>
      </c>
      <c r="D12" s="9">
        <v>7</v>
      </c>
      <c r="E12" s="9">
        <v>4</v>
      </c>
      <c r="F12">
        <f t="shared" si="0"/>
        <v>15</v>
      </c>
      <c r="K12" t="str">
        <f t="shared" si="1"/>
        <v>Metodología</v>
      </c>
      <c r="M12" s="3" t="str">
        <f t="shared" si="2"/>
        <v>0</v>
      </c>
      <c r="N12" s="3" t="str">
        <f t="shared" si="3"/>
        <v/>
      </c>
      <c r="O12" s="2" t="str">
        <f t="shared" si="4"/>
        <v/>
      </c>
      <c r="P12" s="2" t="str">
        <f t="shared" si="5"/>
        <v/>
      </c>
      <c r="Q12" s="2" t="str">
        <f t="shared" si="6"/>
        <v/>
      </c>
      <c r="R12" t="str">
        <f t="shared" si="7"/>
        <v/>
      </c>
      <c r="S12" t="str">
        <f t="shared" si="8"/>
        <v/>
      </c>
      <c r="T12" t="str">
        <f t="shared" si="9"/>
        <v/>
      </c>
    </row>
    <row r="13" spans="1:20" x14ac:dyDescent="0.25">
      <c r="A13" s="9">
        <v>11</v>
      </c>
      <c r="B13" s="9" t="s">
        <v>18</v>
      </c>
      <c r="C13" s="9">
        <v>3</v>
      </c>
      <c r="D13" s="9"/>
      <c r="E13" s="9">
        <v>3</v>
      </c>
      <c r="F13">
        <f t="shared" si="0"/>
        <v>6</v>
      </c>
      <c r="K13" t="str">
        <f t="shared" si="1"/>
        <v>0</v>
      </c>
      <c r="M13" s="3" t="str">
        <f t="shared" si="2"/>
        <v>si</v>
      </c>
      <c r="N13" s="3" t="str">
        <f t="shared" si="3"/>
        <v>Política Estímulos</v>
      </c>
      <c r="O13" s="2" t="str">
        <f t="shared" si="4"/>
        <v>Prof</v>
      </c>
      <c r="P13" s="2" t="str">
        <f t="shared" si="5"/>
        <v/>
      </c>
      <c r="Q13" s="2" t="str">
        <f t="shared" si="6"/>
        <v>Adm</v>
      </c>
      <c r="R13" t="str">
        <f t="shared" si="7"/>
        <v/>
      </c>
      <c r="S13" t="str">
        <f t="shared" si="8"/>
        <v/>
      </c>
      <c r="T13" t="str">
        <f t="shared" si="9"/>
        <v/>
      </c>
    </row>
    <row r="14" spans="1:20" x14ac:dyDescent="0.25">
      <c r="A14" s="9">
        <v>12</v>
      </c>
      <c r="B14" s="9" t="s">
        <v>19</v>
      </c>
      <c r="C14" s="9">
        <v>1</v>
      </c>
      <c r="D14" s="9"/>
      <c r="E14" s="9"/>
      <c r="F14">
        <f t="shared" si="0"/>
        <v>1</v>
      </c>
      <c r="K14" t="str">
        <f t="shared" si="1"/>
        <v>0</v>
      </c>
      <c r="M14" s="3" t="str">
        <f t="shared" si="2"/>
        <v>0</v>
      </c>
      <c r="N14" s="3" t="str">
        <f t="shared" si="3"/>
        <v/>
      </c>
      <c r="O14" s="2" t="str">
        <f t="shared" si="4"/>
        <v/>
      </c>
      <c r="P14" s="2" t="str">
        <f t="shared" si="5"/>
        <v/>
      </c>
      <c r="Q14" s="2" t="str">
        <f t="shared" si="6"/>
        <v/>
      </c>
      <c r="R14" t="str">
        <f t="shared" si="7"/>
        <v>Remuneración</v>
      </c>
      <c r="S14" t="str">
        <f t="shared" si="8"/>
        <v/>
      </c>
      <c r="T14" t="str">
        <f t="shared" si="9"/>
        <v/>
      </c>
    </row>
    <row r="15" spans="1:20" x14ac:dyDescent="0.25">
      <c r="A15" s="9">
        <v>13</v>
      </c>
      <c r="B15" s="9" t="s">
        <v>55</v>
      </c>
      <c r="C15" s="9">
        <v>5</v>
      </c>
      <c r="D15" s="9"/>
      <c r="E15" s="9"/>
      <c r="F15">
        <f t="shared" si="0"/>
        <v>5</v>
      </c>
      <c r="K15" t="str">
        <f t="shared" si="1"/>
        <v>0</v>
      </c>
      <c r="M15" s="3" t="str">
        <f t="shared" si="2"/>
        <v>0</v>
      </c>
      <c r="N15" s="3" t="str">
        <f t="shared" si="3"/>
        <v/>
      </c>
      <c r="O15" s="2" t="str">
        <f t="shared" si="4"/>
        <v/>
      </c>
      <c r="P15" s="2" t="str">
        <f t="shared" si="5"/>
        <v/>
      </c>
      <c r="Q15" s="2" t="str">
        <f t="shared" si="6"/>
        <v/>
      </c>
      <c r="R15" t="str">
        <f t="shared" si="7"/>
        <v>Evaluación Profesoral</v>
      </c>
      <c r="S15" t="str">
        <f t="shared" si="8"/>
        <v/>
      </c>
      <c r="T15" t="str">
        <f t="shared" si="9"/>
        <v/>
      </c>
    </row>
    <row r="16" spans="1:20" x14ac:dyDescent="0.25">
      <c r="A16" s="9">
        <v>14</v>
      </c>
      <c r="B16" s="9" t="s">
        <v>61</v>
      </c>
      <c r="C16" s="9">
        <v>2</v>
      </c>
      <c r="D16" s="9">
        <v>2</v>
      </c>
      <c r="E16" s="9">
        <v>2</v>
      </c>
      <c r="F16">
        <f t="shared" si="0"/>
        <v>6</v>
      </c>
      <c r="K16" t="str">
        <f t="shared" si="1"/>
        <v>Perfil Profesional</v>
      </c>
      <c r="M16" s="3" t="str">
        <f t="shared" si="2"/>
        <v>0</v>
      </c>
      <c r="N16" s="3" t="str">
        <f t="shared" si="3"/>
        <v/>
      </c>
      <c r="O16" s="2" t="str">
        <f t="shared" si="4"/>
        <v/>
      </c>
      <c r="P16" s="2" t="str">
        <f t="shared" si="5"/>
        <v/>
      </c>
      <c r="Q16" s="2" t="str">
        <f t="shared" si="6"/>
        <v/>
      </c>
      <c r="R16" t="str">
        <f t="shared" si="7"/>
        <v/>
      </c>
      <c r="S16" t="str">
        <f t="shared" si="8"/>
        <v/>
      </c>
      <c r="T16" t="str">
        <f t="shared" si="9"/>
        <v/>
      </c>
    </row>
    <row r="17" spans="1:20" x14ac:dyDescent="0.25">
      <c r="A17" s="9">
        <v>15</v>
      </c>
      <c r="B17" s="9" t="s">
        <v>64</v>
      </c>
      <c r="C17" s="9">
        <v>12</v>
      </c>
      <c r="D17" s="9">
        <v>10</v>
      </c>
      <c r="E17" s="9">
        <v>6</v>
      </c>
      <c r="F17">
        <f t="shared" si="0"/>
        <v>28</v>
      </c>
      <c r="K17" t="str">
        <f t="shared" si="1"/>
        <v>Currículo</v>
      </c>
      <c r="M17" s="3" t="str">
        <f t="shared" si="2"/>
        <v>0</v>
      </c>
      <c r="N17" s="3" t="str">
        <f t="shared" si="3"/>
        <v/>
      </c>
      <c r="O17" s="2" t="str">
        <f t="shared" si="4"/>
        <v/>
      </c>
      <c r="P17" s="2" t="str">
        <f t="shared" si="5"/>
        <v/>
      </c>
      <c r="Q17" s="2" t="str">
        <f t="shared" si="6"/>
        <v/>
      </c>
      <c r="R17" t="str">
        <f t="shared" si="7"/>
        <v/>
      </c>
      <c r="S17" t="str">
        <f t="shared" si="8"/>
        <v/>
      </c>
      <c r="T17" t="str">
        <f t="shared" si="9"/>
        <v/>
      </c>
    </row>
    <row r="18" spans="1:20" x14ac:dyDescent="0.25">
      <c r="A18" s="9">
        <v>16</v>
      </c>
      <c r="B18" s="9" t="s">
        <v>70</v>
      </c>
      <c r="C18" s="9">
        <v>17</v>
      </c>
      <c r="D18" s="9">
        <v>17</v>
      </c>
      <c r="E18" s="9">
        <v>17</v>
      </c>
      <c r="F18">
        <f t="shared" si="0"/>
        <v>51</v>
      </c>
      <c r="K18" t="str">
        <f t="shared" si="1"/>
        <v>Sistema de Información Universidad</v>
      </c>
      <c r="M18" s="3" t="str">
        <f t="shared" si="2"/>
        <v>0</v>
      </c>
      <c r="N18" s="3" t="str">
        <f t="shared" si="3"/>
        <v/>
      </c>
      <c r="O18" s="2" t="str">
        <f t="shared" si="4"/>
        <v/>
      </c>
      <c r="P18" s="2" t="str">
        <f t="shared" si="5"/>
        <v/>
      </c>
      <c r="Q18" s="2" t="str">
        <f t="shared" si="6"/>
        <v/>
      </c>
      <c r="R18" t="str">
        <f t="shared" si="7"/>
        <v/>
      </c>
      <c r="S18" t="str">
        <f t="shared" si="8"/>
        <v/>
      </c>
      <c r="T18" t="str">
        <f t="shared" si="9"/>
        <v/>
      </c>
    </row>
    <row r="19" spans="1:20" x14ac:dyDescent="0.25">
      <c r="A19" s="9">
        <v>17</v>
      </c>
      <c r="B19" s="9" t="s">
        <v>85</v>
      </c>
      <c r="C19" s="9">
        <v>5</v>
      </c>
      <c r="D19" s="9">
        <v>5</v>
      </c>
      <c r="E19" s="9">
        <v>5</v>
      </c>
      <c r="F19">
        <f t="shared" si="0"/>
        <v>15</v>
      </c>
      <c r="K19" t="str">
        <f t="shared" si="1"/>
        <v>Comunicación Institucional</v>
      </c>
      <c r="M19" s="3" t="str">
        <f t="shared" si="2"/>
        <v>0</v>
      </c>
      <c r="N19" s="3" t="str">
        <f t="shared" si="3"/>
        <v/>
      </c>
      <c r="O19" s="2" t="str">
        <f t="shared" si="4"/>
        <v/>
      </c>
      <c r="P19" s="2" t="str">
        <f t="shared" si="5"/>
        <v/>
      </c>
      <c r="Q19" s="2" t="str">
        <f t="shared" si="6"/>
        <v/>
      </c>
      <c r="R19" t="str">
        <f t="shared" si="7"/>
        <v/>
      </c>
      <c r="S19" t="str">
        <f t="shared" si="8"/>
        <v/>
      </c>
      <c r="T19" t="str">
        <f t="shared" si="9"/>
        <v/>
      </c>
    </row>
    <row r="20" spans="1:20" x14ac:dyDescent="0.25">
      <c r="A20" s="9">
        <v>18</v>
      </c>
      <c r="B20" s="9" t="s">
        <v>86</v>
      </c>
      <c r="C20" s="9">
        <v>2</v>
      </c>
      <c r="D20" s="9">
        <v>2</v>
      </c>
      <c r="E20" s="9">
        <v>2</v>
      </c>
      <c r="F20">
        <f t="shared" si="0"/>
        <v>6</v>
      </c>
      <c r="K20" t="str">
        <f t="shared" si="1"/>
        <v>Sitio Web</v>
      </c>
      <c r="M20" s="3" t="str">
        <f t="shared" si="2"/>
        <v>0</v>
      </c>
      <c r="N20" s="3" t="str">
        <f t="shared" si="3"/>
        <v/>
      </c>
      <c r="O20" s="2" t="str">
        <f t="shared" si="4"/>
        <v/>
      </c>
      <c r="P20" s="2" t="str">
        <f t="shared" si="5"/>
        <v/>
      </c>
      <c r="Q20" s="2" t="str">
        <f t="shared" si="6"/>
        <v/>
      </c>
      <c r="R20" t="str">
        <f t="shared" si="7"/>
        <v/>
      </c>
      <c r="S20" t="str">
        <f t="shared" si="8"/>
        <v/>
      </c>
      <c r="T20" t="str">
        <f t="shared" si="9"/>
        <v/>
      </c>
    </row>
    <row r="21" spans="1:20" x14ac:dyDescent="0.25">
      <c r="A21" s="9">
        <v>19</v>
      </c>
      <c r="B21" s="9" t="s">
        <v>98</v>
      </c>
      <c r="C21" s="9">
        <v>8</v>
      </c>
      <c r="D21" s="9">
        <v>8</v>
      </c>
      <c r="E21" s="9">
        <v>8</v>
      </c>
      <c r="F21">
        <f t="shared" si="0"/>
        <v>24</v>
      </c>
      <c r="K21" t="str">
        <f t="shared" si="1"/>
        <v>Bienestar Institucional</v>
      </c>
      <c r="M21" s="3" t="str">
        <f t="shared" si="2"/>
        <v>0</v>
      </c>
      <c r="N21" s="3" t="str">
        <f t="shared" si="3"/>
        <v/>
      </c>
      <c r="O21" s="2" t="str">
        <f t="shared" si="4"/>
        <v/>
      </c>
      <c r="P21" s="2" t="str">
        <f t="shared" si="5"/>
        <v/>
      </c>
      <c r="Q21" s="2" t="str">
        <f t="shared" si="6"/>
        <v/>
      </c>
      <c r="R21" t="str">
        <f t="shared" si="7"/>
        <v/>
      </c>
      <c r="S21" t="str">
        <f t="shared" si="8"/>
        <v/>
      </c>
      <c r="T21" t="str">
        <f t="shared" si="9"/>
        <v/>
      </c>
    </row>
    <row r="22" spans="1:20" x14ac:dyDescent="0.25">
      <c r="A22" s="9">
        <v>20</v>
      </c>
      <c r="B22" s="9" t="s">
        <v>101</v>
      </c>
      <c r="C22" s="9">
        <v>1</v>
      </c>
      <c r="D22" s="9">
        <v>1</v>
      </c>
      <c r="E22" s="9"/>
      <c r="F22">
        <f t="shared" si="0"/>
        <v>2</v>
      </c>
      <c r="K22" t="str">
        <f t="shared" si="1"/>
        <v>0</v>
      </c>
      <c r="M22" s="3" t="str">
        <f t="shared" si="2"/>
        <v>si</v>
      </c>
      <c r="N22" s="3" t="str">
        <f t="shared" si="3"/>
        <v>Procesos Administrativos</v>
      </c>
      <c r="O22" s="2" t="str">
        <f t="shared" si="4"/>
        <v>Prof</v>
      </c>
      <c r="P22" s="2" t="str">
        <f t="shared" si="5"/>
        <v>Est</v>
      </c>
      <c r="Q22" s="2" t="str">
        <f t="shared" si="6"/>
        <v/>
      </c>
      <c r="R22" t="str">
        <f t="shared" si="7"/>
        <v/>
      </c>
      <c r="S22" t="str">
        <f t="shared" si="8"/>
        <v/>
      </c>
      <c r="T22" t="str">
        <f t="shared" si="9"/>
        <v/>
      </c>
    </row>
    <row r="23" spans="1:20" x14ac:dyDescent="0.25">
      <c r="A23" s="9">
        <v>21</v>
      </c>
      <c r="B23" s="9" t="s">
        <v>103</v>
      </c>
      <c r="C23" s="9">
        <v>2</v>
      </c>
      <c r="D23" s="9">
        <v>2</v>
      </c>
      <c r="E23" s="9">
        <v>2</v>
      </c>
      <c r="F23">
        <f t="shared" si="0"/>
        <v>6</v>
      </c>
      <c r="K23" t="str">
        <f t="shared" si="1"/>
        <v>Evaluación de Desempeño</v>
      </c>
      <c r="M23" s="3" t="str">
        <f t="shared" si="2"/>
        <v>0</v>
      </c>
      <c r="N23" s="3" t="str">
        <f t="shared" si="3"/>
        <v/>
      </c>
      <c r="O23" s="2" t="str">
        <f t="shared" si="4"/>
        <v/>
      </c>
      <c r="P23" s="2" t="str">
        <f t="shared" si="5"/>
        <v/>
      </c>
      <c r="Q23" s="2" t="str">
        <f t="shared" si="6"/>
        <v/>
      </c>
      <c r="R23" t="str">
        <f t="shared" si="7"/>
        <v/>
      </c>
      <c r="S23" t="str">
        <f t="shared" si="8"/>
        <v/>
      </c>
      <c r="T23" t="str">
        <f t="shared" si="9"/>
        <v/>
      </c>
    </row>
    <row r="24" spans="1:20" x14ac:dyDescent="0.25">
      <c r="A24" s="9">
        <v>22</v>
      </c>
      <c r="B24" s="9" t="s">
        <v>107</v>
      </c>
      <c r="C24" s="9">
        <v>1</v>
      </c>
      <c r="D24" s="9">
        <v>1</v>
      </c>
      <c r="E24" s="9">
        <v>1</v>
      </c>
      <c r="F24">
        <f t="shared" si="0"/>
        <v>3</v>
      </c>
      <c r="K24" t="str">
        <f t="shared" si="1"/>
        <v>Servicios Gerentes</v>
      </c>
      <c r="M24" s="3" t="str">
        <f t="shared" si="2"/>
        <v>0</v>
      </c>
      <c r="N24" s="3" t="str">
        <f t="shared" si="3"/>
        <v/>
      </c>
      <c r="O24" s="2" t="str">
        <f t="shared" si="4"/>
        <v/>
      </c>
      <c r="P24" s="2" t="str">
        <f t="shared" si="5"/>
        <v/>
      </c>
      <c r="Q24" s="2" t="str">
        <f t="shared" si="6"/>
        <v/>
      </c>
      <c r="R24" t="str">
        <f t="shared" si="7"/>
        <v/>
      </c>
      <c r="S24" t="str">
        <f t="shared" si="8"/>
        <v/>
      </c>
      <c r="T24" t="str">
        <f t="shared" si="9"/>
        <v/>
      </c>
    </row>
    <row r="25" spans="1:20" x14ac:dyDescent="0.25">
      <c r="A25" s="9">
        <v>23</v>
      </c>
      <c r="B25" s="9" t="s">
        <v>109</v>
      </c>
      <c r="C25" s="9">
        <v>1</v>
      </c>
      <c r="D25" s="9">
        <v>1</v>
      </c>
      <c r="E25" s="9">
        <v>1</v>
      </c>
      <c r="F25">
        <f t="shared" si="0"/>
        <v>3</v>
      </c>
      <c r="K25" t="str">
        <f t="shared" si="1"/>
        <v>Aula Extendida</v>
      </c>
      <c r="M25" s="3" t="str">
        <f t="shared" si="2"/>
        <v>0</v>
      </c>
      <c r="N25" s="3" t="str">
        <f t="shared" si="3"/>
        <v/>
      </c>
      <c r="O25" s="2" t="str">
        <f t="shared" si="4"/>
        <v/>
      </c>
      <c r="P25" s="2" t="str">
        <f t="shared" si="5"/>
        <v/>
      </c>
      <c r="Q25" s="2" t="str">
        <f t="shared" si="6"/>
        <v/>
      </c>
      <c r="R25" t="str">
        <f t="shared" si="7"/>
        <v/>
      </c>
      <c r="S25" t="str">
        <f t="shared" si="8"/>
        <v/>
      </c>
      <c r="T25" t="str">
        <f t="shared" si="9"/>
        <v/>
      </c>
    </row>
    <row r="26" spans="1:20" x14ac:dyDescent="0.25">
      <c r="A26" s="9">
        <v>24</v>
      </c>
      <c r="B26" s="9" t="s">
        <v>110</v>
      </c>
      <c r="C26" s="9">
        <v>1</v>
      </c>
      <c r="D26" s="9">
        <v>1</v>
      </c>
      <c r="E26" s="9">
        <v>1</v>
      </c>
      <c r="F26">
        <f t="shared" si="0"/>
        <v>3</v>
      </c>
      <c r="K26" t="str">
        <f t="shared" si="1"/>
        <v>Sistema de Información Bibliográfico</v>
      </c>
      <c r="M26" s="3" t="str">
        <f t="shared" si="2"/>
        <v>0</v>
      </c>
      <c r="N26" s="3" t="str">
        <f t="shared" si="3"/>
        <v/>
      </c>
      <c r="O26" s="2" t="str">
        <f t="shared" si="4"/>
        <v/>
      </c>
      <c r="P26" s="2" t="str">
        <f t="shared" si="5"/>
        <v/>
      </c>
      <c r="Q26" s="2" t="str">
        <f t="shared" si="6"/>
        <v/>
      </c>
      <c r="R26" t="str">
        <f t="shared" si="7"/>
        <v/>
      </c>
      <c r="S26" t="str">
        <f t="shared" si="8"/>
        <v/>
      </c>
      <c r="T26" t="str">
        <f t="shared" si="9"/>
        <v/>
      </c>
    </row>
    <row r="27" spans="1:20" x14ac:dyDescent="0.25">
      <c r="A27" s="9">
        <v>25</v>
      </c>
      <c r="B27" s="9" t="s">
        <v>131</v>
      </c>
      <c r="C27" s="9">
        <v>3</v>
      </c>
      <c r="D27" s="9">
        <v>3</v>
      </c>
      <c r="E27" s="9"/>
      <c r="F27">
        <f t="shared" si="0"/>
        <v>6</v>
      </c>
      <c r="K27" t="str">
        <f t="shared" si="1"/>
        <v>0</v>
      </c>
      <c r="M27" s="3" t="str">
        <f t="shared" si="2"/>
        <v>si</v>
      </c>
      <c r="N27" s="3" t="str">
        <f t="shared" si="3"/>
        <v>Directivos del Programa</v>
      </c>
      <c r="O27" s="2" t="str">
        <f t="shared" si="4"/>
        <v>Prof</v>
      </c>
      <c r="P27" s="2" t="str">
        <f t="shared" si="5"/>
        <v>Est</v>
      </c>
      <c r="Q27" s="2" t="str">
        <f t="shared" si="6"/>
        <v/>
      </c>
      <c r="R27" t="str">
        <f t="shared" si="7"/>
        <v/>
      </c>
      <c r="S27" t="str">
        <f t="shared" si="8"/>
        <v/>
      </c>
      <c r="T27" t="str">
        <f t="shared" si="9"/>
        <v/>
      </c>
    </row>
    <row r="28" spans="1:20" x14ac:dyDescent="0.25">
      <c r="A28" s="9">
        <v>26</v>
      </c>
      <c r="B28" s="9" t="s">
        <v>141</v>
      </c>
      <c r="C28" s="9">
        <v>3</v>
      </c>
      <c r="D28" s="9"/>
      <c r="E28" s="9">
        <v>3</v>
      </c>
      <c r="F28">
        <f t="shared" si="0"/>
        <v>6</v>
      </c>
      <c r="K28" t="str">
        <f t="shared" si="1"/>
        <v>0</v>
      </c>
      <c r="M28" s="3" t="str">
        <f t="shared" si="2"/>
        <v>si</v>
      </c>
      <c r="N28" s="3" t="str">
        <f t="shared" si="3"/>
        <v>Recursos Financieros</v>
      </c>
      <c r="O28" s="2" t="str">
        <f t="shared" si="4"/>
        <v>Prof</v>
      </c>
      <c r="P28" s="2" t="str">
        <f t="shared" si="5"/>
        <v/>
      </c>
      <c r="Q28" s="2" t="str">
        <f t="shared" si="6"/>
        <v>Adm</v>
      </c>
      <c r="R28" t="str">
        <f t="shared" si="7"/>
        <v/>
      </c>
      <c r="S28" t="str">
        <f t="shared" si="8"/>
        <v/>
      </c>
      <c r="T28" t="str">
        <f t="shared" si="9"/>
        <v/>
      </c>
    </row>
    <row r="29" spans="1:20" x14ac:dyDescent="0.25">
      <c r="A29" s="9">
        <v>27</v>
      </c>
      <c r="B29" s="9" t="s">
        <v>151</v>
      </c>
      <c r="C29" s="9"/>
      <c r="D29" s="9">
        <v>3</v>
      </c>
      <c r="E29" s="9"/>
      <c r="F29">
        <f t="shared" si="0"/>
        <v>3</v>
      </c>
      <c r="K29" t="str">
        <f t="shared" si="1"/>
        <v>0</v>
      </c>
      <c r="M29" s="3" t="str">
        <f t="shared" si="2"/>
        <v>0</v>
      </c>
      <c r="N29" s="3" t="str">
        <f t="shared" si="3"/>
        <v/>
      </c>
      <c r="O29" s="2" t="str">
        <f t="shared" si="4"/>
        <v/>
      </c>
      <c r="P29" s="2" t="str">
        <f t="shared" si="5"/>
        <v/>
      </c>
      <c r="Q29" s="2" t="str">
        <f t="shared" si="6"/>
        <v/>
      </c>
      <c r="R29" t="str">
        <f t="shared" si="7"/>
        <v/>
      </c>
      <c r="S29" t="str">
        <f t="shared" si="8"/>
        <v>Apoyo aspectos académicos</v>
      </c>
      <c r="T29" t="str">
        <f t="shared" si="9"/>
        <v/>
      </c>
    </row>
    <row r="30" spans="1:20" x14ac:dyDescent="0.25">
      <c r="A30" s="9">
        <v>28</v>
      </c>
      <c r="B30" s="9" t="s">
        <v>152</v>
      </c>
      <c r="C30" s="9"/>
      <c r="D30" s="9">
        <v>1</v>
      </c>
      <c r="E30" s="9"/>
      <c r="F30">
        <f t="shared" si="0"/>
        <v>1</v>
      </c>
      <c r="K30" t="str">
        <f t="shared" si="1"/>
        <v>0</v>
      </c>
      <c r="M30" s="3" t="str">
        <f t="shared" si="2"/>
        <v>0</v>
      </c>
      <c r="N30" s="3" t="str">
        <f t="shared" si="3"/>
        <v/>
      </c>
      <c r="O30" s="2" t="str">
        <f t="shared" si="4"/>
        <v/>
      </c>
      <c r="P30" s="2" t="str">
        <f t="shared" si="5"/>
        <v/>
      </c>
      <c r="Q30" s="2" t="str">
        <f t="shared" si="6"/>
        <v/>
      </c>
      <c r="R30" t="str">
        <f t="shared" si="7"/>
        <v/>
      </c>
      <c r="S30" t="str">
        <f t="shared" si="8"/>
        <v>Apoyo aspectos culturales</v>
      </c>
      <c r="T30" t="str">
        <f t="shared" si="9"/>
        <v/>
      </c>
    </row>
    <row r="31" spans="1:20" x14ac:dyDescent="0.25">
      <c r="A31" s="9">
        <v>29</v>
      </c>
      <c r="B31" s="9" t="s">
        <v>185</v>
      </c>
      <c r="C31" s="9"/>
      <c r="D31" s="26"/>
      <c r="E31" s="9">
        <v>2</v>
      </c>
      <c r="F31">
        <f t="shared" si="0"/>
        <v>2</v>
      </c>
      <c r="K31" t="str">
        <f t="shared" si="1"/>
        <v>0</v>
      </c>
      <c r="M31" s="3" t="str">
        <f t="shared" si="2"/>
        <v>0</v>
      </c>
      <c r="N31" s="3" t="str">
        <f t="shared" si="3"/>
        <v/>
      </c>
      <c r="O31" s="2" t="str">
        <f t="shared" si="4"/>
        <v/>
      </c>
      <c r="P31" s="2" t="str">
        <f t="shared" si="5"/>
        <v/>
      </c>
      <c r="Q31" s="2" t="str">
        <f t="shared" si="6"/>
        <v/>
      </c>
      <c r="R31" t="str">
        <f t="shared" si="7"/>
        <v/>
      </c>
      <c r="S31" t="str">
        <f t="shared" si="8"/>
        <v/>
      </c>
      <c r="T31" t="str">
        <f t="shared" si="9"/>
        <v>Funciones Administrativas</v>
      </c>
    </row>
    <row r="32" spans="1:20" x14ac:dyDescent="0.25">
      <c r="C32" s="3"/>
      <c r="D32" s="3"/>
      <c r="E32" s="3"/>
      <c r="R32" t="str">
        <f t="shared" si="7"/>
        <v/>
      </c>
      <c r="S32" t="str">
        <f t="shared" si="8"/>
        <v/>
      </c>
      <c r="T32" t="str">
        <f t="shared" si="9"/>
        <v/>
      </c>
    </row>
    <row r="33" spans="3:5" x14ac:dyDescent="0.25">
      <c r="C33" s="3">
        <f>COUNT(C3:C31)</f>
        <v>26</v>
      </c>
      <c r="D33" s="3">
        <f t="shared" ref="D33:E33" si="10">COUNT(D3:D31)</f>
        <v>22</v>
      </c>
      <c r="E33" s="3">
        <f t="shared" si="10"/>
        <v>21</v>
      </c>
    </row>
  </sheetData>
  <mergeCells count="5">
    <mergeCell ref="B1:E1"/>
    <mergeCell ref="G1:I1"/>
    <mergeCell ref="R1:T1"/>
    <mergeCell ref="G6:I7"/>
    <mergeCell ref="M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Componentes</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ANDREA DIAZ SIPPLI</dc:creator>
  <cp:lastModifiedBy>LILIANA ANDREA DIAZ SIPPLI</cp:lastModifiedBy>
  <dcterms:created xsi:type="dcterms:W3CDTF">2024-08-28T15:10:36Z</dcterms:created>
  <dcterms:modified xsi:type="dcterms:W3CDTF">2024-09-22T06:39:44Z</dcterms:modified>
</cp:coreProperties>
</file>