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775" activeTab="1"/>
  </bookViews>
  <sheets>
    <sheet name="Sheet1" sheetId="1" r:id="rId1"/>
    <sheet name="Sheet2" sheetId="2" r:id="rId2"/>
    <sheet name="MAGIC7-WIN" sheetId="3" r:id="rId3"/>
    <sheet name="MATE20-W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<sst xmlns="http://schemas.openxmlformats.org/spreadsheetml/2006/main" count="55" uniqueCount="39">
  <si>
    <t>图</t>
  </si>
  <si>
    <t>文件名</t>
  </si>
  <si>
    <t>0625</t>
  </si>
  <si>
    <t>设置缓冲区大小</t>
  </si>
  <si>
    <t>00777</t>
  </si>
  <si>
    <t>00858</t>
  </si>
  <si>
    <t>多线程*2</t>
  </si>
  <si>
    <t>10线程</t>
  </si>
  <si>
    <t>01158</t>
  </si>
  <si>
    <t>01222</t>
  </si>
  <si>
    <t>v8 真</t>
  </si>
  <si>
    <t>base1</t>
  </si>
  <si>
    <t>手机</t>
  </si>
  <si>
    <t>Python</t>
  </si>
  <si>
    <t>python比手机慢</t>
  </si>
  <si>
    <t>第1次变化</t>
  </si>
  <si>
    <t>PYTHON 文件名</t>
  </si>
  <si>
    <t>调整手机时间</t>
  </si>
  <si>
    <t>帧延时</t>
  </si>
  <si>
    <t>PTYHON统计</t>
  </si>
  <si>
    <t>在这几个时间点，发生了变化</t>
  </si>
  <si>
    <t>MetricCluster_v8_1751450401.4187522_995</t>
  </si>
  <si>
    <t>时间差 3538</t>
  </si>
  <si>
    <t>落在windows文件</t>
  </si>
  <si>
    <t>最小安卓时间</t>
  </si>
  <si>
    <t>最大安卓时间</t>
  </si>
  <si>
    <t>59分， 56</t>
  </si>
  <si>
    <t>理论上， 在</t>
  </si>
  <si>
    <t>1751450398399</t>
  </si>
  <si>
    <t>安卓-python时间差</t>
  </si>
  <si>
    <t>安卓时间</t>
  </si>
  <si>
    <t>PYTHON时间是</t>
  </si>
  <si>
    <t>大麦</t>
  </si>
  <si>
    <t>李宗盛</t>
  </si>
  <si>
    <t>安卓</t>
  </si>
  <si>
    <t>python</t>
  </si>
  <si>
    <t>2025 07 04</t>
  </si>
  <si>
    <t>windows显示器</t>
  </si>
  <si>
    <t xml:space="preserve"> 文件名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</si>
</sst>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E+00"/>
  </numFmts>
  <fonts count="21">
    <font>
      <sz val="11"/>
      <color theme="1"/>
      <name val="宋体"/>
      <charset val="134"/>
      <scheme val="minor"/>
    </font>
    <font>
      <sz val="15"/>
      <color rgb="FF098658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0:Q145"/>
  <sheetViews>
    <sheetView topLeftCell="A73" workbookViewId="0">
      <selection activeCell="K68" sqref="K68"/>
    </sheetView>
  </sheetViews>
  <sheetFormatPr defaultColWidth="9" defaultRowHeight="13.5"/>
  <cols>
    <col min="7" max="7" width="10.375"/>
    <col min="8" max="8" width="23.75" customWidth="1"/>
    <col min="9" max="9" width="12.625"/>
    <col min="11" max="11" width="17.375" customWidth="1"/>
    <col min="15" max="15" width="20.75" customWidth="1"/>
    <col min="17" max="17" width="12.625"/>
  </cols>
  <sheetData>
    <row r="20" spans="7:8">
      <c r="G20" t="s">
        <v>0</v>
      </c>
      <c r="H20" t="s">
        <v>1</v>
      </c>
    </row>
    <row r="21" spans="7:9">
      <c r="G21">
        <v>80833</v>
      </c>
      <c r="H21">
        <v>80944</v>
      </c>
      <c r="I21">
        <f t="shared" ref="I21:I26" si="0">H21-G21</f>
        <v>111</v>
      </c>
    </row>
    <row r="22" spans="7:9">
      <c r="G22">
        <v>80801</v>
      </c>
      <c r="H22">
        <v>80872</v>
      </c>
      <c r="I22">
        <f t="shared" si="0"/>
        <v>71</v>
      </c>
    </row>
    <row r="23" spans="7:9">
      <c r="G23">
        <v>80500</v>
      </c>
      <c r="H23">
        <v>80568</v>
      </c>
      <c r="I23">
        <f t="shared" si="0"/>
        <v>68</v>
      </c>
    </row>
    <row r="24" spans="7:9">
      <c r="G24">
        <v>79883</v>
      </c>
      <c r="H24">
        <v>79950</v>
      </c>
      <c r="I24">
        <f t="shared" si="0"/>
        <v>67</v>
      </c>
    </row>
    <row r="25" spans="7:9">
      <c r="G25">
        <v>79673</v>
      </c>
      <c r="H25">
        <v>79771</v>
      </c>
      <c r="I25">
        <f t="shared" si="0"/>
        <v>98</v>
      </c>
    </row>
    <row r="26" spans="7:9">
      <c r="G26">
        <v>79632</v>
      </c>
      <c r="H26">
        <v>79705</v>
      </c>
      <c r="I26">
        <f t="shared" si="0"/>
        <v>73</v>
      </c>
    </row>
    <row r="35" spans="7:7">
      <c r="G35" s="7" t="s">
        <v>2</v>
      </c>
    </row>
    <row r="37" spans="7:8">
      <c r="G37" t="s">
        <v>0</v>
      </c>
      <c r="H37" t="s">
        <v>1</v>
      </c>
    </row>
    <row r="38" spans="7:9">
      <c r="G38">
        <v>69008</v>
      </c>
      <c r="H38">
        <v>69082</v>
      </c>
      <c r="I38">
        <f>H38-G38</f>
        <v>74</v>
      </c>
    </row>
    <row r="39" spans="7:9">
      <c r="G39">
        <v>68896</v>
      </c>
      <c r="H39">
        <v>68953</v>
      </c>
      <c r="I39">
        <f>H39-G39</f>
        <v>57</v>
      </c>
    </row>
    <row r="40" spans="7:9">
      <c r="G40">
        <v>67863</v>
      </c>
      <c r="H40">
        <v>67921</v>
      </c>
      <c r="I40">
        <f>H40-G40</f>
        <v>58</v>
      </c>
    </row>
    <row r="41" spans="9:9">
      <c r="I41">
        <f t="shared" ref="I41:I55" si="1">H41-G41</f>
        <v>0</v>
      </c>
    </row>
    <row r="42" spans="9:9">
      <c r="I42">
        <f t="shared" si="1"/>
        <v>0</v>
      </c>
    </row>
    <row r="43" spans="9:9">
      <c r="I43">
        <f t="shared" si="1"/>
        <v>0</v>
      </c>
    </row>
    <row r="44" spans="7:9">
      <c r="G44" t="s">
        <v>3</v>
      </c>
      <c r="I44" t="e">
        <f t="shared" si="1"/>
        <v>#VALUE!</v>
      </c>
    </row>
    <row r="45" spans="9:9">
      <c r="I45">
        <f t="shared" si="1"/>
        <v>0</v>
      </c>
    </row>
    <row r="46" spans="9:9">
      <c r="I46">
        <f t="shared" si="1"/>
        <v>0</v>
      </c>
    </row>
    <row r="47" spans="9:9">
      <c r="I47">
        <f t="shared" si="1"/>
        <v>0</v>
      </c>
    </row>
    <row r="48" spans="9:9">
      <c r="I48">
        <f t="shared" si="1"/>
        <v>0</v>
      </c>
    </row>
    <row r="49" spans="9:9">
      <c r="I49">
        <f t="shared" si="1"/>
        <v>0</v>
      </c>
    </row>
    <row r="50" spans="9:9">
      <c r="I50">
        <f t="shared" si="1"/>
        <v>0</v>
      </c>
    </row>
    <row r="51" spans="7:9">
      <c r="G51">
        <v>82595</v>
      </c>
      <c r="H51">
        <v>82659</v>
      </c>
      <c r="I51">
        <f t="shared" si="1"/>
        <v>64</v>
      </c>
    </row>
    <row r="52" spans="7:9">
      <c r="G52">
        <v>84179</v>
      </c>
      <c r="H52">
        <v>84249</v>
      </c>
      <c r="I52">
        <f t="shared" si="1"/>
        <v>70</v>
      </c>
    </row>
    <row r="53" spans="7:9">
      <c r="G53" s="7" t="s">
        <v>4</v>
      </c>
      <c r="H53" s="7" t="s">
        <v>5</v>
      </c>
      <c r="I53">
        <f t="shared" ref="I53:I74" si="2">H53-G53</f>
        <v>81</v>
      </c>
    </row>
    <row r="54" spans="9:9">
      <c r="I54">
        <f t="shared" si="2"/>
        <v>0</v>
      </c>
    </row>
    <row r="55" spans="9:9">
      <c r="I55">
        <f t="shared" si="2"/>
        <v>0</v>
      </c>
    </row>
    <row r="56" spans="9:9">
      <c r="I56">
        <f t="shared" si="2"/>
        <v>0</v>
      </c>
    </row>
    <row r="57" spans="9:9">
      <c r="I57">
        <f t="shared" si="2"/>
        <v>0</v>
      </c>
    </row>
    <row r="58" spans="9:9">
      <c r="I58">
        <f t="shared" si="2"/>
        <v>0</v>
      </c>
    </row>
    <row r="59" spans="9:9">
      <c r="I59">
        <f t="shared" si="2"/>
        <v>0</v>
      </c>
    </row>
    <row r="60" spans="7:9">
      <c r="G60" t="s">
        <v>6</v>
      </c>
      <c r="I60" t="e">
        <f t="shared" si="2"/>
        <v>#VALUE!</v>
      </c>
    </row>
    <row r="61" spans="7:9">
      <c r="G61">
        <v>17905</v>
      </c>
      <c r="H61">
        <v>17959</v>
      </c>
      <c r="I61">
        <f t="shared" si="2"/>
        <v>54</v>
      </c>
    </row>
    <row r="62" spans="7:9">
      <c r="G62">
        <v>17851</v>
      </c>
      <c r="H62">
        <v>17912</v>
      </c>
      <c r="I62">
        <f t="shared" si="2"/>
        <v>61</v>
      </c>
    </row>
    <row r="63" spans="9:9">
      <c r="I63">
        <f t="shared" si="2"/>
        <v>0</v>
      </c>
    </row>
    <row r="64" spans="9:9">
      <c r="I64">
        <f t="shared" si="2"/>
        <v>0</v>
      </c>
    </row>
    <row r="65" spans="9:9">
      <c r="I65">
        <f t="shared" si="2"/>
        <v>0</v>
      </c>
    </row>
    <row r="66" spans="9:9">
      <c r="I66">
        <f t="shared" si="2"/>
        <v>0</v>
      </c>
    </row>
    <row r="67" spans="9:9">
      <c r="I67">
        <f t="shared" si="2"/>
        <v>0</v>
      </c>
    </row>
    <row r="68" spans="9:9">
      <c r="I68">
        <f t="shared" si="2"/>
        <v>0</v>
      </c>
    </row>
    <row r="69" spans="7:9">
      <c r="G69" t="s">
        <v>7</v>
      </c>
      <c r="I69" t="e">
        <f t="shared" si="2"/>
        <v>#VALUE!</v>
      </c>
    </row>
    <row r="70" spans="7:9">
      <c r="G70">
        <v>35822</v>
      </c>
      <c r="H70">
        <v>35895</v>
      </c>
      <c r="I70">
        <f t="shared" si="2"/>
        <v>73</v>
      </c>
    </row>
    <row r="71" spans="7:9">
      <c r="G71">
        <v>17186</v>
      </c>
      <c r="H71">
        <v>17246</v>
      </c>
      <c r="I71">
        <f t="shared" si="2"/>
        <v>60</v>
      </c>
    </row>
    <row r="72" spans="7:9">
      <c r="G72" s="7" t="s">
        <v>8</v>
      </c>
      <c r="H72" s="7" t="s">
        <v>9</v>
      </c>
      <c r="I72">
        <f t="shared" si="2"/>
        <v>64</v>
      </c>
    </row>
    <row r="73" spans="9:9">
      <c r="I73">
        <f t="shared" si="2"/>
        <v>0</v>
      </c>
    </row>
    <row r="74" spans="9:9">
      <c r="I74">
        <f t="shared" si="2"/>
        <v>0</v>
      </c>
    </row>
    <row r="83" spans="7:7">
      <c r="G83" s="4">
        <v>45840</v>
      </c>
    </row>
    <row r="84" spans="7:7">
      <c r="G84" t="s">
        <v>10</v>
      </c>
    </row>
    <row r="85" spans="7:8">
      <c r="G85" t="s">
        <v>0</v>
      </c>
      <c r="H85" t="s">
        <v>1</v>
      </c>
    </row>
    <row r="86" spans="7:9">
      <c r="G86">
        <v>21</v>
      </c>
      <c r="H86">
        <v>70</v>
      </c>
      <c r="I86">
        <f>H86-G86</f>
        <v>49</v>
      </c>
    </row>
    <row r="87" spans="7:9">
      <c r="G87">
        <v>821</v>
      </c>
      <c r="H87">
        <v>898</v>
      </c>
      <c r="I87">
        <f>H87-G87</f>
        <v>77</v>
      </c>
    </row>
    <row r="88" spans="7:9">
      <c r="G88">
        <v>994</v>
      </c>
      <c r="H88">
        <v>1070</v>
      </c>
      <c r="I88">
        <f>H88-G88</f>
        <v>76</v>
      </c>
    </row>
    <row r="89" spans="9:9">
      <c r="I89">
        <f>H89-G89</f>
        <v>0</v>
      </c>
    </row>
    <row r="93" spans="7:7">
      <c r="G93" t="s">
        <v>11</v>
      </c>
    </row>
    <row r="95" spans="7:9">
      <c r="G95">
        <v>64</v>
      </c>
      <c r="H95">
        <v>137</v>
      </c>
      <c r="I95">
        <f>H95-G95</f>
        <v>73</v>
      </c>
    </row>
    <row r="96" spans="7:9">
      <c r="G96">
        <v>726</v>
      </c>
      <c r="H96">
        <v>778</v>
      </c>
      <c r="I96">
        <f t="shared" ref="I96:I115" si="3">H96-G96</f>
        <v>52</v>
      </c>
    </row>
    <row r="97" spans="7:9">
      <c r="G97">
        <v>288</v>
      </c>
      <c r="H97">
        <v>390</v>
      </c>
      <c r="I97">
        <f t="shared" si="3"/>
        <v>102</v>
      </c>
    </row>
    <row r="98" spans="9:9">
      <c r="I98">
        <f t="shared" si="3"/>
        <v>0</v>
      </c>
    </row>
    <row r="99" spans="9:9">
      <c r="I99">
        <f t="shared" si="3"/>
        <v>0</v>
      </c>
    </row>
    <row r="100" spans="9:9">
      <c r="I100">
        <f t="shared" si="3"/>
        <v>0</v>
      </c>
    </row>
    <row r="101" spans="9:9">
      <c r="I101">
        <f t="shared" si="3"/>
        <v>0</v>
      </c>
    </row>
    <row r="102" spans="9:9">
      <c r="I102">
        <f t="shared" si="3"/>
        <v>0</v>
      </c>
    </row>
    <row r="103" spans="7:9">
      <c r="G103" t="s">
        <v>12</v>
      </c>
      <c r="H103" t="s">
        <v>13</v>
      </c>
      <c r="I103" t="e">
        <f t="shared" si="3"/>
        <v>#VALUE!</v>
      </c>
    </row>
    <row r="104" spans="7:9">
      <c r="G104">
        <v>927115</v>
      </c>
      <c r="H104">
        <v>928256</v>
      </c>
      <c r="I104">
        <f t="shared" si="3"/>
        <v>1141</v>
      </c>
    </row>
    <row r="105" spans="7:9">
      <c r="G105">
        <v>926510</v>
      </c>
      <c r="H105">
        <v>927644</v>
      </c>
      <c r="I105">
        <f t="shared" si="3"/>
        <v>1134</v>
      </c>
    </row>
    <row r="106" spans="7:9">
      <c r="G106">
        <v>925121</v>
      </c>
      <c r="H106">
        <v>926277</v>
      </c>
      <c r="I106">
        <f t="shared" si="3"/>
        <v>1156</v>
      </c>
    </row>
    <row r="107" spans="7:9">
      <c r="G107">
        <v>923338</v>
      </c>
      <c r="H107">
        <v>924484</v>
      </c>
      <c r="I107">
        <f t="shared" si="3"/>
        <v>1146</v>
      </c>
    </row>
    <row r="111" spans="7:9">
      <c r="G111">
        <v>868638</v>
      </c>
      <c r="H111">
        <v>869745</v>
      </c>
      <c r="I111">
        <f t="shared" si="3"/>
        <v>1107</v>
      </c>
    </row>
    <row r="112" spans="7:9">
      <c r="G112">
        <v>865373</v>
      </c>
      <c r="H112">
        <v>866527</v>
      </c>
      <c r="I112">
        <f t="shared" si="3"/>
        <v>1154</v>
      </c>
    </row>
    <row r="113" spans="7:9">
      <c r="G113">
        <v>863285</v>
      </c>
      <c r="H113">
        <v>864408</v>
      </c>
      <c r="I113">
        <f t="shared" si="3"/>
        <v>1123</v>
      </c>
    </row>
    <row r="115" spans="7:9">
      <c r="G115">
        <v>442179737</v>
      </c>
      <c r="H115">
        <v>442180881</v>
      </c>
      <c r="I115">
        <f>H115-G115</f>
        <v>1144</v>
      </c>
    </row>
    <row r="116" spans="7:9">
      <c r="G116">
        <v>179283</v>
      </c>
      <c r="H116">
        <v>180429</v>
      </c>
      <c r="I116">
        <f>H116-G116</f>
        <v>1146</v>
      </c>
    </row>
    <row r="117" spans="7:9">
      <c r="G117">
        <v>178105</v>
      </c>
      <c r="H117">
        <v>179248</v>
      </c>
      <c r="I117">
        <f>H117-G117</f>
        <v>1143</v>
      </c>
    </row>
    <row r="120" spans="5:9">
      <c r="E120" t="s">
        <v>14</v>
      </c>
      <c r="I120">
        <f>AVERAGE(I104:I119)</f>
        <v>1139.4</v>
      </c>
    </row>
    <row r="139" spans="7:7">
      <c r="G139" t="s">
        <v>15</v>
      </c>
    </row>
    <row r="140" spans="7:15">
      <c r="G140" t="s">
        <v>12</v>
      </c>
      <c r="H140" t="s">
        <v>16</v>
      </c>
      <c r="K140" t="s">
        <v>17</v>
      </c>
      <c r="M140" t="s">
        <v>18</v>
      </c>
      <c r="O140" t="s">
        <v>19</v>
      </c>
    </row>
    <row r="141" spans="7:17">
      <c r="G141">
        <v>413283</v>
      </c>
      <c r="H141">
        <v>414500</v>
      </c>
      <c r="I141">
        <f>H141-G141</f>
        <v>1217</v>
      </c>
      <c r="K141">
        <f>G141+I120</f>
        <v>414422.4</v>
      </c>
      <c r="M141">
        <f>H141-K141</f>
        <v>77.5999999999767</v>
      </c>
      <c r="O141" s="5">
        <v>56.327880859375</v>
      </c>
      <c r="Q141">
        <f>M141+O141</f>
        <v>133.927880859352</v>
      </c>
    </row>
    <row r="142" spans="7:17">
      <c r="G142">
        <v>423283</v>
      </c>
      <c r="H142">
        <v>424489</v>
      </c>
      <c r="I142">
        <f>H142-G142</f>
        <v>1206</v>
      </c>
      <c r="K142">
        <f>G142+I120</f>
        <v>424422.4</v>
      </c>
      <c r="M142">
        <f>H142-K142</f>
        <v>66.5999999999767</v>
      </c>
      <c r="O142" s="5">
        <v>52.658935546875</v>
      </c>
      <c r="Q142">
        <f>M142+O142</f>
        <v>119.258935546852</v>
      </c>
    </row>
    <row r="143" spans="7:17">
      <c r="G143">
        <v>433290</v>
      </c>
      <c r="H143">
        <v>434501</v>
      </c>
      <c r="I143">
        <f>H143-G143</f>
        <v>1211</v>
      </c>
      <c r="K143">
        <f>G143+I120</f>
        <v>434429.4</v>
      </c>
      <c r="M143">
        <f>H143-K143</f>
        <v>71.5999999999767</v>
      </c>
      <c r="O143" s="5">
        <v>59.043212890625</v>
      </c>
      <c r="Q143">
        <f>M143+O143</f>
        <v>130.643212890602</v>
      </c>
    </row>
    <row r="144" spans="7:17">
      <c r="G144">
        <v>443293</v>
      </c>
      <c r="H144">
        <v>444504</v>
      </c>
      <c r="I144">
        <f>H144-G144</f>
        <v>1211</v>
      </c>
      <c r="K144">
        <f>G144+I120</f>
        <v>444432.4</v>
      </c>
      <c r="M144">
        <f>H144-K144</f>
        <v>71.5999999999767</v>
      </c>
      <c r="O144" s="6">
        <v>72.23828125</v>
      </c>
      <c r="Q144">
        <f>M144+O144</f>
        <v>143.838281249977</v>
      </c>
    </row>
    <row r="145" spans="9:9">
      <c r="I145">
        <f>H145-G145</f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5:R82"/>
  <sheetViews>
    <sheetView tabSelected="1" topLeftCell="A28" workbookViewId="0">
      <selection activeCell="J77" sqref="J77"/>
    </sheetView>
  </sheetViews>
  <sheetFormatPr defaultColWidth="9" defaultRowHeight="13.5"/>
  <cols>
    <col min="9" max="9" width="16.375" customWidth="1"/>
    <col min="10" max="10" width="58.25" customWidth="1"/>
    <col min="15" max="15" width="13.625" customWidth="1"/>
    <col min="16" max="16" width="23.75" customWidth="1"/>
    <col min="17" max="17" width="18.625" customWidth="1"/>
  </cols>
  <sheetData>
    <row r="25" spans="10:10">
      <c r="J25" t="s">
        <v>20</v>
      </c>
    </row>
    <row r="26" spans="16:16">
      <c r="P26">
        <f>1000/120</f>
        <v>8.33333333333333</v>
      </c>
    </row>
    <row r="27" spans="9:10">
      <c r="I27" t="s">
        <v>12</v>
      </c>
      <c r="J27">
        <v>398399</v>
      </c>
    </row>
    <row r="28" spans="9:10">
      <c r="I28" t="s">
        <v>1</v>
      </c>
      <c r="J28" t="s">
        <v>21</v>
      </c>
    </row>
    <row r="35" spans="9:10">
      <c r="I35" t="s">
        <v>22</v>
      </c>
      <c r="J35">
        <v>3538</v>
      </c>
    </row>
    <row r="36" spans="16:18">
      <c r="P36" t="s">
        <v>23</v>
      </c>
      <c r="Q36" t="s">
        <v>24</v>
      </c>
      <c r="R36" t="s">
        <v>25</v>
      </c>
    </row>
    <row r="37" spans="15:18">
      <c r="O37" t="s">
        <v>26</v>
      </c>
      <c r="P37">
        <v>119</v>
      </c>
      <c r="Q37">
        <v>393005</v>
      </c>
      <c r="R37">
        <v>393973</v>
      </c>
    </row>
    <row r="38" spans="15:18">
      <c r="O38">
        <v>57</v>
      </c>
      <c r="P38">
        <v>120</v>
      </c>
      <c r="Q38">
        <v>394004</v>
      </c>
      <c r="R38">
        <v>394970</v>
      </c>
    </row>
    <row r="39" spans="15:18">
      <c r="O39">
        <v>58</v>
      </c>
      <c r="P39">
        <v>120</v>
      </c>
      <c r="Q39">
        <v>395155</v>
      </c>
      <c r="R39">
        <v>395942</v>
      </c>
    </row>
    <row r="40" spans="15:18">
      <c r="O40">
        <v>59</v>
      </c>
      <c r="P40">
        <v>120</v>
      </c>
      <c r="Q40">
        <v>396003</v>
      </c>
      <c r="R40">
        <v>396972</v>
      </c>
    </row>
    <row r="44" spans="9:10">
      <c r="I44" t="s">
        <v>27</v>
      </c>
      <c r="J44" s="7" t="s">
        <v>28</v>
      </c>
    </row>
    <row r="53" spans="10:10">
      <c r="J53">
        <f>1000/60</f>
        <v>16.6666666666667</v>
      </c>
    </row>
    <row r="57" spans="3:3">
      <c r="C57" t="s">
        <v>29</v>
      </c>
    </row>
    <row r="58" spans="9:10">
      <c r="I58" t="s">
        <v>30</v>
      </c>
      <c r="J58">
        <v>398399</v>
      </c>
    </row>
    <row r="59" spans="10:10">
      <c r="J59" s="2"/>
    </row>
    <row r="60" spans="9:12">
      <c r="I60" t="s">
        <v>31</v>
      </c>
      <c r="J60">
        <f>J58+J35</f>
        <v>401937</v>
      </c>
      <c r="L60">
        <f>J60-J58</f>
        <v>3538</v>
      </c>
    </row>
    <row r="62" spans="9:12">
      <c r="I62" t="s">
        <v>32</v>
      </c>
      <c r="J62">
        <v>400000</v>
      </c>
      <c r="L62">
        <f>J62-J58</f>
        <v>1601</v>
      </c>
    </row>
    <row r="68" spans="9:10">
      <c r="I68" t="s">
        <v>30</v>
      </c>
      <c r="J68">
        <v>318216</v>
      </c>
    </row>
    <row r="70" spans="9:12">
      <c r="I70" t="s">
        <v>31</v>
      </c>
      <c r="J70">
        <v>315970</v>
      </c>
      <c r="L70">
        <f>J70-J68</f>
        <v>-2246</v>
      </c>
    </row>
    <row r="72" ht="19.5" spans="9:12">
      <c r="I72" t="s">
        <v>32</v>
      </c>
      <c r="J72" s="3">
        <v>320000</v>
      </c>
      <c r="L72">
        <f>J72-J68</f>
        <v>1784</v>
      </c>
    </row>
    <row r="77" spans="7:10">
      <c r="G77" t="s">
        <v>33</v>
      </c>
      <c r="I77" t="s">
        <v>30</v>
      </c>
      <c r="J77" s="1">
        <v>198222</v>
      </c>
    </row>
    <row r="79" spans="9:9">
      <c r="I79" t="s">
        <v>31</v>
      </c>
    </row>
    <row r="81" spans="9:9">
      <c r="I81" t="s">
        <v>32</v>
      </c>
    </row>
    <row r="82" spans="16:16">
      <c r="P82">
        <f>120000000/8000</f>
        <v>15000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3:G63"/>
  <sheetViews>
    <sheetView topLeftCell="A10" workbookViewId="0">
      <selection activeCell="C60" sqref="C60"/>
    </sheetView>
  </sheetViews>
  <sheetFormatPr defaultColWidth="9" defaultRowHeight="13.5" outlineLevelCol="6"/>
  <cols>
    <col min="3" max="3" width="21.75" customWidth="1"/>
    <col min="4" max="4" width="14.5" customWidth="1"/>
    <col min="5" max="5" width="16.875" customWidth="1"/>
  </cols>
  <sheetData>
    <row r="23" spans="3:5">
      <c r="C23" t="s">
        <v>34</v>
      </c>
      <c r="E23" t="s">
        <v>35</v>
      </c>
    </row>
    <row r="24" spans="3:6">
      <c r="C24">
        <v>965303</v>
      </c>
      <c r="E24">
        <v>980861</v>
      </c>
      <c r="F24">
        <f t="shared" ref="F24:F27" si="0">E24-C24</f>
        <v>15558</v>
      </c>
    </row>
    <row r="25" spans="3:6">
      <c r="C25">
        <v>295294</v>
      </c>
      <c r="E25">
        <v>298832</v>
      </c>
      <c r="F25">
        <f t="shared" si="0"/>
        <v>3538</v>
      </c>
    </row>
    <row r="26" spans="3:6">
      <c r="C26">
        <v>296234</v>
      </c>
      <c r="E26">
        <v>299767</v>
      </c>
      <c r="F26">
        <f t="shared" si="0"/>
        <v>3533</v>
      </c>
    </row>
    <row r="27" spans="3:6">
      <c r="C27">
        <v>295627</v>
      </c>
      <c r="E27">
        <v>299158</v>
      </c>
      <c r="F27">
        <f t="shared" si="0"/>
        <v>3531</v>
      </c>
    </row>
    <row r="33" spans="3:6">
      <c r="C33">
        <v>592393</v>
      </c>
      <c r="E33">
        <v>595905</v>
      </c>
      <c r="F33">
        <f>E33-C33</f>
        <v>3512</v>
      </c>
    </row>
    <row r="34" spans="3:5">
      <c r="C34">
        <v>594607</v>
      </c>
      <c r="E34">
        <v>598096</v>
      </c>
    </row>
    <row r="35" spans="3:6">
      <c r="C35">
        <v>594092</v>
      </c>
      <c r="E35">
        <v>597630</v>
      </c>
      <c r="F35">
        <f>E35-C35</f>
        <v>3538</v>
      </c>
    </row>
    <row r="45" spans="3:3">
      <c r="C45" t="s">
        <v>36</v>
      </c>
    </row>
    <row r="47" spans="3:5">
      <c r="C47" t="s">
        <v>34</v>
      </c>
      <c r="D47" t="s">
        <v>37</v>
      </c>
      <c r="E47" t="s">
        <v>38</v>
      </c>
    </row>
    <row r="48" spans="3:7">
      <c r="C48">
        <v>318216</v>
      </c>
      <c r="D48">
        <v>315970</v>
      </c>
      <c r="E48">
        <v>316064</v>
      </c>
      <c r="F48">
        <f>D48-C48</f>
        <v>-2246</v>
      </c>
      <c r="G48">
        <f>E48-C48</f>
        <v>-2152</v>
      </c>
    </row>
    <row r="49" spans="3:7">
      <c r="C49">
        <v>318247</v>
      </c>
      <c r="D49">
        <v>316002</v>
      </c>
      <c r="E49">
        <v>316068</v>
      </c>
      <c r="F49">
        <f>D49-C49</f>
        <v>-2245</v>
      </c>
      <c r="G49">
        <f>E49-C49</f>
        <v>-2179</v>
      </c>
    </row>
    <row r="50" spans="3:7">
      <c r="C50">
        <v>318277</v>
      </c>
      <c r="D50">
        <v>316043</v>
      </c>
      <c r="E50">
        <v>316133</v>
      </c>
      <c r="F50">
        <f>D50-C50</f>
        <v>-2234</v>
      </c>
      <c r="G50">
        <f>E50-C50</f>
        <v>-2144</v>
      </c>
    </row>
    <row r="51" spans="6:7">
      <c r="F51">
        <f>D51-C51</f>
        <v>0</v>
      </c>
      <c r="G51">
        <f>E51-C51</f>
        <v>0</v>
      </c>
    </row>
    <row r="52" spans="6:6">
      <c r="F52">
        <f>D52-C52</f>
        <v>0</v>
      </c>
    </row>
    <row r="53" spans="6:6">
      <c r="F53">
        <f>D53-C53</f>
        <v>0</v>
      </c>
    </row>
    <row r="60" spans="3:5">
      <c r="C60" s="1">
        <v>198222</v>
      </c>
      <c r="D60" s="1">
        <v>196019</v>
      </c>
      <c r="E60" s="1">
        <v>196015</v>
      </c>
    </row>
    <row r="61" spans="3:5">
      <c r="C61">
        <v>198252</v>
      </c>
      <c r="D61">
        <v>196060</v>
      </c>
      <c r="E61">
        <v>196127</v>
      </c>
    </row>
    <row r="62" spans="3:3">
      <c r="C62">
        <v>198313</v>
      </c>
    </row>
    <row r="63" spans="3:5">
      <c r="C63" s="1">
        <v>198313</v>
      </c>
      <c r="D63" s="1">
        <v>196121</v>
      </c>
      <c r="E63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8:E32"/>
  <sheetViews>
    <sheetView workbookViewId="0">
      <selection activeCell="K68" sqref="K68"/>
    </sheetView>
  </sheetViews>
  <sheetFormatPr defaultColWidth="9" defaultRowHeight="13.5" outlineLevelCol="4"/>
  <sheetData>
    <row r="18" spans="3:4">
      <c r="C18" t="s">
        <v>12</v>
      </c>
      <c r="D18" t="s">
        <v>13</v>
      </c>
    </row>
    <row r="19" spans="3:5">
      <c r="C19">
        <v>927115</v>
      </c>
      <c r="D19">
        <v>928256</v>
      </c>
      <c r="E19">
        <f t="shared" ref="E19:E22" si="0">D19-C19</f>
        <v>1141</v>
      </c>
    </row>
    <row r="20" spans="3:5">
      <c r="C20">
        <v>926510</v>
      </c>
      <c r="D20">
        <v>927644</v>
      </c>
      <c r="E20">
        <f t="shared" si="0"/>
        <v>1134</v>
      </c>
    </row>
    <row r="21" spans="3:5">
      <c r="C21">
        <v>925121</v>
      </c>
      <c r="D21">
        <v>926277</v>
      </c>
      <c r="E21">
        <f t="shared" si="0"/>
        <v>1156</v>
      </c>
    </row>
    <row r="22" spans="3:5">
      <c r="C22">
        <v>923338</v>
      </c>
      <c r="D22">
        <v>924484</v>
      </c>
      <c r="E22">
        <f t="shared" si="0"/>
        <v>1146</v>
      </c>
    </row>
    <row r="26" spans="3:5">
      <c r="C26">
        <v>868638</v>
      </c>
      <c r="D26">
        <v>869745</v>
      </c>
      <c r="E26">
        <f t="shared" ref="E26:E28" si="1">D26-C26</f>
        <v>1107</v>
      </c>
    </row>
    <row r="27" spans="3:5">
      <c r="C27">
        <v>865373</v>
      </c>
      <c r="D27">
        <v>866527</v>
      </c>
      <c r="E27">
        <f t="shared" si="1"/>
        <v>1154</v>
      </c>
    </row>
    <row r="28" spans="3:5">
      <c r="C28">
        <v>863285</v>
      </c>
      <c r="D28">
        <v>864408</v>
      </c>
      <c r="E28">
        <f t="shared" si="1"/>
        <v>1123</v>
      </c>
    </row>
    <row r="30" spans="3:5">
      <c r="C30">
        <v>442179737</v>
      </c>
      <c r="D30">
        <v>442180881</v>
      </c>
      <c r="E30">
        <f t="shared" ref="E30:E32" si="2">D30-C30</f>
        <v>1144</v>
      </c>
    </row>
    <row r="31" spans="3:5">
      <c r="C31">
        <v>179283</v>
      </c>
      <c r="D31">
        <v>180429</v>
      </c>
      <c r="E31">
        <f t="shared" si="2"/>
        <v>1146</v>
      </c>
    </row>
    <row r="32" spans="3:5">
      <c r="C32">
        <v>178105</v>
      </c>
      <c r="D32">
        <v>179248</v>
      </c>
      <c r="E32">
        <f t="shared" si="2"/>
        <v>1143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MAGIC7-WIN</vt:lpstr>
      <vt:lpstr>MATE20-WIN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wdp</dc:creator>
  <cp:lastModifiedBy>Charlie</cp:lastModifiedBy>
  <dcterms:created xsi:type="dcterms:W3CDTF">2025-06-23T12:04:00Z</dcterms:created>
  <dcterms:modified xsi:type="dcterms:W3CDTF">2025-07-04T07:47:14Z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3A626B393BE94A50A5D5B54F78DFE132_11</vt:lpwstr>
  </property>
  <property fmtid="{D5CDD505-2E9C-101B-9397-08002B2CF9AE}" pid="3" name="KSOProductBuildVer">
    <vt:lpwstr>2052-12.1.0.21915</vt:lpwstr>
  </property>
</Properties>
</file>