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work/lillekat.github.io/budget/"/>
    </mc:Choice>
  </mc:AlternateContent>
  <xr:revisionPtr revIDLastSave="0" documentId="13_ncr:1_{93FEC5CC-5209-2746-AED3-EFDF79F18AE2}" xr6:coauthVersionLast="47" xr6:coauthVersionMax="47" xr10:uidLastSave="{00000000-0000-0000-0000-000000000000}"/>
  <bookViews>
    <workbookView xWindow="11060" yWindow="500" windowWidth="14540" windowHeight="14900" activeTab="1" xr2:uid="{D1CCE3FA-2749-BB47-B79F-67BB4C56A698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L19" i="2"/>
  <c r="L17" i="2"/>
  <c r="C7" i="2"/>
  <c r="E7" i="2" s="1"/>
  <c r="L7" i="2"/>
  <c r="O7" i="2"/>
  <c r="O16" i="2"/>
  <c r="F12" i="1"/>
  <c r="C9" i="1"/>
  <c r="D9" i="1"/>
  <c r="C9" i="2"/>
  <c r="E9" i="2" s="1"/>
  <c r="H9" i="2" s="1"/>
  <c r="C8" i="2"/>
  <c r="C5" i="2"/>
  <c r="E5" i="2" s="1"/>
  <c r="H5" i="2" s="1"/>
  <c r="C4" i="2"/>
  <c r="C6" i="2"/>
  <c r="E7" i="1"/>
  <c r="H7" i="1" s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H7" i="2" l="1"/>
  <c r="C10" i="2"/>
  <c r="O18" i="2"/>
  <c r="L5" i="2" s="1"/>
  <c r="E4" i="2"/>
  <c r="H4" i="2" s="1"/>
  <c r="D35" i="1"/>
  <c r="H9" i="1"/>
  <c r="H10" i="2" l="1"/>
  <c r="H11" i="2" s="1"/>
</calcChain>
</file>

<file path=xl/sharedStrings.xml><?xml version="1.0" encoding="utf-8"?>
<sst xmlns="http://schemas.openxmlformats.org/spreadsheetml/2006/main" count="92" uniqueCount="49">
  <si>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</si>
  <si>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</si>
  <si>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</si>
  <si>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</si>
  <si>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</si>
  <si>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</si>
  <si>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</si>
  <si>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</si>
  <si>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</si>
  <si>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</si>
  <si>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</si>
  <si>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</si>
  <si>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</si>
  <si>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</si>
  <si>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</si>
  <si>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</si>
  <si>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</si>
  <si>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</si>
  <si>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</si>
  <si>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Lillekat2022-06</t>
  </si>
  <si>
    <t>Lillekat2022-07</t>
  </si>
  <si>
    <t>Lillekat2022-08</t>
  </si>
  <si>
    <t>Lillekat2022-09</t>
  </si>
  <si>
    <t>Lillekat2022-10</t>
  </si>
  <si>
    <t>Lillekat2022-11</t>
  </si>
  <si>
    <t>Lillekat 2023 budget</t>
  </si>
  <si>
    <t>Støtte søgt (rundet ned)</t>
  </si>
  <si>
    <t>*Støttet af NovoNordisk</t>
  </si>
  <si>
    <t>Tilbage til efterårssemesteret</t>
  </si>
  <si>
    <t>Lille Kat 2022.05</t>
  </si>
  <si>
    <t>Lille Kat 2022.04</t>
  </si>
  <si>
    <t>0*</t>
  </si>
  <si>
    <t>Lille Kat 2022.03</t>
  </si>
  <si>
    <t>Lille Kat 2022.02</t>
  </si>
  <si>
    <t>Lille Kat 2022.01</t>
  </si>
  <si>
    <t>Udgifter</t>
  </si>
  <si>
    <t>Støtte fra PROSA</t>
  </si>
  <si>
    <t>Start kapital</t>
  </si>
  <si>
    <t>Indtægter</t>
  </si>
  <si>
    <t>Lille Kat 2022-F</t>
  </si>
  <si>
    <t>Lille Kat 2022.07</t>
  </si>
  <si>
    <t>Lille Kat 2022.08</t>
  </si>
  <si>
    <t>Lille Kat 2022.09</t>
  </si>
  <si>
    <t>Lille Kat 2022.10</t>
  </si>
  <si>
    <t>Lille Kat 2022.11</t>
  </si>
  <si>
    <t>Lille Kat 2022.12</t>
  </si>
  <si>
    <t>Lille Kat 2022-S</t>
  </si>
  <si>
    <t>Balance</t>
  </si>
  <si>
    <t>Støtte fra DDSA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</si>
</sst>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6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0" fontId="0" fillId="0" borderId="0" xfId="0" quotePrefix="1"/>
    <xf numFmtId="164" fontId="2" fillId="0" borderId="0" xfId="0" applyNumberFormat="1" applyFont="1"/>
    <xf numFmtId="164" fontId="2" fillId="0" borderId="8" xfId="0" applyNumberFormat="1" applyFont="1" applyBorder="1"/>
    <xf numFmtId="44" fontId="2" fillId="0" borderId="0" xfId="1" applyFont="1" applyBorder="1"/>
    <xf numFmtId="44" fontId="2" fillId="0" borderId="8" xfId="1" applyFont="1" applyBorder="1"/>
    <xf numFmtId="44" fontId="2" fillId="0" borderId="2" xfId="1" applyFont="1" applyBorder="1"/>
    <xf numFmtId="44" fontId="2" fillId="0" borderId="9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5" fillId="4" borderId="0" xfId="0" applyFont="1" applyFill="1"/>
    <xf numFmtId="3" fontId="5" fillId="4" borderId="0" xfId="0" applyNumberFormat="1" applyFont="1" applyFill="1"/>
    <xf numFmtId="0" fontId="5" fillId="0" borderId="0" xfId="0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topLeftCell="A2" zoomScale="140" zoomScaleNormal="140" workbookViewId="0">
      <selection activeCell="E4" sqref="E4:H4"/>
    </sheetView>
  </sheetViews>
  <sheetFormatPr baseColWidth="10" defaultRowHeight="16" x14ac:dyDescent="0.2"/>
  <cols>
    <col min="1" max="1" width="18.1640625" bestFit="1" customWidth="1"/>
    <col min="2" max="2" width="14" bestFit="1" customWidth="1"/>
    <col min="3" max="3" width="17.1640625" bestFit="1" customWidth="1"/>
    <col min="4" max="4" width="16.33203125" bestFit="1" customWidth="1"/>
    <col min="5" max="5" width="14" bestFit="1" customWidth="1"/>
    <col min="6" max="6" width="12" bestFit="1" customWidth="1"/>
    <col min="7" max="7" width="12" customWidth="1"/>
    <col min="8" max="8" width="13.83203125" bestFit="1" customWidth="1"/>
  </cols>
  <sheetData>
    <row r="1" spans="1:8" x14ac:dyDescent="0.2">
      <c r="A1" s="58" t="s">
        <v>0</v>
      </c>
      <c r="B1" s="58"/>
      <c r="C1" s="58"/>
      <c r="D1" s="58"/>
      <c r="E1" s="58"/>
      <c r="F1" s="58"/>
      <c r="G1" s="58"/>
      <c r="H1" s="58"/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60" t="s">
        <v>7</v>
      </c>
      <c r="C11" s="61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60" t="s">
        <v>9</v>
      </c>
      <c r="C24" s="61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O22"/>
  <sheetViews>
    <sheetView tabSelected="1" topLeftCell="J1" zoomScale="111" zoomScaleNormal="116" workbookViewId="0">
      <selection activeCell="N24" sqref="N24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5" x14ac:dyDescent="0.2">
      <c r="A1" s="58" t="s">
        <v>25</v>
      </c>
      <c r="B1" s="58"/>
      <c r="C1" s="58"/>
      <c r="D1" s="58"/>
      <c r="E1" s="58"/>
      <c r="F1" s="58"/>
      <c r="G1" s="58"/>
      <c r="H1" s="58"/>
    </row>
    <row r="2" spans="1:15" x14ac:dyDescent="0.2">
      <c r="A2" s="59"/>
      <c r="B2" s="59"/>
      <c r="C2" s="59"/>
      <c r="D2" s="59"/>
      <c r="E2" s="59"/>
      <c r="F2" s="59"/>
      <c r="G2" s="59"/>
      <c r="H2" s="59"/>
    </row>
    <row r="3" spans="1:15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53" t="s">
        <v>12</v>
      </c>
      <c r="F3" s="17" t="s">
        <v>13</v>
      </c>
      <c r="G3" s="17" t="s">
        <v>15</v>
      </c>
      <c r="H3" s="19" t="s">
        <v>4</v>
      </c>
      <c r="K3" s="64" t="s">
        <v>39</v>
      </c>
      <c r="L3" s="65"/>
      <c r="N3" s="64" t="s">
        <v>46</v>
      </c>
      <c r="O3" s="65"/>
    </row>
    <row r="4" spans="1:15" x14ac:dyDescent="0.2">
      <c r="A4" s="1" t="s">
        <v>19</v>
      </c>
      <c r="B4" s="2">
        <v>44782</v>
      </c>
      <c r="C4" s="4">
        <f>80*1.2</f>
        <v>96</v>
      </c>
      <c r="D4">
        <v>110</v>
      </c>
      <c r="E4" s="4">
        <f>C4/2.8</f>
        <v>34.285714285714285</v>
      </c>
      <c r="F4" s="33">
        <v>150</v>
      </c>
      <c r="G4" s="35">
        <v>50</v>
      </c>
      <c r="H4" s="37">
        <f>E4*F4</f>
        <v>5142.8571428571431</v>
      </c>
      <c r="K4" s="62" t="s">
        <v>38</v>
      </c>
      <c r="L4" s="63"/>
      <c r="N4" s="62" t="s">
        <v>38</v>
      </c>
      <c r="O4" s="63"/>
    </row>
    <row r="5" spans="1:15" x14ac:dyDescent="0.2">
      <c r="A5" s="6" t="s">
        <v>20</v>
      </c>
      <c r="B5" s="7">
        <v>44796</v>
      </c>
      <c r="C5" s="4">
        <f>51*1.2</f>
        <v>61.199999999999996</v>
      </c>
      <c r="D5" t="s">
        <v>11</v>
      </c>
      <c r="E5" s="4">
        <f>C5/2.8</f>
        <v>21.857142857142858</v>
      </c>
      <c r="F5" s="33">
        <v>150</v>
      </c>
      <c r="G5" s="35">
        <v>50</v>
      </c>
      <c r="H5" s="37">
        <f>E5*F5+G5</f>
        <v>3328.5714285714284</v>
      </c>
      <c r="K5" s="48" t="s">
        <v>37</v>
      </c>
      <c r="L5" s="52">
        <f>O18</f>
        <v>7873.75</v>
      </c>
      <c r="N5" s="48" t="s">
        <v>37</v>
      </c>
      <c r="O5" s="52">
        <v>10000</v>
      </c>
    </row>
    <row r="6" spans="1:15" x14ac:dyDescent="0.2">
      <c r="A6" s="6" t="s">
        <v>21</v>
      </c>
      <c r="B6" s="7">
        <v>44841</v>
      </c>
      <c r="C6" s="4">
        <f>34*1.2</f>
        <v>40.799999999999997</v>
      </c>
      <c r="D6" t="s">
        <v>11</v>
      </c>
      <c r="E6" s="4" t="s">
        <v>11</v>
      </c>
      <c r="F6" s="33" t="s">
        <v>11</v>
      </c>
      <c r="G6" s="35" t="s">
        <v>11</v>
      </c>
      <c r="H6" s="37" t="s">
        <v>11</v>
      </c>
      <c r="K6" s="48" t="s">
        <v>48</v>
      </c>
      <c r="L6" s="52">
        <v>10000</v>
      </c>
      <c r="N6" s="51" t="s">
        <v>36</v>
      </c>
      <c r="O6" s="45">
        <v>4550</v>
      </c>
    </row>
    <row r="7" spans="1:15" ht="17" thickBot="1" x14ac:dyDescent="0.25">
      <c r="A7" s="6" t="s">
        <v>22</v>
      </c>
      <c r="B7" s="7">
        <v>44862</v>
      </c>
      <c r="C7" s="4">
        <f>50*1.5</f>
        <v>75</v>
      </c>
      <c r="D7" t="s">
        <v>11</v>
      </c>
      <c r="E7" s="4">
        <f>C7/2</f>
        <v>37.5</v>
      </c>
      <c r="F7" s="33">
        <v>150</v>
      </c>
      <c r="G7" s="35">
        <v>50</v>
      </c>
      <c r="H7" s="37">
        <f>E7*F7+G7</f>
        <v>5675</v>
      </c>
      <c r="K7" s="51" t="s">
        <v>36</v>
      </c>
      <c r="L7" s="45">
        <f>4000</f>
        <v>4000</v>
      </c>
      <c r="N7" s="44" t="s">
        <v>14</v>
      </c>
      <c r="O7" s="50">
        <f>SUM(O5+O6)</f>
        <v>14550</v>
      </c>
    </row>
    <row r="8" spans="1:15" ht="18" thickTop="1" thickBot="1" x14ac:dyDescent="0.25">
      <c r="A8" s="6" t="s">
        <v>23</v>
      </c>
      <c r="B8" s="7">
        <v>44876</v>
      </c>
      <c r="C8" s="4">
        <f>30*1.2</f>
        <v>36</v>
      </c>
      <c r="D8" s="32" t="s">
        <v>11</v>
      </c>
      <c r="E8" s="4" t="s">
        <v>11</v>
      </c>
      <c r="F8" s="33" t="s">
        <v>11</v>
      </c>
      <c r="G8" s="35" t="s">
        <v>11</v>
      </c>
      <c r="H8" s="37" t="s">
        <v>11</v>
      </c>
      <c r="K8" s="44" t="s">
        <v>14</v>
      </c>
      <c r="L8" s="50">
        <f>SUM(L5:L7)</f>
        <v>21873.75</v>
      </c>
    </row>
    <row r="9" spans="1:15" ht="17" thickTop="1" x14ac:dyDescent="0.2">
      <c r="A9" s="6" t="s">
        <v>24</v>
      </c>
      <c r="B9" s="11">
        <v>44890</v>
      </c>
      <c r="C9" s="13">
        <f>33*1.2</f>
        <v>39.6</v>
      </c>
      <c r="D9" s="32" t="s">
        <v>11</v>
      </c>
      <c r="E9" s="4">
        <f>C9/2.8</f>
        <v>14.142857142857144</v>
      </c>
      <c r="F9" s="34">
        <v>150</v>
      </c>
      <c r="G9" s="36">
        <v>50</v>
      </c>
      <c r="H9" s="38">
        <f>F9*E9+G9</f>
        <v>2171.4285714285716</v>
      </c>
      <c r="N9" s="62" t="s">
        <v>35</v>
      </c>
      <c r="O9" s="63"/>
    </row>
    <row r="10" spans="1:15" ht="17" thickBot="1" x14ac:dyDescent="0.25">
      <c r="A10" s="20" t="s">
        <v>14</v>
      </c>
      <c r="B10" s="20"/>
      <c r="C10" s="39">
        <f>SUM(C4:C9)</f>
        <v>348.6</v>
      </c>
      <c r="D10" s="20"/>
      <c r="E10" s="20"/>
      <c r="F10" s="21"/>
      <c r="G10" s="21"/>
      <c r="H10" s="21">
        <f>SUM(H4:H9)</f>
        <v>16317.857142857145</v>
      </c>
      <c r="K10" s="62" t="s">
        <v>35</v>
      </c>
      <c r="L10" s="63"/>
      <c r="N10" s="48" t="s">
        <v>34</v>
      </c>
      <c r="O10" s="47">
        <v>501.3</v>
      </c>
    </row>
    <row r="11" spans="1:15" ht="18" thickTop="1" thickBot="1" x14ac:dyDescent="0.25">
      <c r="A11" s="20" t="s">
        <v>26</v>
      </c>
      <c r="B11" s="20"/>
      <c r="C11" s="39"/>
      <c r="D11" s="20"/>
      <c r="E11" s="20"/>
      <c r="F11" s="21"/>
      <c r="G11" s="21"/>
      <c r="H11" s="21">
        <f>H10-292.86</f>
        <v>16024.997142857144</v>
      </c>
      <c r="K11" s="48" t="s">
        <v>40</v>
      </c>
      <c r="L11" s="47">
        <v>7908</v>
      </c>
      <c r="N11" s="48" t="s">
        <v>33</v>
      </c>
      <c r="O11" s="47">
        <v>2611.1999999999998</v>
      </c>
    </row>
    <row r="12" spans="1:15" ht="17" thickTop="1" x14ac:dyDescent="0.2">
      <c r="K12" s="48" t="s">
        <v>41</v>
      </c>
      <c r="L12" s="47">
        <v>0</v>
      </c>
      <c r="N12" s="48" t="s">
        <v>32</v>
      </c>
      <c r="O12" s="49" t="s">
        <v>31</v>
      </c>
    </row>
    <row r="13" spans="1:15" x14ac:dyDescent="0.2">
      <c r="K13" s="48" t="s">
        <v>42</v>
      </c>
      <c r="L13" s="49" t="s">
        <v>31</v>
      </c>
      <c r="N13" s="48"/>
      <c r="O13" s="49"/>
    </row>
    <row r="14" spans="1:15" x14ac:dyDescent="0.2">
      <c r="A14" s="40"/>
      <c r="B14" s="56"/>
      <c r="C14" s="40"/>
      <c r="D14" s="56"/>
      <c r="K14" s="48" t="s">
        <v>43</v>
      </c>
      <c r="L14" s="49">
        <v>7182</v>
      </c>
      <c r="N14" s="48" t="s">
        <v>30</v>
      </c>
      <c r="O14" s="47">
        <v>2979</v>
      </c>
    </row>
    <row r="15" spans="1:15" x14ac:dyDescent="0.2">
      <c r="A15" s="57"/>
      <c r="K15" s="48" t="s">
        <v>44</v>
      </c>
      <c r="L15" s="47">
        <v>0</v>
      </c>
      <c r="N15" s="46" t="s">
        <v>29</v>
      </c>
      <c r="O15" s="45">
        <v>584.75</v>
      </c>
    </row>
    <row r="16" spans="1:15" ht="17" thickBot="1" x14ac:dyDescent="0.25">
      <c r="A16" s="57"/>
      <c r="K16" s="46" t="s">
        <v>45</v>
      </c>
      <c r="L16" s="45">
        <v>0</v>
      </c>
      <c r="N16" s="44" t="s">
        <v>14</v>
      </c>
      <c r="O16" s="43">
        <f>SUM(O10:O15)</f>
        <v>6676.25</v>
      </c>
    </row>
    <row r="17" spans="1:15" ht="18" thickTop="1" thickBot="1" x14ac:dyDescent="0.25">
      <c r="A17" s="57"/>
      <c r="K17" s="44" t="s">
        <v>14</v>
      </c>
      <c r="L17" s="43">
        <f>SUM(L11:L16)</f>
        <v>15090</v>
      </c>
    </row>
    <row r="18" spans="1:15" ht="18" thickTop="1" thickBot="1" x14ac:dyDescent="0.25">
      <c r="N18" s="42" t="s">
        <v>28</v>
      </c>
      <c r="O18" s="41">
        <f>O7-O16</f>
        <v>7873.75</v>
      </c>
    </row>
    <row r="19" spans="1:15" ht="18" thickTop="1" thickBot="1" x14ac:dyDescent="0.25">
      <c r="K19" s="42" t="s">
        <v>47</v>
      </c>
      <c r="L19" s="41">
        <f>L8-L17</f>
        <v>6783.75</v>
      </c>
      <c r="N19" s="54"/>
      <c r="O19" s="55"/>
    </row>
    <row r="20" spans="1:15" ht="17" thickTop="1" x14ac:dyDescent="0.2">
      <c r="K20" s="54"/>
      <c r="L20" s="55"/>
    </row>
    <row r="21" spans="1:15" x14ac:dyDescent="0.2">
      <c r="N21" s="40" t="s">
        <v>27</v>
      </c>
    </row>
    <row r="22" spans="1:15" x14ac:dyDescent="0.2">
      <c r="K22" s="40" t="s">
        <v>27</v>
      </c>
    </row>
  </sheetData>
  <mergeCells count="7">
    <mergeCell ref="A1:H2"/>
    <mergeCell ref="N4:O4"/>
    <mergeCell ref="N9:O9"/>
    <mergeCell ref="N3:O3"/>
    <mergeCell ref="K3:L3"/>
    <mergeCell ref="K4:L4"/>
    <mergeCell ref="K10:L10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2022-08-04T20:47:14Z</cp:lastPrinted>
  <dcterms:created xsi:type="dcterms:W3CDTF">2022-01-26T10:45:00Z</dcterms:created>
  <dcterms:modified xsi:type="dcterms:W3CDTF">2022-11-02T08:56:52Z</dcterms:modified>
</cp:coreProperties>
</file>