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66"/>
  <workbookPr filterPrivacy="1"/>
  <bookViews>
    <workbookView xWindow="0" yWindow="0" windowWidth="22260" windowHeight="12645" activeTab="4"/>
  </bookViews>
  <sheets>
    <sheet name="Default Box的尺度大小" sheetId="1" r:id="rId1"/>
    <sheet name="Defaul Box的长宽比" sheetId="2" r:id="rId2"/>
    <sheet name="数据扩增和训练尺度" sheetId="4" r:id="rId3"/>
    <sheet name="学习率影响" sheetId="5" r:id="rId4"/>
    <sheet name="多尺度输入" sheetId="6" r:id="rId5"/>
    <sheet name="初始Default Box的设置情况" sheetId="7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5" i="6" l="1"/>
  <c r="Q24" i="6"/>
  <c r="Q23" i="6"/>
  <c r="Q22" i="6"/>
  <c r="Q21" i="6"/>
  <c r="Q20" i="6"/>
  <c r="Q19" i="6"/>
  <c r="Q18" i="6"/>
  <c r="Q17" i="6"/>
  <c r="Q16" i="6"/>
  <c r="H25" i="6"/>
  <c r="L25" i="6"/>
  <c r="N25" i="6" s="1"/>
  <c r="L24" i="6"/>
  <c r="H24" i="6"/>
  <c r="N24" i="6" s="1"/>
  <c r="N17" i="6"/>
  <c r="N18" i="6"/>
  <c r="N19" i="6"/>
  <c r="N22" i="6"/>
  <c r="N23" i="6"/>
  <c r="N16" i="6"/>
  <c r="H21" i="6"/>
  <c r="N21" i="6" s="1"/>
  <c r="H22" i="6"/>
  <c r="H23" i="6"/>
  <c r="L17" i="6"/>
  <c r="L18" i="6"/>
  <c r="L19" i="6"/>
  <c r="L20" i="6"/>
  <c r="L21" i="6"/>
  <c r="L22" i="6"/>
  <c r="L23" i="6"/>
  <c r="L16" i="6"/>
  <c r="H18" i="6"/>
  <c r="H17" i="6"/>
  <c r="H16" i="6"/>
  <c r="H20" i="6"/>
  <c r="N20" i="6" s="1"/>
  <c r="H19" i="6"/>
  <c r="P18" i="4"/>
  <c r="P12" i="4"/>
  <c r="O12" i="4"/>
  <c r="O5" i="4"/>
  <c r="N20" i="4"/>
  <c r="N19" i="4"/>
  <c r="N18" i="4"/>
  <c r="N17" i="4"/>
  <c r="N12" i="4"/>
  <c r="N11" i="4"/>
  <c r="N10" i="4"/>
  <c r="N9" i="4"/>
  <c r="M20" i="4"/>
  <c r="M19" i="4"/>
  <c r="M16" i="4"/>
  <c r="M15" i="4"/>
  <c r="M12" i="4"/>
  <c r="M11" i="4"/>
  <c r="M8" i="4"/>
  <c r="M7" i="4"/>
  <c r="L20" i="4"/>
  <c r="L19" i="4"/>
  <c r="L18" i="4"/>
  <c r="L17" i="4"/>
  <c r="L8" i="4"/>
  <c r="L7" i="4"/>
  <c r="T102" i="1" l="1"/>
  <c r="S102" i="1"/>
  <c r="R102" i="1"/>
  <c r="Q102" i="1"/>
  <c r="P102" i="1"/>
  <c r="O102" i="1"/>
  <c r="N102" i="1"/>
  <c r="T101" i="1"/>
  <c r="S101" i="1"/>
  <c r="R101" i="1"/>
  <c r="Q101" i="1"/>
  <c r="P101" i="1"/>
  <c r="O101" i="1"/>
  <c r="N101" i="1"/>
  <c r="T100" i="1"/>
  <c r="S100" i="1"/>
  <c r="R100" i="1"/>
  <c r="Q100" i="1"/>
  <c r="P100" i="1"/>
  <c r="O100" i="1"/>
  <c r="N100" i="1"/>
  <c r="T95" i="1"/>
  <c r="S95" i="1"/>
  <c r="R95" i="1"/>
  <c r="Q95" i="1"/>
  <c r="P95" i="1"/>
  <c r="O95" i="1"/>
  <c r="N95" i="1"/>
  <c r="T94" i="1"/>
  <c r="S94" i="1"/>
  <c r="R94" i="1"/>
  <c r="Q94" i="1"/>
  <c r="P94" i="1"/>
  <c r="O94" i="1"/>
  <c r="N94" i="1"/>
  <c r="T93" i="1"/>
  <c r="S93" i="1"/>
  <c r="R93" i="1"/>
  <c r="Q93" i="1"/>
  <c r="P93" i="1"/>
  <c r="O93" i="1"/>
  <c r="N93" i="1"/>
  <c r="T88" i="1"/>
  <c r="S88" i="1"/>
  <c r="R88" i="1"/>
  <c r="Q88" i="1"/>
  <c r="P88" i="1"/>
  <c r="O88" i="1"/>
  <c r="N88" i="1"/>
  <c r="T87" i="1"/>
  <c r="S87" i="1"/>
  <c r="R87" i="1"/>
  <c r="Q87" i="1"/>
  <c r="P87" i="1"/>
  <c r="O87" i="1"/>
  <c r="N87" i="1"/>
  <c r="S86" i="1"/>
  <c r="R86" i="1"/>
  <c r="Q86" i="1"/>
  <c r="P86" i="1"/>
  <c r="O86" i="1"/>
  <c r="N86" i="1"/>
  <c r="F63" i="1"/>
  <c r="G63" i="1"/>
  <c r="H63" i="1"/>
  <c r="I63" i="1"/>
  <c r="J63" i="1"/>
  <c r="K63" i="1"/>
  <c r="E63" i="1"/>
  <c r="F62" i="1"/>
  <c r="G62" i="1"/>
  <c r="H62" i="1"/>
  <c r="I62" i="1"/>
  <c r="J62" i="1"/>
  <c r="K62" i="1"/>
  <c r="E62" i="1"/>
  <c r="F70" i="1"/>
  <c r="G70" i="1"/>
  <c r="H70" i="1"/>
  <c r="I70" i="1"/>
  <c r="J70" i="1"/>
  <c r="K70" i="1"/>
  <c r="E70" i="1"/>
  <c r="F69" i="1"/>
  <c r="G69" i="1"/>
  <c r="H69" i="1"/>
  <c r="I69" i="1"/>
  <c r="J69" i="1"/>
  <c r="K69" i="1"/>
  <c r="E69" i="1"/>
  <c r="F77" i="1"/>
  <c r="G77" i="1"/>
  <c r="H77" i="1"/>
  <c r="I77" i="1"/>
  <c r="J77" i="1"/>
  <c r="K77" i="1"/>
  <c r="E77" i="1"/>
  <c r="F76" i="1"/>
  <c r="G76" i="1"/>
  <c r="H76" i="1"/>
  <c r="I76" i="1"/>
  <c r="J76" i="1"/>
  <c r="K76" i="1"/>
  <c r="E76" i="1"/>
  <c r="K30" i="1"/>
  <c r="K29" i="1"/>
  <c r="K75" i="1"/>
  <c r="J75" i="1"/>
  <c r="I75" i="1"/>
  <c r="H75" i="1"/>
  <c r="G75" i="1"/>
  <c r="F75" i="1"/>
  <c r="E75" i="1"/>
  <c r="K68" i="1"/>
  <c r="J68" i="1"/>
  <c r="I68" i="1"/>
  <c r="H68" i="1"/>
  <c r="G68" i="1"/>
  <c r="F68" i="1"/>
  <c r="E68" i="1"/>
  <c r="J61" i="1"/>
  <c r="I61" i="1"/>
  <c r="H61" i="1"/>
  <c r="G61" i="1"/>
  <c r="F61" i="1"/>
  <c r="E61" i="1"/>
  <c r="K28" i="1"/>
  <c r="K31" i="1"/>
  <c r="K32" i="1"/>
  <c r="K27" i="1"/>
  <c r="K20" i="5" l="1"/>
  <c r="K21" i="5"/>
  <c r="K19" i="5"/>
  <c r="L16" i="4"/>
  <c r="L15" i="4"/>
  <c r="L14" i="4"/>
  <c r="L13" i="4"/>
  <c r="R20" i="2"/>
  <c r="K10" i="5" l="1"/>
  <c r="R24" i="2"/>
  <c r="I23" i="1" l="1"/>
  <c r="H23" i="1"/>
  <c r="G23" i="1"/>
  <c r="F23" i="1"/>
  <c r="E23" i="1"/>
  <c r="D23" i="1"/>
  <c r="E15" i="1"/>
  <c r="E19" i="1"/>
  <c r="F19" i="1"/>
  <c r="G19" i="1"/>
  <c r="H19" i="1"/>
  <c r="I19" i="1"/>
  <c r="D19" i="1"/>
  <c r="F15" i="1"/>
  <c r="G15" i="1"/>
  <c r="H15" i="1"/>
  <c r="D15" i="1"/>
  <c r="I15" i="1"/>
  <c r="K9" i="5"/>
  <c r="K8" i="5"/>
  <c r="L12" i="4"/>
  <c r="L10" i="4"/>
  <c r="L9" i="4"/>
  <c r="L6" i="4"/>
  <c r="L5" i="4"/>
  <c r="R23" i="2"/>
  <c r="R22" i="2"/>
  <c r="R21" i="2"/>
  <c r="R19" i="2"/>
  <c r="R18" i="2"/>
  <c r="R17" i="2"/>
  <c r="R16" i="2"/>
  <c r="R15" i="2"/>
  <c r="J23" i="1"/>
  <c r="J19" i="1"/>
</calcChain>
</file>

<file path=xl/sharedStrings.xml><?xml version="1.0" encoding="utf-8"?>
<sst xmlns="http://schemas.openxmlformats.org/spreadsheetml/2006/main" count="483" uniqueCount="180">
  <si>
    <t>实验组名称</t>
    <phoneticPr fontId="1" type="noConversion"/>
  </si>
  <si>
    <t>conv4_3</t>
    <phoneticPr fontId="1" type="noConversion"/>
  </si>
  <si>
    <t>fc7</t>
    <phoneticPr fontId="1" type="noConversion"/>
  </si>
  <si>
    <t>conv6_2</t>
    <phoneticPr fontId="1" type="noConversion"/>
  </si>
  <si>
    <t>conv7_2</t>
    <phoneticPr fontId="1" type="noConversion"/>
  </si>
  <si>
    <t>conv8_2</t>
    <phoneticPr fontId="1" type="noConversion"/>
  </si>
  <si>
    <t>conv9_2</t>
    <phoneticPr fontId="1" type="noConversion"/>
  </si>
  <si>
    <t>初始配置</t>
    <phoneticPr fontId="1" type="noConversion"/>
  </si>
  <si>
    <t>感受野配置</t>
    <phoneticPr fontId="1" type="noConversion"/>
  </si>
  <si>
    <t>经验配置</t>
    <phoneticPr fontId="1" type="noConversion"/>
  </si>
  <si>
    <t>10~20</t>
    <phoneticPr fontId="1" type="noConversion"/>
  </si>
  <si>
    <t>20-37</t>
    <phoneticPr fontId="1" type="noConversion"/>
  </si>
  <si>
    <t>37-54</t>
    <phoneticPr fontId="1" type="noConversion"/>
  </si>
  <si>
    <t>54-71</t>
    <phoneticPr fontId="1" type="noConversion"/>
  </si>
  <si>
    <t>71-88</t>
    <phoneticPr fontId="1" type="noConversion"/>
  </si>
  <si>
    <t>88-100</t>
    <phoneticPr fontId="1" type="noConversion"/>
  </si>
  <si>
    <t>Default Box的尺度sk设置(%)</t>
    <phoneticPr fontId="1" type="noConversion"/>
  </si>
  <si>
    <t>5~10</t>
    <phoneticPr fontId="1" type="noConversion"/>
  </si>
  <si>
    <t>10-25</t>
    <phoneticPr fontId="1" type="noConversion"/>
  </si>
  <si>
    <t>25-40</t>
    <phoneticPr fontId="1" type="noConversion"/>
  </si>
  <si>
    <t>40-55</t>
    <phoneticPr fontId="1" type="noConversion"/>
  </si>
  <si>
    <t>55-70</t>
    <phoneticPr fontId="1" type="noConversion"/>
  </si>
  <si>
    <t>70-85</t>
    <phoneticPr fontId="1" type="noConversion"/>
  </si>
  <si>
    <t>3-6</t>
    <phoneticPr fontId="1" type="noConversion"/>
  </si>
  <si>
    <t>6-12</t>
    <phoneticPr fontId="1" type="noConversion"/>
  </si>
  <si>
    <t>10-20</t>
    <phoneticPr fontId="1" type="noConversion"/>
  </si>
  <si>
    <t>20-40</t>
    <phoneticPr fontId="1" type="noConversion"/>
  </si>
  <si>
    <t>33-66</t>
    <phoneticPr fontId="1" type="noConversion"/>
  </si>
  <si>
    <t>66-100</t>
    <phoneticPr fontId="1" type="noConversion"/>
  </si>
  <si>
    <t>groupName</t>
    <phoneticPr fontId="1" type="noConversion"/>
  </si>
  <si>
    <t>Origin</t>
    <phoneticPr fontId="1" type="noConversion"/>
  </si>
  <si>
    <t>实验组说明</t>
    <phoneticPr fontId="1" type="noConversion"/>
  </si>
  <si>
    <t>Filed</t>
    <phoneticPr fontId="1" type="noConversion"/>
  </si>
  <si>
    <t>召回率</t>
    <phoneticPr fontId="1" type="noConversion"/>
  </si>
  <si>
    <t>准确率</t>
    <phoneticPr fontId="1" type="noConversion"/>
  </si>
  <si>
    <t>综合得分</t>
    <phoneticPr fontId="1" type="noConversion"/>
  </si>
  <si>
    <t>All layers</t>
    <phoneticPr fontId="1" type="noConversion"/>
  </si>
  <si>
    <t>不同尺度下模型的性能对比</t>
    <phoneticPr fontId="1" type="noConversion"/>
  </si>
  <si>
    <t>评价指标</t>
    <phoneticPr fontId="1" type="noConversion"/>
  </si>
  <si>
    <t>Group2</t>
    <phoneticPr fontId="1" type="noConversion"/>
  </si>
  <si>
    <t>1层: 10~20
2~6层: 20~100</t>
    <phoneticPr fontId="1" type="noConversion"/>
  </si>
  <si>
    <t>1层: 10~20
2~6层: 10~100</t>
    <phoneticPr fontId="1" type="noConversion"/>
  </si>
  <si>
    <t>1层: 5~10
2~6层: 10~85</t>
    <phoneticPr fontId="1" type="noConversion"/>
  </si>
  <si>
    <t>10-30</t>
    <phoneticPr fontId="1" type="noConversion"/>
  </si>
  <si>
    <t>30-50</t>
    <phoneticPr fontId="1" type="noConversion"/>
  </si>
  <si>
    <t>50-70</t>
    <phoneticPr fontId="1" type="noConversion"/>
  </si>
  <si>
    <t>70-90</t>
    <phoneticPr fontId="1" type="noConversion"/>
  </si>
  <si>
    <t>90-100</t>
    <phoneticPr fontId="1" type="noConversion"/>
  </si>
  <si>
    <t>召回率</t>
    <phoneticPr fontId="1" type="noConversion"/>
  </si>
  <si>
    <t>4,8</t>
    <phoneticPr fontId="1" type="noConversion"/>
  </si>
  <si>
    <t>Group1</t>
    <phoneticPr fontId="1" type="noConversion"/>
  </si>
  <si>
    <t>3,6</t>
    <phoneticPr fontId="1" type="noConversion"/>
  </si>
  <si>
    <t>[2,4,8,10]</t>
    <phoneticPr fontId="1" type="noConversion"/>
  </si>
  <si>
    <t>Group2</t>
    <phoneticPr fontId="1" type="noConversion"/>
  </si>
  <si>
    <t>训练样本</t>
    <phoneticPr fontId="1" type="noConversion"/>
  </si>
  <si>
    <t>ICDAR2013-trian</t>
  </si>
  <si>
    <t>ICDAR2013-trian</t>
    <phoneticPr fontId="1" type="noConversion"/>
  </si>
  <si>
    <t>训练图像尺度</t>
    <phoneticPr fontId="1" type="noConversion"/>
  </si>
  <si>
    <t>cocoICDAR13SCUT</t>
    <phoneticPr fontId="1" type="noConversion"/>
  </si>
  <si>
    <t>cocoICDAR13SCUT</t>
    <phoneticPr fontId="1" type="noConversion"/>
  </si>
  <si>
    <t>学习率设置说明</t>
    <phoneticPr fontId="1" type="noConversion"/>
  </si>
  <si>
    <t>noStep</t>
    <phoneticPr fontId="1" type="noConversion"/>
  </si>
  <si>
    <t>oneStep</t>
    <phoneticPr fontId="1" type="noConversion"/>
  </si>
  <si>
    <t>twoStep</t>
    <phoneticPr fontId="1" type="noConversion"/>
  </si>
  <si>
    <t>学习率影响（总batch_size为4， 迭代次数为40k）</t>
    <phoneticPr fontId="1" type="noConversion"/>
  </si>
  <si>
    <t>Iter 1~20k: lr = 10^(-4)
Iter 20k-30k: lr = 10^(-5)
Iter 30k-40k: lr = 10^(-6)</t>
    <phoneticPr fontId="1" type="noConversion"/>
  </si>
  <si>
    <t>Iter 01~40k: lr = 10^(-4)</t>
    <phoneticPr fontId="1" type="noConversion"/>
  </si>
  <si>
    <t>Iter 01~30k: lr = 10^(-4)
Iter 30k-40k: lr = 10^(-5)</t>
    <phoneticPr fontId="1" type="noConversion"/>
  </si>
  <si>
    <t>single3</t>
    <phoneticPr fontId="1" type="noConversion"/>
  </si>
  <si>
    <t>single4</t>
    <phoneticPr fontId="1" type="noConversion"/>
  </si>
  <si>
    <t>single5</t>
  </si>
  <si>
    <t>single6</t>
  </si>
  <si>
    <t>single7</t>
  </si>
  <si>
    <t>[3, 6, 10]</t>
    <phoneticPr fontId="1" type="noConversion"/>
  </si>
  <si>
    <t>测试尺度</t>
    <phoneticPr fontId="1" type="noConversion"/>
  </si>
  <si>
    <t>测试时间</t>
    <phoneticPr fontId="1" type="noConversion"/>
  </si>
  <si>
    <t>700*700</t>
    <phoneticPr fontId="1" type="noConversion"/>
  </si>
  <si>
    <t>single700</t>
    <phoneticPr fontId="1" type="noConversion"/>
  </si>
  <si>
    <t>multi2</t>
    <phoneticPr fontId="1" type="noConversion"/>
  </si>
  <si>
    <t>multi3</t>
    <phoneticPr fontId="1" type="noConversion"/>
  </si>
  <si>
    <t>single500</t>
    <phoneticPr fontId="1" type="noConversion"/>
  </si>
  <si>
    <t>300*300</t>
    <phoneticPr fontId="1" type="noConversion"/>
  </si>
  <si>
    <t>single300</t>
    <phoneticPr fontId="1" type="noConversion"/>
  </si>
  <si>
    <t>multi4</t>
    <phoneticPr fontId="1" type="noConversion"/>
  </si>
  <si>
    <t>multi5</t>
    <phoneticPr fontId="1" type="noConversion"/>
  </si>
  <si>
    <t>不同测试尺度在ICDAR2013检测测试集上的影响</t>
    <phoneticPr fontId="1" type="noConversion"/>
  </si>
  <si>
    <t>长宽比设置</t>
    <phoneticPr fontId="1" type="noConversion"/>
  </si>
  <si>
    <t>[1, 4, 8]</t>
    <phoneticPr fontId="1" type="noConversion"/>
  </si>
  <si>
    <t>实际要考虑k和1/k两种，这里为了简化，只写出k</t>
    <phoneticPr fontId="1" type="noConversion"/>
  </si>
  <si>
    <t>说明</t>
    <phoneticPr fontId="1" type="noConversion"/>
  </si>
  <si>
    <t>尺度设置(%)</t>
    <phoneticPr fontId="1" type="noConversion"/>
  </si>
  <si>
    <t>测试图像尺度</t>
    <phoneticPr fontId="1" type="noConversion"/>
  </si>
  <si>
    <t>single4</t>
    <phoneticPr fontId="1" type="noConversion"/>
  </si>
  <si>
    <t>small300_4</t>
    <phoneticPr fontId="1" type="noConversion"/>
  </si>
  <si>
    <t>large300_4</t>
    <phoneticPr fontId="1" type="noConversion"/>
  </si>
  <si>
    <t>small512_4</t>
    <phoneticPr fontId="1" type="noConversion"/>
  </si>
  <si>
    <t>large512_4</t>
    <phoneticPr fontId="1" type="noConversion"/>
  </si>
  <si>
    <t>small300_48</t>
    <phoneticPr fontId="1" type="noConversion"/>
  </si>
  <si>
    <t>large300_48</t>
    <phoneticPr fontId="1" type="noConversion"/>
  </si>
  <si>
    <t>small512_48</t>
    <phoneticPr fontId="1" type="noConversion"/>
  </si>
  <si>
    <t>large512_48</t>
    <phoneticPr fontId="1" type="noConversion"/>
  </si>
  <si>
    <t>长宽比</t>
    <phoneticPr fontId="1" type="noConversion"/>
  </si>
  <si>
    <t>4, 8</t>
  </si>
  <si>
    <t>4, 8</t>
    <phoneticPr fontId="1" type="noConversion"/>
  </si>
  <si>
    <t>Empirical</t>
  </si>
  <si>
    <t>Empirical</t>
    <phoneticPr fontId="1" type="noConversion"/>
  </si>
  <si>
    <t>漏检率</t>
    <phoneticPr fontId="1" type="noConversion"/>
  </si>
  <si>
    <t>误检率</t>
    <phoneticPr fontId="1" type="noConversion"/>
  </si>
  <si>
    <t>anchor
召回率</t>
    <phoneticPr fontId="1" type="noConversion"/>
  </si>
  <si>
    <t>anchor
准确率</t>
    <phoneticPr fontId="1" type="noConversion"/>
  </si>
  <si>
    <t>配置名字</t>
    <phoneticPr fontId="1" type="noConversion"/>
  </si>
  <si>
    <t>配置说明</t>
    <phoneticPr fontId="1" type="noConversion"/>
  </si>
  <si>
    <t>通过感受野大小计算，图像大小为300</t>
    <phoneticPr fontId="1" type="noConversion"/>
  </si>
  <si>
    <t>第1层: 5~10
第2~6层: 10~70均匀变化</t>
    <phoneticPr fontId="1" type="noConversion"/>
  </si>
  <si>
    <t>Origin</t>
  </si>
  <si>
    <t>Origin</t>
    <phoneticPr fontId="1" type="noConversion"/>
  </si>
  <si>
    <t>Filed</t>
    <phoneticPr fontId="1" type="noConversion"/>
  </si>
  <si>
    <t>Empirical</t>
    <phoneticPr fontId="1" type="noConversion"/>
  </si>
  <si>
    <t>第1层: 10~20
第2~6层: 20~90均匀变化</t>
    <phoneticPr fontId="1" type="noConversion"/>
  </si>
  <si>
    <t>Name</t>
    <phoneticPr fontId="1" type="noConversion"/>
  </si>
  <si>
    <t>尺度大小</t>
    <phoneticPr fontId="1" type="noConversion"/>
  </si>
  <si>
    <t>不同尺度下模型的性能对比（%）</t>
    <phoneticPr fontId="1" type="noConversion"/>
  </si>
  <si>
    <t>10-100</t>
    <phoneticPr fontId="1" type="noConversion"/>
  </si>
  <si>
    <t>3-100</t>
    <phoneticPr fontId="1" type="noConversion"/>
  </si>
  <si>
    <t>5-85</t>
    <phoneticPr fontId="1" type="noConversion"/>
  </si>
  <si>
    <t>cocoICDAR13SCUT</t>
  </si>
  <si>
    <t>[5,10], [10, 70]</t>
  </si>
  <si>
    <t>150k</t>
    <phoneticPr fontId="1" type="noConversion"/>
  </si>
  <si>
    <t>nostep</t>
    <phoneticPr fontId="1" type="noConversion"/>
  </si>
  <si>
    <t>120k</t>
    <phoneticPr fontId="1" type="noConversion"/>
  </si>
  <si>
    <t>140k</t>
    <phoneticPr fontId="1" type="noConversion"/>
  </si>
  <si>
    <t>学习率影响（总batch_size为8， 迭代次数为150k）</t>
    <phoneticPr fontId="1" type="noConversion"/>
  </si>
  <si>
    <t>Iter 1~150k: lr = 10^(-4)</t>
    <phoneticPr fontId="1" type="noConversion"/>
  </si>
  <si>
    <t>Iter 1~120k: lr = 10^(-4)
Iter 120k-150k: lr = 10^(-5)</t>
    <phoneticPr fontId="1" type="noConversion"/>
  </si>
  <si>
    <t>step_120k</t>
    <phoneticPr fontId="1" type="noConversion"/>
  </si>
  <si>
    <t>step_140k</t>
    <phoneticPr fontId="1" type="noConversion"/>
  </si>
  <si>
    <t>Iter 1~120k: lr = 10^(-4)
Iter 140k-150k: lr = 10^(-5)</t>
    <phoneticPr fontId="1" type="noConversion"/>
  </si>
  <si>
    <t>batchSize</t>
    <phoneticPr fontId="1" type="noConversion"/>
  </si>
  <si>
    <t>总迭代次数</t>
    <phoneticPr fontId="1" type="noConversion"/>
  </si>
  <si>
    <t>40k</t>
    <phoneticPr fontId="1" type="noConversion"/>
  </si>
  <si>
    <t>150k</t>
    <phoneticPr fontId="1" type="noConversion"/>
  </si>
  <si>
    <t>召回率</t>
    <phoneticPr fontId="1" type="noConversion"/>
  </si>
  <si>
    <t>漏检率</t>
    <phoneticPr fontId="1" type="noConversion"/>
  </si>
  <si>
    <t>误检率</t>
    <phoneticPr fontId="1" type="noConversion"/>
  </si>
  <si>
    <t>召回率</t>
    <phoneticPr fontId="1" type="noConversion"/>
  </si>
  <si>
    <t>问题</t>
    <phoneticPr fontId="1" type="noConversion"/>
  </si>
  <si>
    <t>某一层anchor覆盖太集中了</t>
    <phoneticPr fontId="1" type="noConversion"/>
  </si>
  <si>
    <t>conv4_3更细，应该覆盖更多更好</t>
    <phoneticPr fontId="1" type="noConversion"/>
  </si>
  <si>
    <t>均摊+逐层递减</t>
    <phoneticPr fontId="1" type="noConversion"/>
  </si>
  <si>
    <t>Default Boxes覆盖率</t>
    <phoneticPr fontId="1" type="noConversion"/>
  </si>
  <si>
    <t>覆盖率</t>
    <phoneticPr fontId="1" type="noConversion"/>
  </si>
  <si>
    <t>尺度</t>
    <phoneticPr fontId="1" type="noConversion"/>
  </si>
  <si>
    <t>尺度</t>
    <phoneticPr fontId="1" type="noConversion"/>
  </si>
  <si>
    <t>Original</t>
    <phoneticPr fontId="1" type="noConversion"/>
  </si>
  <si>
    <t>Filed-based</t>
    <phoneticPr fontId="1" type="noConversion"/>
  </si>
  <si>
    <t>Empirical</t>
    <phoneticPr fontId="1" type="noConversion"/>
  </si>
  <si>
    <t>groupName</t>
    <phoneticPr fontId="1" type="noConversion"/>
  </si>
  <si>
    <t>K</t>
    <phoneticPr fontId="1" type="noConversion"/>
  </si>
  <si>
    <t>multi3_6</t>
    <phoneticPr fontId="1" type="noConversion"/>
  </si>
  <si>
    <t>multi4_8</t>
    <phoneticPr fontId="1" type="noConversion"/>
  </si>
  <si>
    <t>multi3_6_10</t>
    <phoneticPr fontId="1" type="noConversion"/>
  </si>
  <si>
    <t>multi2_4_8_10</t>
    <phoneticPr fontId="1" type="noConversion"/>
  </si>
  <si>
    <t>实验组名称</t>
    <phoneticPr fontId="1" type="noConversion"/>
  </si>
  <si>
    <t>数据扩充和不同训练尺度的影响</t>
    <phoneticPr fontId="1" type="noConversion"/>
  </si>
  <si>
    <t>512*512</t>
    <phoneticPr fontId="1" type="noConversion"/>
  </si>
  <si>
    <t>[512*512, 700*300]</t>
    <phoneticPr fontId="1" type="noConversion"/>
  </si>
  <si>
    <t>[512*512, 700*300, 700*512]</t>
    <phoneticPr fontId="1" type="noConversion"/>
  </si>
  <si>
    <t>[512*512, 700*300, 700*512, 700*700]</t>
    <phoneticPr fontId="1" type="noConversion"/>
  </si>
  <si>
    <t>[512*512, 700*300, 700*512, 700*700, 1200*500]</t>
    <phoneticPr fontId="1" type="noConversion"/>
  </si>
  <si>
    <t>[512*512, 700*512]</t>
    <phoneticPr fontId="1" type="noConversion"/>
  </si>
  <si>
    <t>[700*300, 700*512]</t>
    <phoneticPr fontId="1" type="noConversion"/>
  </si>
  <si>
    <t>MULTI（0.1）</t>
    <phoneticPr fontId="1" type="noConversion"/>
  </si>
  <si>
    <t>NMS</t>
    <phoneticPr fontId="1" type="noConversion"/>
  </si>
  <si>
    <t>分数阈值</t>
    <phoneticPr fontId="1" type="noConversion"/>
  </si>
  <si>
    <t>分数阈值</t>
    <phoneticPr fontId="1" type="noConversion"/>
  </si>
  <si>
    <t>非极大值抑制阈值</t>
    <phoneticPr fontId="1" type="noConversion"/>
  </si>
  <si>
    <t>[512*512, 700*300, 700*512, 1200*700]</t>
    <phoneticPr fontId="1" type="noConversion"/>
  </si>
  <si>
    <t>[512*512, 700*300, 700*512, 300*300]</t>
    <phoneticPr fontId="1" type="noConversion"/>
  </si>
  <si>
    <t>白翔的单尺度</t>
    <phoneticPr fontId="1" type="noConversion"/>
  </si>
  <si>
    <t xml:space="preserve">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</si>
</sst>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0.00_);[Red]\(0.00\)"/>
    <numFmt numFmtId="177" formatCode="0.000_);[Red]\(0.000\)"/>
    <numFmt numFmtId="184" formatCode="0.000"/>
    <numFmt numFmtId="186" formatCode="#,##0.000"/>
    <numFmt numFmtId="188" formatCode="0.000000000000000_ 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2"/>
      <color theme="1"/>
      <name val="黑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5">
    <xf numFmtId="0" fontId="0" fillId="0" borderId="0" xfId="0"/>
    <xf numFmtId="0" fontId="0" fillId="0" borderId="0" xfId="0" applyAlignment="1">
      <alignment horizontal="center" vertical="center"/>
    </xf>
    <xf numFmtId="176" fontId="0" fillId="0" borderId="0" xfId="0" applyNumberFormat="1"/>
    <xf numFmtId="49" fontId="0" fillId="0" borderId="1" xfId="0" applyNumberForma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/>
    </xf>
    <xf numFmtId="49" fontId="4" fillId="0" borderId="0" xfId="0" applyNumberFormat="1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49" fontId="2" fillId="0" borderId="0" xfId="0" applyNumberFormat="1" applyFont="1" applyBorder="1" applyAlignment="1">
      <alignment horizontal="center" vertical="center"/>
    </xf>
    <xf numFmtId="49" fontId="2" fillId="0" borderId="0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49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77" fontId="0" fillId="0" borderId="1" xfId="0" applyNumberFormat="1" applyBorder="1"/>
    <xf numFmtId="177" fontId="3" fillId="0" borderId="1" xfId="0" applyNumberFormat="1" applyFont="1" applyBorder="1"/>
    <xf numFmtId="177" fontId="0" fillId="0" borderId="1" xfId="0" applyNumberFormat="1" applyBorder="1" applyAlignment="1">
      <alignment horizontal="center" vertical="center"/>
    </xf>
    <xf numFmtId="177" fontId="3" fillId="0" borderId="1" xfId="0" applyNumberFormat="1" applyFont="1" applyBorder="1" applyAlignment="1">
      <alignment horizontal="center" vertical="center"/>
    </xf>
    <xf numFmtId="177" fontId="2" fillId="0" borderId="1" xfId="0" applyNumberFormat="1" applyFont="1" applyBorder="1" applyAlignment="1">
      <alignment horizontal="center" vertical="center"/>
    </xf>
    <xf numFmtId="177" fontId="0" fillId="0" borderId="11" xfId="0" applyNumberFormat="1" applyBorder="1" applyAlignment="1">
      <alignment horizontal="center" vertical="center"/>
    </xf>
    <xf numFmtId="177" fontId="0" fillId="0" borderId="12" xfId="0" applyNumberFormat="1" applyBorder="1" applyAlignment="1">
      <alignment horizontal="center" vertical="center"/>
    </xf>
    <xf numFmtId="177" fontId="0" fillId="0" borderId="14" xfId="0" applyNumberFormat="1" applyBorder="1" applyAlignment="1">
      <alignment horizontal="center" vertical="center"/>
    </xf>
    <xf numFmtId="177" fontId="0" fillId="0" borderId="16" xfId="0" applyNumberFormat="1" applyBorder="1" applyAlignment="1">
      <alignment horizontal="center" vertical="center"/>
    </xf>
    <xf numFmtId="177" fontId="2" fillId="0" borderId="17" xfId="0" applyNumberFormat="1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177" fontId="3" fillId="2" borderId="1" xfId="0" applyNumberFormat="1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/>
    <xf numFmtId="49" fontId="2" fillId="0" borderId="0" xfId="0" applyNumberFormat="1" applyFont="1" applyFill="1" applyBorder="1" applyAlignment="1">
      <alignment horizontal="center" vertical="center"/>
    </xf>
    <xf numFmtId="49" fontId="3" fillId="0" borderId="0" xfId="0" applyNumberFormat="1" applyFont="1" applyBorder="1" applyAlignment="1">
      <alignment horizontal="center" vertical="center" wrapText="1"/>
    </xf>
    <xf numFmtId="49" fontId="2" fillId="0" borderId="1" xfId="0" applyNumberFormat="1" applyFont="1" applyFill="1" applyBorder="1" applyAlignment="1">
      <alignment horizontal="center" vertical="center" wrapText="1"/>
    </xf>
    <xf numFmtId="49" fontId="0" fillId="0" borderId="1" xfId="0" applyNumberFormat="1" applyFill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/>
    </xf>
    <xf numFmtId="49" fontId="0" fillId="3" borderId="1" xfId="0" applyNumberForma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177" fontId="0" fillId="0" borderId="1" xfId="0" applyNumberFormat="1" applyBorder="1" applyAlignment="1">
      <alignment horizontal="center"/>
    </xf>
    <xf numFmtId="177" fontId="2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NumberFormat="1" applyFont="1" applyBorder="1" applyAlignment="1">
      <alignment horizontal="center" vertical="center"/>
    </xf>
    <xf numFmtId="177" fontId="2" fillId="0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77" fontId="0" fillId="0" borderId="0" xfId="0" applyNumberFormat="1"/>
    <xf numFmtId="49" fontId="2" fillId="0" borderId="18" xfId="0" applyNumberFormat="1" applyFont="1" applyFill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 wrapText="1"/>
    </xf>
    <xf numFmtId="177" fontId="3" fillId="0" borderId="1" xfId="0" applyNumberFormat="1" applyFont="1" applyBorder="1" applyAlignment="1">
      <alignment horizontal="center" vertical="center" wrapText="1"/>
    </xf>
    <xf numFmtId="177" fontId="3" fillId="2" borderId="1" xfId="0" applyNumberFormat="1" applyFont="1" applyFill="1" applyBorder="1" applyAlignment="1">
      <alignment horizontal="center" vertical="center" wrapText="1"/>
    </xf>
    <xf numFmtId="177" fontId="0" fillId="0" borderId="1" xfId="0" applyNumberFormat="1" applyBorder="1" applyAlignment="1">
      <alignment horizontal="center" vertical="center" wrapText="1"/>
    </xf>
    <xf numFmtId="177" fontId="2" fillId="0" borderId="1" xfId="0" applyNumberFormat="1" applyFont="1" applyBorder="1" applyAlignment="1">
      <alignment horizontal="center" vertical="center" wrapText="1"/>
    </xf>
    <xf numFmtId="49" fontId="2" fillId="0" borderId="19" xfId="0" applyNumberFormat="1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49" fontId="2" fillId="0" borderId="20" xfId="0" applyNumberFormat="1" applyFont="1" applyBorder="1" applyAlignment="1">
      <alignment horizontal="center" vertical="center"/>
    </xf>
    <xf numFmtId="49" fontId="2" fillId="0" borderId="20" xfId="0" applyNumberFormat="1" applyFont="1" applyBorder="1" applyAlignment="1">
      <alignment horizontal="center" vertical="center" wrapText="1"/>
    </xf>
    <xf numFmtId="49" fontId="2" fillId="0" borderId="21" xfId="0" applyNumberFormat="1" applyFont="1" applyBorder="1" applyAlignment="1">
      <alignment horizontal="center" vertical="center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4" fillId="0" borderId="2" xfId="0" applyNumberFormat="1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49" fontId="2" fillId="0" borderId="5" xfId="0" applyNumberFormat="1" applyFont="1" applyBorder="1" applyAlignment="1">
      <alignment horizontal="center" vertical="center"/>
    </xf>
    <xf numFmtId="49" fontId="2" fillId="0" borderId="6" xfId="0" applyNumberFormat="1" applyFont="1" applyBorder="1" applyAlignment="1">
      <alignment horizontal="center" vertical="center"/>
    </xf>
    <xf numFmtId="49" fontId="4" fillId="0" borderId="0" xfId="0" applyNumberFormat="1" applyFont="1" applyBorder="1" applyAlignment="1">
      <alignment horizontal="center" vertical="center"/>
    </xf>
    <xf numFmtId="49" fontId="2" fillId="0" borderId="4" xfId="0" applyNumberFormat="1" applyFont="1" applyBorder="1" applyAlignment="1">
      <alignment horizontal="center" vertical="center"/>
    </xf>
    <xf numFmtId="49" fontId="4" fillId="0" borderId="3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49" fontId="2" fillId="0" borderId="13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2" fillId="0" borderId="15" xfId="0" applyNumberFormat="1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49" fontId="2" fillId="0" borderId="10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49" fontId="4" fillId="0" borderId="8" xfId="0" applyNumberFormat="1" applyFont="1" applyBorder="1" applyAlignment="1">
      <alignment horizontal="center" vertical="center"/>
    </xf>
    <xf numFmtId="49" fontId="4" fillId="0" borderId="9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Fill="1" applyBorder="1" applyAlignment="1">
      <alignment horizontal="center" wrapText="1"/>
    </xf>
    <xf numFmtId="184" fontId="0" fillId="0" borderId="1" xfId="0" applyNumberFormat="1" applyBorder="1" applyAlignment="1">
      <alignment horizontal="center" wrapText="1"/>
    </xf>
    <xf numFmtId="186" fontId="0" fillId="0" borderId="1" xfId="0" applyNumberFormat="1" applyBorder="1" applyAlignment="1">
      <alignment horizontal="center" wrapText="1"/>
    </xf>
    <xf numFmtId="0" fontId="0" fillId="0" borderId="0" xfId="0" applyAlignment="1">
      <alignment horizontal="center"/>
    </xf>
    <xf numFmtId="186" fontId="0" fillId="0" borderId="1" xfId="0" applyNumberFormat="1" applyFill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188" fontId="0" fillId="0" borderId="0" xfId="0" applyNumberFormat="1"/>
    <xf numFmtId="186" fontId="0" fillId="0" borderId="4" xfId="0" applyNumberFormat="1" applyFill="1" applyBorder="1" applyAlignment="1">
      <alignment horizontal="center" wrapText="1"/>
    </xf>
    <xf numFmtId="0" fontId="0" fillId="4" borderId="1" xfId="0" applyFill="1" applyBorder="1" applyAlignment="1">
      <alignment horizontal="center" wrapText="1"/>
    </xf>
    <xf numFmtId="184" fontId="0" fillId="4" borderId="1" xfId="0" applyNumberFormat="1" applyFill="1" applyBorder="1" applyAlignment="1">
      <alignment horizontal="center" wrapText="1"/>
    </xf>
    <xf numFmtId="186" fontId="0" fillId="4" borderId="1" xfId="0" applyNumberFormat="1" applyFill="1" applyBorder="1" applyAlignment="1">
      <alignment horizontal="center" wrapText="1"/>
    </xf>
    <xf numFmtId="188" fontId="0" fillId="4" borderId="0" xfId="0" applyNumberFormat="1" applyFill="1"/>
    <xf numFmtId="0" fontId="0" fillId="4" borderId="0" xfId="0" applyFill="1"/>
    <xf numFmtId="186" fontId="0" fillId="4" borderId="4" xfId="0" applyNumberFormat="1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5" borderId="1" xfId="0" applyFill="1" applyBorder="1" applyAlignment="1">
      <alignment horizontal="center" wrapText="1"/>
    </xf>
    <xf numFmtId="184" fontId="0" fillId="5" borderId="1" xfId="0" applyNumberFormat="1" applyFill="1" applyBorder="1" applyAlignment="1">
      <alignment horizont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102"/>
  <sheetViews>
    <sheetView showGridLines="0" topLeftCell="B13" zoomScaleNormal="100" workbookViewId="0">
      <selection activeCell="K3" sqref="K3:R6"/>
    </sheetView>
  </sheetViews>
  <sheetFormatPr defaultRowHeight="14.25" x14ac:dyDescent="0.2"/>
  <cols>
    <col min="2" max="3" width="12.125" bestFit="1" customWidth="1"/>
    <col min="4" max="4" width="12.125" customWidth="1"/>
    <col min="5" max="5" width="8.375" customWidth="1"/>
    <col min="6" max="6" width="7.375" customWidth="1"/>
    <col min="7" max="10" width="8.375" customWidth="1"/>
    <col min="11" max="11" width="9.25" customWidth="1"/>
    <col min="12" max="12" width="12.125" customWidth="1"/>
    <col min="13" max="13" width="9" customWidth="1"/>
    <col min="14" max="15" width="7.375" customWidth="1"/>
    <col min="16" max="18" width="8.375" customWidth="1"/>
    <col min="19" max="19" width="8.375" style="32" customWidth="1"/>
    <col min="20" max="20" width="7.5" customWidth="1"/>
    <col min="21" max="21" width="13.75" bestFit="1" customWidth="1"/>
  </cols>
  <sheetData>
    <row r="2" spans="1:19" x14ac:dyDescent="0.2">
      <c r="K2" s="70"/>
      <c r="L2" s="70"/>
      <c r="M2" s="70"/>
      <c r="N2" s="70"/>
      <c r="O2" s="70"/>
      <c r="P2" s="70"/>
      <c r="Q2" s="70"/>
      <c r="R2" s="70"/>
    </row>
    <row r="3" spans="1:19" ht="28.5" x14ac:dyDescent="0.2">
      <c r="J3" s="30" t="s">
        <v>119</v>
      </c>
      <c r="K3" s="7" t="s">
        <v>110</v>
      </c>
      <c r="L3" s="35" t="s">
        <v>111</v>
      </c>
      <c r="M3" s="7" t="s">
        <v>1</v>
      </c>
      <c r="N3" s="7" t="s">
        <v>2</v>
      </c>
      <c r="O3" s="7" t="s">
        <v>3</v>
      </c>
      <c r="P3" s="7" t="s">
        <v>4</v>
      </c>
      <c r="Q3" s="7" t="s">
        <v>5</v>
      </c>
      <c r="R3" s="7" t="s">
        <v>6</v>
      </c>
      <c r="S3" s="33"/>
    </row>
    <row r="4" spans="1:19" ht="57" x14ac:dyDescent="0.2">
      <c r="B4" s="29" t="s">
        <v>29</v>
      </c>
      <c r="C4" s="7" t="s">
        <v>110</v>
      </c>
      <c r="D4" s="7" t="s">
        <v>1</v>
      </c>
      <c r="E4" s="7" t="s">
        <v>2</v>
      </c>
      <c r="F4" s="7" t="s">
        <v>3</v>
      </c>
      <c r="G4" s="7" t="s">
        <v>4</v>
      </c>
      <c r="H4" s="7" t="s">
        <v>5</v>
      </c>
      <c r="I4" s="7" t="s">
        <v>6</v>
      </c>
      <c r="J4" s="7" t="s">
        <v>30</v>
      </c>
      <c r="K4" s="7" t="s">
        <v>7</v>
      </c>
      <c r="L4" s="15" t="s">
        <v>118</v>
      </c>
      <c r="M4" s="36" t="s">
        <v>10</v>
      </c>
      <c r="N4" s="36" t="s">
        <v>11</v>
      </c>
      <c r="O4" s="36" t="s">
        <v>12</v>
      </c>
      <c r="P4" s="36" t="s">
        <v>13</v>
      </c>
      <c r="Q4" s="37" t="s">
        <v>14</v>
      </c>
      <c r="R4" s="37" t="s">
        <v>15</v>
      </c>
      <c r="S4" s="34"/>
    </row>
    <row r="5" spans="1:19" ht="42.75" x14ac:dyDescent="0.2">
      <c r="B5" s="7" t="s">
        <v>115</v>
      </c>
      <c r="C5" s="7" t="s">
        <v>7</v>
      </c>
      <c r="D5" s="36" t="s">
        <v>10</v>
      </c>
      <c r="E5" s="36" t="s">
        <v>11</v>
      </c>
      <c r="F5" s="36" t="s">
        <v>12</v>
      </c>
      <c r="G5" s="36" t="s">
        <v>13</v>
      </c>
      <c r="H5" s="37" t="s">
        <v>14</v>
      </c>
      <c r="I5" s="37" t="s">
        <v>15</v>
      </c>
      <c r="J5" s="7" t="s">
        <v>114</v>
      </c>
      <c r="K5" s="7" t="s">
        <v>8</v>
      </c>
      <c r="L5" s="15" t="s">
        <v>112</v>
      </c>
      <c r="M5" s="36" t="s">
        <v>23</v>
      </c>
      <c r="N5" s="36" t="s">
        <v>24</v>
      </c>
      <c r="O5" s="36" t="s">
        <v>25</v>
      </c>
      <c r="P5" s="36" t="s">
        <v>26</v>
      </c>
      <c r="Q5" s="37" t="s">
        <v>27</v>
      </c>
      <c r="R5" s="37" t="s">
        <v>28</v>
      </c>
    </row>
    <row r="6" spans="1:19" ht="57" x14ac:dyDescent="0.2">
      <c r="B6" s="7" t="s">
        <v>114</v>
      </c>
      <c r="C6" s="7" t="s">
        <v>8</v>
      </c>
      <c r="D6" s="36" t="s">
        <v>23</v>
      </c>
      <c r="E6" s="36" t="s">
        <v>24</v>
      </c>
      <c r="F6" s="36" t="s">
        <v>25</v>
      </c>
      <c r="G6" s="36" t="s">
        <v>26</v>
      </c>
      <c r="H6" s="37" t="s">
        <v>27</v>
      </c>
      <c r="I6" s="37" t="s">
        <v>28</v>
      </c>
      <c r="J6" s="7" t="s">
        <v>105</v>
      </c>
      <c r="K6" s="7" t="s">
        <v>9</v>
      </c>
      <c r="L6" s="15" t="s">
        <v>113</v>
      </c>
      <c r="M6" s="36" t="s">
        <v>17</v>
      </c>
      <c r="N6" s="36" t="s">
        <v>18</v>
      </c>
      <c r="O6" s="36" t="s">
        <v>19</v>
      </c>
      <c r="P6" s="36" t="s">
        <v>20</v>
      </c>
      <c r="Q6" s="37" t="s">
        <v>21</v>
      </c>
      <c r="R6" s="37" t="s">
        <v>22</v>
      </c>
    </row>
    <row r="7" spans="1:19" x14ac:dyDescent="0.2">
      <c r="B7" s="7" t="s">
        <v>105</v>
      </c>
      <c r="C7" s="7" t="s">
        <v>9</v>
      </c>
      <c r="D7" s="36" t="s">
        <v>17</v>
      </c>
      <c r="E7" s="36" t="s">
        <v>18</v>
      </c>
      <c r="F7" s="36" t="s">
        <v>19</v>
      </c>
      <c r="G7" s="36" t="s">
        <v>20</v>
      </c>
      <c r="H7" s="37" t="s">
        <v>21</v>
      </c>
      <c r="I7" s="37" t="s">
        <v>22</v>
      </c>
    </row>
    <row r="8" spans="1:19" x14ac:dyDescent="0.2">
      <c r="D8" s="2"/>
      <c r="E8" s="2"/>
      <c r="F8" s="2"/>
      <c r="G8" s="2"/>
      <c r="H8" s="2"/>
      <c r="I8" s="2"/>
    </row>
    <row r="10" spans="1:19" x14ac:dyDescent="0.2">
      <c r="A10" s="1"/>
      <c r="B10" s="66" t="s">
        <v>121</v>
      </c>
      <c r="C10" s="66"/>
      <c r="D10" s="66"/>
      <c r="E10" s="66"/>
      <c r="F10" s="66"/>
      <c r="G10" s="66"/>
      <c r="H10" s="66"/>
      <c r="I10" s="66"/>
      <c r="J10" s="66"/>
    </row>
    <row r="11" spans="1:19" x14ac:dyDescent="0.2">
      <c r="A11" s="1"/>
      <c r="B11" s="30" t="s">
        <v>29</v>
      </c>
      <c r="C11" s="30" t="s">
        <v>38</v>
      </c>
      <c r="D11" s="30" t="s">
        <v>1</v>
      </c>
      <c r="E11" s="30" t="s">
        <v>2</v>
      </c>
      <c r="F11" s="30" t="s">
        <v>3</v>
      </c>
      <c r="G11" s="30" t="s">
        <v>4</v>
      </c>
      <c r="H11" s="30" t="s">
        <v>5</v>
      </c>
      <c r="I11" s="30" t="s">
        <v>6</v>
      </c>
      <c r="J11" s="5" t="s">
        <v>36</v>
      </c>
    </row>
    <row r="12" spans="1:19" x14ac:dyDescent="0.2">
      <c r="A12" s="1"/>
      <c r="B12" s="68" t="s">
        <v>115</v>
      </c>
      <c r="C12" s="30" t="s">
        <v>120</v>
      </c>
      <c r="D12" s="40" t="s">
        <v>10</v>
      </c>
      <c r="E12" s="40" t="s">
        <v>11</v>
      </c>
      <c r="F12" s="40" t="s">
        <v>12</v>
      </c>
      <c r="G12" s="36" t="s">
        <v>13</v>
      </c>
      <c r="H12" s="37" t="s">
        <v>14</v>
      </c>
      <c r="I12" s="37" t="s">
        <v>15</v>
      </c>
      <c r="J12" s="39" t="s">
        <v>122</v>
      </c>
    </row>
    <row r="13" spans="1:19" x14ac:dyDescent="0.2">
      <c r="A13" s="1"/>
      <c r="B13" s="71"/>
      <c r="C13" s="30" t="s">
        <v>33</v>
      </c>
      <c r="D13" s="28">
        <v>43.744</v>
      </c>
      <c r="E13" s="28">
        <v>17.991</v>
      </c>
      <c r="F13" s="28">
        <v>7.032</v>
      </c>
      <c r="G13" s="20">
        <v>2.1</v>
      </c>
      <c r="H13" s="20">
        <v>0.73099999999999998</v>
      </c>
      <c r="I13" s="20">
        <v>0.36499999999999999</v>
      </c>
      <c r="J13" s="19">
        <v>62.192</v>
      </c>
    </row>
    <row r="14" spans="1:19" x14ac:dyDescent="0.2">
      <c r="A14" s="1">
        <v>7</v>
      </c>
      <c r="B14" s="71"/>
      <c r="C14" s="30" t="s">
        <v>34</v>
      </c>
      <c r="D14" s="20">
        <v>69.221999999999994</v>
      </c>
      <c r="E14" s="20">
        <v>85.281000000000006</v>
      </c>
      <c r="F14" s="20">
        <v>82.796000000000006</v>
      </c>
      <c r="G14" s="20">
        <v>85.185000000000002</v>
      </c>
      <c r="H14" s="20">
        <v>100</v>
      </c>
      <c r="I14" s="20">
        <v>100</v>
      </c>
      <c r="J14" s="19">
        <v>74.671000000000006</v>
      </c>
    </row>
    <row r="15" spans="1:19" x14ac:dyDescent="0.2">
      <c r="A15" s="1"/>
      <c r="B15" s="69"/>
      <c r="C15" s="30" t="s">
        <v>35</v>
      </c>
      <c r="D15" s="20">
        <f>2/(1/D13+1/D14)</f>
        <v>53.609885593895505</v>
      </c>
      <c r="E15" s="20">
        <f t="shared" ref="E15:H15" si="0">2/(1/E13+1/E14)</f>
        <v>29.713581048105976</v>
      </c>
      <c r="F15" s="20">
        <f t="shared" si="0"/>
        <v>12.963028721556753</v>
      </c>
      <c r="G15" s="20">
        <f t="shared" si="0"/>
        <v>4.0989517099157933</v>
      </c>
      <c r="H15" s="20">
        <f t="shared" si="0"/>
        <v>1.4513903366391676</v>
      </c>
      <c r="I15" s="20">
        <f>2/(1/I13+1/I14)</f>
        <v>0.72734519005629461</v>
      </c>
      <c r="J15" s="19">
        <v>67.861999999999995</v>
      </c>
    </row>
    <row r="16" spans="1:19" x14ac:dyDescent="0.2">
      <c r="A16" s="1"/>
      <c r="B16" s="68" t="s">
        <v>116</v>
      </c>
      <c r="C16" s="30" t="s">
        <v>120</v>
      </c>
      <c r="D16" s="40" t="s">
        <v>23</v>
      </c>
      <c r="E16" s="40" t="s">
        <v>24</v>
      </c>
      <c r="F16" s="40" t="s">
        <v>25</v>
      </c>
      <c r="G16" s="40" t="s">
        <v>26</v>
      </c>
      <c r="H16" s="37" t="s">
        <v>27</v>
      </c>
      <c r="I16" s="37" t="s">
        <v>28</v>
      </c>
      <c r="J16" s="19" t="s">
        <v>123</v>
      </c>
    </row>
    <row r="17" spans="1:12" x14ac:dyDescent="0.2">
      <c r="A17" s="1"/>
      <c r="B17" s="71"/>
      <c r="C17" s="30" t="s">
        <v>33</v>
      </c>
      <c r="D17" s="28">
        <v>14.521000000000001</v>
      </c>
      <c r="E17" s="28">
        <v>20</v>
      </c>
      <c r="F17" s="28">
        <v>18.63</v>
      </c>
      <c r="G17" s="28">
        <v>10.502000000000001</v>
      </c>
      <c r="H17" s="20">
        <v>5.8449999999999998</v>
      </c>
      <c r="I17" s="20">
        <v>1.0960000000000001</v>
      </c>
      <c r="J17" s="19">
        <v>57.533999999999999</v>
      </c>
    </row>
    <row r="18" spans="1:12" x14ac:dyDescent="0.2">
      <c r="A18" s="1">
        <v>6</v>
      </c>
      <c r="B18" s="71"/>
      <c r="C18" s="30" t="s">
        <v>34</v>
      </c>
      <c r="D18" s="20">
        <v>61.39</v>
      </c>
      <c r="E18" s="20">
        <v>75.516999999999996</v>
      </c>
      <c r="F18" s="20">
        <v>79.069999999999993</v>
      </c>
      <c r="G18" s="20">
        <v>74.194000000000003</v>
      </c>
      <c r="H18" s="20">
        <v>73.563000000000002</v>
      </c>
      <c r="I18" s="20">
        <v>66.667000000000002</v>
      </c>
      <c r="J18" s="19">
        <v>70.549000000000007</v>
      </c>
    </row>
    <row r="19" spans="1:12" x14ac:dyDescent="0.2">
      <c r="A19" s="1"/>
      <c r="B19" s="69"/>
      <c r="C19" s="30" t="s">
        <v>35</v>
      </c>
      <c r="D19" s="20">
        <f>2/(1/D17+1/D18)</f>
        <v>23.48656163138412</v>
      </c>
      <c r="E19" s="20">
        <f t="shared" ref="E19:I19" si="1">2/(1/E17+1/E18)</f>
        <v>31.624527571008297</v>
      </c>
      <c r="F19" s="20">
        <f t="shared" si="1"/>
        <v>30.155048106448312</v>
      </c>
      <c r="G19" s="20">
        <f t="shared" si="1"/>
        <v>18.399579389817703</v>
      </c>
      <c r="H19" s="20">
        <f t="shared" si="1"/>
        <v>10.829531911142453</v>
      </c>
      <c r="I19" s="20">
        <f t="shared" si="1"/>
        <v>2.1565465519531313</v>
      </c>
      <c r="J19" s="19">
        <f>2/(1/J17+1/J18)</f>
        <v>63.380248214048713</v>
      </c>
    </row>
    <row r="20" spans="1:12" x14ac:dyDescent="0.2">
      <c r="A20" s="1"/>
      <c r="B20" s="68" t="s">
        <v>117</v>
      </c>
      <c r="C20" s="30" t="s">
        <v>120</v>
      </c>
      <c r="D20" s="40" t="s">
        <v>17</v>
      </c>
      <c r="E20" s="40" t="s">
        <v>18</v>
      </c>
      <c r="F20" s="40" t="s">
        <v>19</v>
      </c>
      <c r="G20" s="36" t="s">
        <v>20</v>
      </c>
      <c r="H20" s="37" t="s">
        <v>21</v>
      </c>
      <c r="I20" s="37" t="s">
        <v>22</v>
      </c>
      <c r="J20" s="19" t="s">
        <v>124</v>
      </c>
    </row>
    <row r="21" spans="1:12" x14ac:dyDescent="0.2">
      <c r="A21" s="1"/>
      <c r="B21" s="71"/>
      <c r="C21" s="30" t="s">
        <v>33</v>
      </c>
      <c r="D21" s="28">
        <v>27.763000000000002</v>
      </c>
      <c r="E21" s="28">
        <v>25.936</v>
      </c>
      <c r="F21" s="28">
        <v>12.968</v>
      </c>
      <c r="G21" s="20">
        <v>3.379</v>
      </c>
      <c r="H21" s="20">
        <v>1.9179999999999999</v>
      </c>
      <c r="I21" s="20">
        <v>0.54800000000000004</v>
      </c>
      <c r="J21" s="20">
        <v>64.658000000000001</v>
      </c>
    </row>
    <row r="22" spans="1:12" x14ac:dyDescent="0.2">
      <c r="A22" s="1">
        <v>5</v>
      </c>
      <c r="B22" s="71"/>
      <c r="C22" s="30" t="s">
        <v>34</v>
      </c>
      <c r="D22" s="20">
        <v>72.554000000000002</v>
      </c>
      <c r="E22" s="20">
        <v>84.024000000000001</v>
      </c>
      <c r="F22" s="20">
        <v>86.584999999999994</v>
      </c>
      <c r="G22" s="20">
        <v>80.435000000000002</v>
      </c>
      <c r="H22" s="20">
        <v>84</v>
      </c>
      <c r="I22" s="20">
        <v>85.713999999999999</v>
      </c>
      <c r="J22" s="20">
        <v>79.283000000000001</v>
      </c>
    </row>
    <row r="23" spans="1:12" x14ac:dyDescent="0.2">
      <c r="A23" s="1"/>
      <c r="B23" s="69"/>
      <c r="C23" s="30" t="s">
        <v>35</v>
      </c>
      <c r="D23" s="20">
        <f>2/(1/D21+1/D22)</f>
        <v>40.159029915168915</v>
      </c>
      <c r="E23" s="20">
        <f t="shared" ref="E23" si="2">2/(1/E21+1/E22)</f>
        <v>39.637076464168786</v>
      </c>
      <c r="F23" s="20">
        <f t="shared" ref="F23" si="3">2/(1/F21+1/F22)</f>
        <v>22.557517704137492</v>
      </c>
      <c r="G23" s="20">
        <f t="shared" ref="G23" si="4">2/(1/G21+1/G22)</f>
        <v>6.4855481184527655</v>
      </c>
      <c r="H23" s="20">
        <f t="shared" ref="H23" si="5">2/(1/H21+1/H22)</f>
        <v>3.7503666286459181</v>
      </c>
      <c r="I23" s="20">
        <f>2/(1/I21+1/I22)</f>
        <v>1.0890373976953933</v>
      </c>
      <c r="J23" s="21">
        <f>2/(1/J21+1/J22)</f>
        <v>71.227519803252719</v>
      </c>
    </row>
    <row r="24" spans="1:12" x14ac:dyDescent="0.2">
      <c r="D24" s="2"/>
      <c r="E24" s="2"/>
      <c r="F24" s="2"/>
      <c r="G24" s="2"/>
      <c r="H24" s="2"/>
      <c r="I24" s="2"/>
    </row>
    <row r="25" spans="1:12" x14ac:dyDescent="0.2">
      <c r="B25" s="66" t="s">
        <v>37</v>
      </c>
      <c r="C25" s="66"/>
      <c r="D25" s="66"/>
      <c r="E25" s="66"/>
      <c r="F25" s="66"/>
      <c r="G25" s="66"/>
      <c r="H25" s="66"/>
      <c r="I25" s="66"/>
      <c r="J25" s="66"/>
    </row>
    <row r="26" spans="1:12" x14ac:dyDescent="0.2">
      <c r="B26" s="27" t="s">
        <v>29</v>
      </c>
      <c r="C26" s="27" t="s">
        <v>38</v>
      </c>
      <c r="D26" s="27" t="s">
        <v>1</v>
      </c>
      <c r="E26" s="27" t="s">
        <v>2</v>
      </c>
      <c r="F26" s="27" t="s">
        <v>3</v>
      </c>
      <c r="G26" s="27" t="s">
        <v>4</v>
      </c>
      <c r="H26" s="27" t="s">
        <v>5</v>
      </c>
      <c r="I26" s="27" t="s">
        <v>6</v>
      </c>
      <c r="J26" s="5" t="s">
        <v>36</v>
      </c>
      <c r="L26" s="52" t="s">
        <v>145</v>
      </c>
    </row>
    <row r="27" spans="1:12" ht="28.5" x14ac:dyDescent="0.2">
      <c r="B27" s="68" t="s">
        <v>30</v>
      </c>
      <c r="C27" s="7" t="s">
        <v>108</v>
      </c>
      <c r="D27" s="20">
        <v>82.465999999999994</v>
      </c>
      <c r="E27" s="20">
        <v>38.173999999999999</v>
      </c>
      <c r="F27" s="20">
        <v>16.986000000000001</v>
      </c>
      <c r="G27" s="20">
        <v>8.4930000000000003</v>
      </c>
      <c r="H27" s="20">
        <v>4.1100000000000003</v>
      </c>
      <c r="I27" s="20">
        <v>1.7350000000000001</v>
      </c>
      <c r="J27" s="17">
        <v>91.415999999999997</v>
      </c>
      <c r="K27" s="51">
        <f>SUM(D27:I27)</f>
        <v>151.964</v>
      </c>
      <c r="L27" t="s">
        <v>146</v>
      </c>
    </row>
    <row r="28" spans="1:12" ht="28.5" x14ac:dyDescent="0.2">
      <c r="A28">
        <v>7</v>
      </c>
      <c r="B28" s="69"/>
      <c r="C28" s="7" t="s">
        <v>109</v>
      </c>
      <c r="D28" s="20">
        <v>4.4999999999999998E-2</v>
      </c>
      <c r="E28" s="20">
        <v>8.3000000000000004E-2</v>
      </c>
      <c r="F28" s="20">
        <v>0.13300000000000001</v>
      </c>
      <c r="G28" s="20">
        <v>0.26600000000000001</v>
      </c>
      <c r="H28" s="20">
        <v>0.35799999999999998</v>
      </c>
      <c r="I28" s="20">
        <v>1.359</v>
      </c>
      <c r="J28" s="17">
        <v>3.6999999999999998E-2</v>
      </c>
      <c r="K28" s="51">
        <f t="shared" ref="K28:K32" si="6">SUM(D28:I28)</f>
        <v>2.2439999999999998</v>
      </c>
    </row>
    <row r="29" spans="1:12" ht="28.5" x14ac:dyDescent="0.2">
      <c r="B29" s="67" t="s">
        <v>32</v>
      </c>
      <c r="C29" s="7" t="s">
        <v>108</v>
      </c>
      <c r="D29" s="20">
        <v>42.283000000000001</v>
      </c>
      <c r="E29" s="20">
        <v>54.247</v>
      </c>
      <c r="F29" s="20">
        <v>43.287999999999997</v>
      </c>
      <c r="G29" s="20">
        <v>25.753</v>
      </c>
      <c r="H29" s="20">
        <v>14.064</v>
      </c>
      <c r="I29" s="20">
        <v>2.9220000000000002</v>
      </c>
      <c r="J29" s="17">
        <v>90.685000000000002</v>
      </c>
      <c r="K29" s="51">
        <f>SUM(D29:J29)</f>
        <v>273.24199999999996</v>
      </c>
      <c r="L29" t="s">
        <v>147</v>
      </c>
    </row>
    <row r="30" spans="1:12" ht="28.5" x14ac:dyDescent="0.2">
      <c r="A30">
        <v>6</v>
      </c>
      <c r="B30" s="67"/>
      <c r="C30" s="7" t="s">
        <v>109</v>
      </c>
      <c r="D30" s="20">
        <v>2.3E-2</v>
      </c>
      <c r="E30" s="20">
        <v>0.11799999999999999</v>
      </c>
      <c r="F30" s="20">
        <v>0.33900000000000002</v>
      </c>
      <c r="G30" s="20">
        <v>0.80700000000000005</v>
      </c>
      <c r="H30" s="20">
        <v>1.224</v>
      </c>
      <c r="I30" s="20">
        <v>2.2890000000000001</v>
      </c>
      <c r="J30" s="17">
        <v>3.6999999999999998E-2</v>
      </c>
      <c r="K30" s="51">
        <f>SUM(D30:J30)</f>
        <v>4.8370000000000006</v>
      </c>
    </row>
    <row r="31" spans="1:12" ht="28.5" x14ac:dyDescent="0.2">
      <c r="B31" s="67" t="s">
        <v>104</v>
      </c>
      <c r="C31" s="7" t="s">
        <v>108</v>
      </c>
      <c r="D31" s="20">
        <v>63.195999999999998</v>
      </c>
      <c r="E31" s="20">
        <v>56.073</v>
      </c>
      <c r="F31" s="20">
        <v>29.68</v>
      </c>
      <c r="G31" s="20">
        <v>12.42</v>
      </c>
      <c r="H31" s="20">
        <v>6.6669999999999998</v>
      </c>
      <c r="I31" s="20">
        <v>2.1</v>
      </c>
      <c r="J31" s="17">
        <v>92.146000000000001</v>
      </c>
      <c r="K31" s="51">
        <f t="shared" si="6"/>
        <v>170.136</v>
      </c>
      <c r="L31" t="s">
        <v>148</v>
      </c>
    </row>
    <row r="32" spans="1:12" ht="28.5" x14ac:dyDescent="0.2">
      <c r="A32">
        <v>5</v>
      </c>
      <c r="B32" s="67"/>
      <c r="C32" s="7" t="s">
        <v>109</v>
      </c>
      <c r="D32" s="20">
        <v>3.4000000000000002E-2</v>
      </c>
      <c r="E32" s="20">
        <v>0.122</v>
      </c>
      <c r="F32" s="20">
        <v>0.23200000000000001</v>
      </c>
      <c r="G32" s="20">
        <v>0.38900000000000001</v>
      </c>
      <c r="H32" s="20">
        <v>0.57999999999999996</v>
      </c>
      <c r="I32" s="20">
        <v>1.645</v>
      </c>
      <c r="J32" s="17">
        <v>3.6999999999999998E-2</v>
      </c>
      <c r="K32" s="51">
        <f t="shared" si="6"/>
        <v>3.0019999999999998</v>
      </c>
    </row>
    <row r="36" spans="2:10" x14ac:dyDescent="0.2">
      <c r="B36" s="66" t="s">
        <v>37</v>
      </c>
      <c r="C36" s="66"/>
      <c r="D36" s="66"/>
      <c r="E36" s="66"/>
      <c r="F36" s="66"/>
      <c r="G36" s="66"/>
      <c r="H36" s="66"/>
      <c r="I36" s="66"/>
      <c r="J36" s="66"/>
    </row>
    <row r="37" spans="2:10" x14ac:dyDescent="0.2">
      <c r="B37" s="4" t="s">
        <v>29</v>
      </c>
      <c r="C37" s="4" t="s">
        <v>38</v>
      </c>
      <c r="D37" s="4" t="s">
        <v>1</v>
      </c>
      <c r="E37" s="4" t="s">
        <v>2</v>
      </c>
      <c r="F37" s="4" t="s">
        <v>3</v>
      </c>
      <c r="G37" s="4" t="s">
        <v>4</v>
      </c>
      <c r="H37" s="4" t="s">
        <v>5</v>
      </c>
      <c r="I37" s="4" t="s">
        <v>6</v>
      </c>
      <c r="J37" s="5" t="s">
        <v>36</v>
      </c>
    </row>
    <row r="38" spans="2:10" x14ac:dyDescent="0.2">
      <c r="B38" s="68" t="s">
        <v>30</v>
      </c>
      <c r="C38" s="4" t="s">
        <v>106</v>
      </c>
      <c r="D38" s="20"/>
      <c r="E38" s="20"/>
      <c r="F38" s="20"/>
      <c r="G38" s="20"/>
      <c r="H38" s="20"/>
      <c r="I38" s="20"/>
      <c r="J38" s="17"/>
    </row>
    <row r="39" spans="2:10" x14ac:dyDescent="0.2">
      <c r="B39" s="69"/>
      <c r="C39" s="4" t="s">
        <v>107</v>
      </c>
      <c r="D39" s="20"/>
      <c r="E39" s="20"/>
      <c r="F39" s="20"/>
      <c r="G39" s="20"/>
      <c r="H39" s="20"/>
      <c r="I39" s="20"/>
      <c r="J39" s="17"/>
    </row>
    <row r="40" spans="2:10" x14ac:dyDescent="0.2">
      <c r="B40" s="67" t="s">
        <v>32</v>
      </c>
      <c r="C40" s="4" t="s">
        <v>33</v>
      </c>
      <c r="D40" s="20"/>
      <c r="E40" s="20"/>
      <c r="F40" s="20"/>
      <c r="G40" s="20"/>
      <c r="H40" s="20"/>
      <c r="I40" s="20"/>
      <c r="J40" s="17"/>
    </row>
    <row r="41" spans="2:10" x14ac:dyDescent="0.2">
      <c r="B41" s="67"/>
      <c r="C41" s="4" t="s">
        <v>34</v>
      </c>
      <c r="D41" s="20"/>
      <c r="E41" s="20"/>
      <c r="F41" s="20"/>
      <c r="G41" s="20"/>
      <c r="H41" s="20"/>
      <c r="I41" s="20"/>
      <c r="J41" s="17"/>
    </row>
    <row r="42" spans="2:10" x14ac:dyDescent="0.2">
      <c r="B42" s="67" t="s">
        <v>104</v>
      </c>
      <c r="C42" s="4" t="s">
        <v>33</v>
      </c>
      <c r="D42" s="20"/>
      <c r="E42" s="20"/>
      <c r="F42" s="20"/>
      <c r="G42" s="20"/>
      <c r="H42" s="20"/>
      <c r="I42" s="20"/>
      <c r="J42" s="18"/>
    </row>
    <row r="43" spans="2:10" x14ac:dyDescent="0.2">
      <c r="B43" s="67"/>
      <c r="C43" s="4" t="s">
        <v>34</v>
      </c>
      <c r="D43" s="20"/>
      <c r="E43" s="20"/>
      <c r="F43" s="20"/>
      <c r="G43" s="20"/>
      <c r="H43" s="20"/>
      <c r="I43" s="20"/>
      <c r="J43" s="18"/>
    </row>
    <row r="46" spans="2:10" x14ac:dyDescent="0.2">
      <c r="H46" s="32"/>
    </row>
    <row r="55" spans="2:11" x14ac:dyDescent="0.2">
      <c r="B55" s="1"/>
      <c r="C55" s="66" t="s">
        <v>121</v>
      </c>
      <c r="D55" s="66"/>
      <c r="E55" s="66"/>
      <c r="F55" s="66"/>
      <c r="G55" s="66"/>
      <c r="H55" s="66"/>
      <c r="I55" s="66"/>
      <c r="J55" s="66"/>
      <c r="K55" s="66"/>
    </row>
    <row r="56" spans="2:11" x14ac:dyDescent="0.2">
      <c r="B56" s="1"/>
      <c r="C56" s="7" t="s">
        <v>29</v>
      </c>
      <c r="D56" s="7" t="s">
        <v>38</v>
      </c>
      <c r="E56" s="7" t="s">
        <v>1</v>
      </c>
      <c r="F56" s="7" t="s">
        <v>2</v>
      </c>
      <c r="G56" s="7" t="s">
        <v>3</v>
      </c>
      <c r="H56" s="7" t="s">
        <v>4</v>
      </c>
      <c r="I56" s="7" t="s">
        <v>5</v>
      </c>
      <c r="J56" s="7" t="s">
        <v>6</v>
      </c>
      <c r="K56" s="35" t="s">
        <v>36</v>
      </c>
    </row>
    <row r="57" spans="2:11" x14ac:dyDescent="0.2">
      <c r="B57" s="1"/>
      <c r="C57" s="63" t="s">
        <v>115</v>
      </c>
      <c r="D57" s="7" t="s">
        <v>120</v>
      </c>
      <c r="E57" s="40" t="s">
        <v>10</v>
      </c>
      <c r="F57" s="40" t="s">
        <v>11</v>
      </c>
      <c r="G57" s="40" t="s">
        <v>12</v>
      </c>
      <c r="H57" s="36" t="s">
        <v>13</v>
      </c>
      <c r="I57" s="37" t="s">
        <v>14</v>
      </c>
      <c r="J57" s="37" t="s">
        <v>15</v>
      </c>
      <c r="K57" s="53" t="s">
        <v>122</v>
      </c>
    </row>
    <row r="58" spans="2:11" ht="28.5" x14ac:dyDescent="0.2">
      <c r="B58" s="1"/>
      <c r="C58" s="64"/>
      <c r="D58" s="7" t="s">
        <v>149</v>
      </c>
      <c r="E58" s="54">
        <v>82.465999999999994</v>
      </c>
      <c r="F58" s="54">
        <v>38.173999999999999</v>
      </c>
      <c r="G58" s="54">
        <v>16.986000000000001</v>
      </c>
      <c r="H58" s="54">
        <v>8.4930000000000003</v>
      </c>
      <c r="I58" s="54">
        <v>4.1100000000000003</v>
      </c>
      <c r="J58" s="54">
        <v>1.7350000000000001</v>
      </c>
      <c r="K58" s="56">
        <v>91.415999999999997</v>
      </c>
    </row>
    <row r="59" spans="2:11" x14ac:dyDescent="0.2">
      <c r="B59" s="1"/>
      <c r="C59" s="64"/>
      <c r="D59" s="7" t="s">
        <v>141</v>
      </c>
      <c r="E59" s="55">
        <v>43.744</v>
      </c>
      <c r="F59" s="55">
        <v>17.991</v>
      </c>
      <c r="G59" s="55">
        <v>7.032</v>
      </c>
      <c r="H59" s="54">
        <v>2.1</v>
      </c>
      <c r="I59" s="54">
        <v>0.73099999999999998</v>
      </c>
      <c r="J59" s="54">
        <v>0.36499999999999999</v>
      </c>
      <c r="K59" s="56">
        <v>62.192</v>
      </c>
    </row>
    <row r="60" spans="2:11" x14ac:dyDescent="0.2">
      <c r="B60" s="1">
        <v>7</v>
      </c>
      <c r="C60" s="64"/>
      <c r="D60" s="7" t="s">
        <v>34</v>
      </c>
      <c r="E60" s="54">
        <v>69.221999999999994</v>
      </c>
      <c r="F60" s="54">
        <v>85.281000000000006</v>
      </c>
      <c r="G60" s="54">
        <v>82.796000000000006</v>
      </c>
      <c r="H60" s="54">
        <v>85.185000000000002</v>
      </c>
      <c r="I60" s="54">
        <v>100</v>
      </c>
      <c r="J60" s="54">
        <v>100</v>
      </c>
      <c r="K60" s="56">
        <v>74.671000000000006</v>
      </c>
    </row>
    <row r="61" spans="2:11" x14ac:dyDescent="0.2">
      <c r="B61" s="1"/>
      <c r="C61" s="64"/>
      <c r="D61" s="7" t="s">
        <v>35</v>
      </c>
      <c r="E61" s="54">
        <f>2/(1/E59+1/E60)</f>
        <v>53.609885593895505</v>
      </c>
      <c r="F61" s="54">
        <f t="shared" ref="F61:I61" si="7">2/(1/F59+1/F60)</f>
        <v>29.713581048105976</v>
      </c>
      <c r="G61" s="54">
        <f t="shared" si="7"/>
        <v>12.963028721556753</v>
      </c>
      <c r="H61" s="54">
        <f t="shared" si="7"/>
        <v>4.0989517099157933</v>
      </c>
      <c r="I61" s="54">
        <f t="shared" si="7"/>
        <v>1.4513903366391676</v>
      </c>
      <c r="J61" s="54">
        <f>2/(1/J59+1/J60)</f>
        <v>0.72734519005629461</v>
      </c>
      <c r="K61" s="56">
        <v>67.861999999999995</v>
      </c>
    </row>
    <row r="62" spans="2:11" x14ac:dyDescent="0.2">
      <c r="B62" s="1"/>
      <c r="C62" s="64"/>
      <c r="D62" s="7" t="s">
        <v>142</v>
      </c>
      <c r="E62" s="54">
        <f>E58-E59</f>
        <v>38.721999999999994</v>
      </c>
      <c r="F62" s="54">
        <f t="shared" ref="F62:K62" si="8">F58-F59</f>
        <v>20.183</v>
      </c>
      <c r="G62" s="54">
        <f t="shared" si="8"/>
        <v>9.9540000000000006</v>
      </c>
      <c r="H62" s="54">
        <f t="shared" si="8"/>
        <v>6.3930000000000007</v>
      </c>
      <c r="I62" s="54">
        <f t="shared" si="8"/>
        <v>3.3790000000000004</v>
      </c>
      <c r="J62" s="54">
        <f t="shared" si="8"/>
        <v>1.37</v>
      </c>
      <c r="K62" s="54">
        <f t="shared" si="8"/>
        <v>29.223999999999997</v>
      </c>
    </row>
    <row r="63" spans="2:11" x14ac:dyDescent="0.2">
      <c r="B63" s="1"/>
      <c r="C63" s="65"/>
      <c r="D63" s="7" t="s">
        <v>143</v>
      </c>
      <c r="E63" s="54">
        <f>100-E60</f>
        <v>30.778000000000006</v>
      </c>
      <c r="F63" s="54">
        <f t="shared" ref="F63:K63" si="9">100-F60</f>
        <v>14.718999999999994</v>
      </c>
      <c r="G63" s="54">
        <f t="shared" si="9"/>
        <v>17.203999999999994</v>
      </c>
      <c r="H63" s="54">
        <f t="shared" si="9"/>
        <v>14.814999999999998</v>
      </c>
      <c r="I63" s="54">
        <f t="shared" si="9"/>
        <v>0</v>
      </c>
      <c r="J63" s="54">
        <f t="shared" si="9"/>
        <v>0</v>
      </c>
      <c r="K63" s="54">
        <f t="shared" si="9"/>
        <v>25.328999999999994</v>
      </c>
    </row>
    <row r="64" spans="2:11" x14ac:dyDescent="0.2">
      <c r="B64" s="1"/>
      <c r="C64" s="63" t="s">
        <v>116</v>
      </c>
      <c r="D64" s="7" t="s">
        <v>120</v>
      </c>
      <c r="E64" s="40" t="s">
        <v>23</v>
      </c>
      <c r="F64" s="40" t="s">
        <v>24</v>
      </c>
      <c r="G64" s="40" t="s">
        <v>25</v>
      </c>
      <c r="H64" s="40" t="s">
        <v>26</v>
      </c>
      <c r="I64" s="37" t="s">
        <v>27</v>
      </c>
      <c r="J64" s="37" t="s">
        <v>28</v>
      </c>
      <c r="K64" s="56" t="s">
        <v>123</v>
      </c>
    </row>
    <row r="65" spans="2:11" ht="28.5" x14ac:dyDescent="0.2">
      <c r="B65" s="1"/>
      <c r="C65" s="64"/>
      <c r="D65" s="7" t="s">
        <v>149</v>
      </c>
      <c r="E65" s="54">
        <v>42.283000000000001</v>
      </c>
      <c r="F65" s="54">
        <v>54.247</v>
      </c>
      <c r="G65" s="54">
        <v>43.287999999999997</v>
      </c>
      <c r="H65" s="54">
        <v>25.753</v>
      </c>
      <c r="I65" s="54">
        <v>14.064</v>
      </c>
      <c r="J65" s="54">
        <v>2.9220000000000002</v>
      </c>
      <c r="K65" s="56">
        <v>90.685000000000002</v>
      </c>
    </row>
    <row r="66" spans="2:11" x14ac:dyDescent="0.2">
      <c r="B66" s="1"/>
      <c r="C66" s="64"/>
      <c r="D66" s="7" t="s">
        <v>141</v>
      </c>
      <c r="E66" s="55">
        <v>14.521000000000001</v>
      </c>
      <c r="F66" s="55">
        <v>20</v>
      </c>
      <c r="G66" s="55">
        <v>18.63</v>
      </c>
      <c r="H66" s="55">
        <v>10.502000000000001</v>
      </c>
      <c r="I66" s="54">
        <v>5.8449999999999998</v>
      </c>
      <c r="J66" s="54">
        <v>1.0960000000000001</v>
      </c>
      <c r="K66" s="56">
        <v>57.533999999999999</v>
      </c>
    </row>
    <row r="67" spans="2:11" x14ac:dyDescent="0.2">
      <c r="B67" s="1">
        <v>6</v>
      </c>
      <c r="C67" s="64"/>
      <c r="D67" s="7" t="s">
        <v>34</v>
      </c>
      <c r="E67" s="54">
        <v>61.39</v>
      </c>
      <c r="F67" s="54">
        <v>75.516999999999996</v>
      </c>
      <c r="G67" s="54">
        <v>79.069999999999993</v>
      </c>
      <c r="H67" s="54">
        <v>74.194000000000003</v>
      </c>
      <c r="I67" s="54">
        <v>73.563000000000002</v>
      </c>
      <c r="J67" s="54">
        <v>66.667000000000002</v>
      </c>
      <c r="K67" s="56">
        <v>70.549000000000007</v>
      </c>
    </row>
    <row r="68" spans="2:11" x14ac:dyDescent="0.2">
      <c r="B68" s="1"/>
      <c r="C68" s="64"/>
      <c r="D68" s="7" t="s">
        <v>35</v>
      </c>
      <c r="E68" s="54">
        <f t="shared" ref="E68:K68" si="10">2/(1/E66+1/E67)</f>
        <v>23.48656163138412</v>
      </c>
      <c r="F68" s="54">
        <f t="shared" si="10"/>
        <v>31.624527571008297</v>
      </c>
      <c r="G68" s="54">
        <f t="shared" si="10"/>
        <v>30.155048106448312</v>
      </c>
      <c r="H68" s="54">
        <f t="shared" si="10"/>
        <v>18.399579389817703</v>
      </c>
      <c r="I68" s="54">
        <f t="shared" si="10"/>
        <v>10.829531911142453</v>
      </c>
      <c r="J68" s="54">
        <f t="shared" si="10"/>
        <v>2.1565465519531313</v>
      </c>
      <c r="K68" s="56">
        <f t="shared" si="10"/>
        <v>63.380248214048713</v>
      </c>
    </row>
    <row r="69" spans="2:11" x14ac:dyDescent="0.2">
      <c r="B69" s="1"/>
      <c r="C69" s="64"/>
      <c r="D69" s="7" t="s">
        <v>142</v>
      </c>
      <c r="E69" s="54">
        <f>E65-E66</f>
        <v>27.762</v>
      </c>
      <c r="F69" s="54">
        <f t="shared" ref="F69:K69" si="11">F65-F66</f>
        <v>34.247</v>
      </c>
      <c r="G69" s="54">
        <f t="shared" si="11"/>
        <v>24.657999999999998</v>
      </c>
      <c r="H69" s="54">
        <f t="shared" si="11"/>
        <v>15.250999999999999</v>
      </c>
      <c r="I69" s="54">
        <f t="shared" si="11"/>
        <v>8.2190000000000012</v>
      </c>
      <c r="J69" s="54">
        <f t="shared" si="11"/>
        <v>1.8260000000000001</v>
      </c>
      <c r="K69" s="54">
        <f t="shared" si="11"/>
        <v>33.151000000000003</v>
      </c>
    </row>
    <row r="70" spans="2:11" x14ac:dyDescent="0.2">
      <c r="B70" s="1"/>
      <c r="C70" s="65"/>
      <c r="D70" s="7" t="s">
        <v>143</v>
      </c>
      <c r="E70" s="54">
        <f>100-E67</f>
        <v>38.61</v>
      </c>
      <c r="F70" s="54">
        <f t="shared" ref="F70:K70" si="12">100-F67</f>
        <v>24.483000000000004</v>
      </c>
      <c r="G70" s="54">
        <f t="shared" si="12"/>
        <v>20.930000000000007</v>
      </c>
      <c r="H70" s="54">
        <f t="shared" si="12"/>
        <v>25.805999999999997</v>
      </c>
      <c r="I70" s="54">
        <f t="shared" si="12"/>
        <v>26.436999999999998</v>
      </c>
      <c r="J70" s="54">
        <f t="shared" si="12"/>
        <v>33.332999999999998</v>
      </c>
      <c r="K70" s="54">
        <f t="shared" si="12"/>
        <v>29.450999999999993</v>
      </c>
    </row>
    <row r="71" spans="2:11" x14ac:dyDescent="0.2">
      <c r="B71" s="1"/>
      <c r="C71" s="63" t="s">
        <v>117</v>
      </c>
      <c r="D71" s="7" t="s">
        <v>120</v>
      </c>
      <c r="E71" s="40" t="s">
        <v>17</v>
      </c>
      <c r="F71" s="40" t="s">
        <v>18</v>
      </c>
      <c r="G71" s="40" t="s">
        <v>19</v>
      </c>
      <c r="H71" s="36" t="s">
        <v>20</v>
      </c>
      <c r="I71" s="37" t="s">
        <v>21</v>
      </c>
      <c r="J71" s="37" t="s">
        <v>22</v>
      </c>
      <c r="K71" s="56" t="s">
        <v>124</v>
      </c>
    </row>
    <row r="72" spans="2:11" ht="28.5" x14ac:dyDescent="0.2">
      <c r="B72" s="1"/>
      <c r="C72" s="64"/>
      <c r="D72" s="7" t="s">
        <v>149</v>
      </c>
      <c r="E72" s="54">
        <v>63.195999999999998</v>
      </c>
      <c r="F72" s="54">
        <v>56.073</v>
      </c>
      <c r="G72" s="54">
        <v>29.68</v>
      </c>
      <c r="H72" s="54">
        <v>12.42</v>
      </c>
      <c r="I72" s="54">
        <v>6.6669999999999998</v>
      </c>
      <c r="J72" s="54">
        <v>2.1</v>
      </c>
      <c r="K72" s="56">
        <v>92.146000000000001</v>
      </c>
    </row>
    <row r="73" spans="2:11" x14ac:dyDescent="0.2">
      <c r="B73" s="1"/>
      <c r="C73" s="64"/>
      <c r="D73" s="7" t="s">
        <v>144</v>
      </c>
      <c r="E73" s="55">
        <v>27.763000000000002</v>
      </c>
      <c r="F73" s="55">
        <v>25.936</v>
      </c>
      <c r="G73" s="55">
        <v>12.968</v>
      </c>
      <c r="H73" s="54">
        <v>3.379</v>
      </c>
      <c r="I73" s="54">
        <v>1.9179999999999999</v>
      </c>
      <c r="J73" s="54">
        <v>0.54800000000000004</v>
      </c>
      <c r="K73" s="54">
        <v>64.658000000000001</v>
      </c>
    </row>
    <row r="74" spans="2:11" x14ac:dyDescent="0.2">
      <c r="B74" s="1">
        <v>5</v>
      </c>
      <c r="C74" s="64"/>
      <c r="D74" s="7" t="s">
        <v>34</v>
      </c>
      <c r="E74" s="54">
        <v>72.554000000000002</v>
      </c>
      <c r="F74" s="54">
        <v>84.024000000000001</v>
      </c>
      <c r="G74" s="54">
        <v>86.584999999999994</v>
      </c>
      <c r="H74" s="54">
        <v>80.435000000000002</v>
      </c>
      <c r="I74" s="54">
        <v>84</v>
      </c>
      <c r="J74" s="54">
        <v>85.713999999999999</v>
      </c>
      <c r="K74" s="54">
        <v>79.283000000000001</v>
      </c>
    </row>
    <row r="75" spans="2:11" x14ac:dyDescent="0.2">
      <c r="B75" s="1"/>
      <c r="C75" s="64"/>
      <c r="D75" s="7" t="s">
        <v>35</v>
      </c>
      <c r="E75" s="54">
        <f t="shared" ref="E75:K75" si="13">2/(1/E73+1/E74)</f>
        <v>40.159029915168915</v>
      </c>
      <c r="F75" s="54">
        <f t="shared" si="13"/>
        <v>39.637076464168786</v>
      </c>
      <c r="G75" s="54">
        <f t="shared" si="13"/>
        <v>22.557517704137492</v>
      </c>
      <c r="H75" s="54">
        <f t="shared" si="13"/>
        <v>6.4855481184527655</v>
      </c>
      <c r="I75" s="54">
        <f t="shared" si="13"/>
        <v>3.7503666286459181</v>
      </c>
      <c r="J75" s="54">
        <f t="shared" si="13"/>
        <v>1.0890373976953933</v>
      </c>
      <c r="K75" s="57">
        <f t="shared" si="13"/>
        <v>71.227519803252719</v>
      </c>
    </row>
    <row r="76" spans="2:11" x14ac:dyDescent="0.2">
      <c r="B76" s="1"/>
      <c r="C76" s="64"/>
      <c r="D76" s="7" t="s">
        <v>142</v>
      </c>
      <c r="E76" s="54">
        <f>E72-E73</f>
        <v>35.432999999999993</v>
      </c>
      <c r="F76" s="54">
        <f t="shared" ref="F76:K76" si="14">F72-F73</f>
        <v>30.137</v>
      </c>
      <c r="G76" s="54">
        <f t="shared" si="14"/>
        <v>16.712</v>
      </c>
      <c r="H76" s="54">
        <f t="shared" si="14"/>
        <v>9.0410000000000004</v>
      </c>
      <c r="I76" s="54">
        <f t="shared" si="14"/>
        <v>4.7489999999999997</v>
      </c>
      <c r="J76" s="54">
        <f t="shared" si="14"/>
        <v>1.552</v>
      </c>
      <c r="K76" s="54">
        <f t="shared" si="14"/>
        <v>27.488</v>
      </c>
    </row>
    <row r="77" spans="2:11" x14ac:dyDescent="0.2">
      <c r="B77" s="1"/>
      <c r="C77" s="65"/>
      <c r="D77" s="7" t="s">
        <v>143</v>
      </c>
      <c r="E77" s="54">
        <f>100-E74</f>
        <v>27.445999999999998</v>
      </c>
      <c r="F77" s="54">
        <f t="shared" ref="F77:K77" si="15">100-F74</f>
        <v>15.975999999999999</v>
      </c>
      <c r="G77" s="54">
        <f t="shared" si="15"/>
        <v>13.415000000000006</v>
      </c>
      <c r="H77" s="54">
        <f t="shared" si="15"/>
        <v>19.564999999999998</v>
      </c>
      <c r="I77" s="54">
        <f t="shared" si="15"/>
        <v>16</v>
      </c>
      <c r="J77" s="54">
        <f t="shared" si="15"/>
        <v>14.286000000000001</v>
      </c>
      <c r="K77" s="54">
        <f t="shared" si="15"/>
        <v>20.716999999999999</v>
      </c>
    </row>
    <row r="81" spans="12:20" ht="28.5" x14ac:dyDescent="0.2">
      <c r="L81" s="7" t="s">
        <v>29</v>
      </c>
      <c r="M81" s="7" t="s">
        <v>38</v>
      </c>
      <c r="N81" s="7" t="s">
        <v>1</v>
      </c>
      <c r="O81" s="7" t="s">
        <v>2</v>
      </c>
      <c r="P81" s="7" t="s">
        <v>3</v>
      </c>
      <c r="Q81" s="7" t="s">
        <v>4</v>
      </c>
      <c r="R81" s="7" t="s">
        <v>5</v>
      </c>
      <c r="S81" s="7" t="s">
        <v>6</v>
      </c>
      <c r="T81" s="35" t="s">
        <v>36</v>
      </c>
    </row>
    <row r="82" spans="12:20" x14ac:dyDescent="0.2">
      <c r="L82" s="63" t="s">
        <v>153</v>
      </c>
      <c r="M82" s="7" t="s">
        <v>151</v>
      </c>
      <c r="N82" s="40" t="s">
        <v>10</v>
      </c>
      <c r="O82" s="40" t="s">
        <v>11</v>
      </c>
      <c r="P82" s="40" t="s">
        <v>12</v>
      </c>
      <c r="Q82" s="36" t="s">
        <v>13</v>
      </c>
      <c r="R82" s="37" t="s">
        <v>14</v>
      </c>
      <c r="S82" s="37" t="s">
        <v>15</v>
      </c>
      <c r="T82" s="53" t="s">
        <v>122</v>
      </c>
    </row>
    <row r="83" spans="12:20" x14ac:dyDescent="0.2">
      <c r="L83" s="64"/>
      <c r="M83" s="7" t="s">
        <v>150</v>
      </c>
      <c r="N83" s="54">
        <v>82.465999999999994</v>
      </c>
      <c r="O83" s="54">
        <v>38.173999999999999</v>
      </c>
      <c r="P83" s="54">
        <v>16.986000000000001</v>
      </c>
      <c r="Q83" s="54">
        <v>8.4930000000000003</v>
      </c>
      <c r="R83" s="54">
        <v>4.1100000000000003</v>
      </c>
      <c r="S83" s="54">
        <v>1.7350000000000001</v>
      </c>
      <c r="T83" s="56">
        <v>91.415999999999997</v>
      </c>
    </row>
    <row r="84" spans="12:20" x14ac:dyDescent="0.2">
      <c r="L84" s="64"/>
      <c r="M84" s="7" t="s">
        <v>141</v>
      </c>
      <c r="N84" s="55">
        <v>43.744</v>
      </c>
      <c r="O84" s="55">
        <v>17.991</v>
      </c>
      <c r="P84" s="55">
        <v>7.032</v>
      </c>
      <c r="Q84" s="54">
        <v>2.1</v>
      </c>
      <c r="R84" s="54">
        <v>0.73099999999999998</v>
      </c>
      <c r="S84" s="54">
        <v>0.36499999999999999</v>
      </c>
      <c r="T84" s="56">
        <v>62.192</v>
      </c>
    </row>
    <row r="85" spans="12:20" x14ac:dyDescent="0.2">
      <c r="L85" s="64"/>
      <c r="M85" s="7" t="s">
        <v>34</v>
      </c>
      <c r="N85" s="54">
        <v>69.221999999999994</v>
      </c>
      <c r="O85" s="54">
        <v>85.281000000000006</v>
      </c>
      <c r="P85" s="54">
        <v>82.796000000000006</v>
      </c>
      <c r="Q85" s="54">
        <v>85.185000000000002</v>
      </c>
      <c r="R85" s="54">
        <v>100</v>
      </c>
      <c r="S85" s="54">
        <v>100</v>
      </c>
      <c r="T85" s="56">
        <v>74.671000000000006</v>
      </c>
    </row>
    <row r="86" spans="12:20" x14ac:dyDescent="0.2">
      <c r="L86" s="64"/>
      <c r="M86" s="7" t="s">
        <v>35</v>
      </c>
      <c r="N86" s="54">
        <f>2/(1/N84+1/N85)</f>
        <v>53.609885593895505</v>
      </c>
      <c r="O86" s="54">
        <f t="shared" ref="O86:R86" si="16">2/(1/O84+1/O85)</f>
        <v>29.713581048105976</v>
      </c>
      <c r="P86" s="54">
        <f t="shared" si="16"/>
        <v>12.963028721556753</v>
      </c>
      <c r="Q86" s="54">
        <f t="shared" si="16"/>
        <v>4.0989517099157933</v>
      </c>
      <c r="R86" s="54">
        <f t="shared" si="16"/>
        <v>1.4513903366391676</v>
      </c>
      <c r="S86" s="54">
        <f>2/(1/S84+1/S85)</f>
        <v>0.72734519005629461</v>
      </c>
      <c r="T86" s="56">
        <v>67.861999999999995</v>
      </c>
    </row>
    <row r="87" spans="12:20" x14ac:dyDescent="0.2">
      <c r="L87" s="64"/>
      <c r="M87" s="7" t="s">
        <v>142</v>
      </c>
      <c r="N87" s="54">
        <f>N83-N84</f>
        <v>38.721999999999994</v>
      </c>
      <c r="O87" s="54">
        <f t="shared" ref="O87:T87" si="17">O83-O84</f>
        <v>20.183</v>
      </c>
      <c r="P87" s="54">
        <f t="shared" si="17"/>
        <v>9.9540000000000006</v>
      </c>
      <c r="Q87" s="54">
        <f t="shared" si="17"/>
        <v>6.3930000000000007</v>
      </c>
      <c r="R87" s="54">
        <f t="shared" si="17"/>
        <v>3.3790000000000004</v>
      </c>
      <c r="S87" s="54">
        <f t="shared" si="17"/>
        <v>1.37</v>
      </c>
      <c r="T87" s="54">
        <f t="shared" si="17"/>
        <v>29.223999999999997</v>
      </c>
    </row>
    <row r="88" spans="12:20" x14ac:dyDescent="0.2">
      <c r="L88" s="65"/>
      <c r="M88" s="7" t="s">
        <v>143</v>
      </c>
      <c r="N88" s="54">
        <f>100-N85</f>
        <v>30.778000000000006</v>
      </c>
      <c r="O88" s="54">
        <f t="shared" ref="O88:T88" si="18">100-O85</f>
        <v>14.718999999999994</v>
      </c>
      <c r="P88" s="54">
        <f t="shared" si="18"/>
        <v>17.203999999999994</v>
      </c>
      <c r="Q88" s="54">
        <f t="shared" si="18"/>
        <v>14.814999999999998</v>
      </c>
      <c r="R88" s="54">
        <f t="shared" si="18"/>
        <v>0</v>
      </c>
      <c r="S88" s="54">
        <f t="shared" si="18"/>
        <v>0</v>
      </c>
      <c r="T88" s="54">
        <f t="shared" si="18"/>
        <v>25.328999999999994</v>
      </c>
    </row>
    <row r="89" spans="12:20" x14ac:dyDescent="0.2">
      <c r="L89" s="63" t="s">
        <v>154</v>
      </c>
      <c r="M89" s="7" t="s">
        <v>151</v>
      </c>
      <c r="N89" s="40" t="s">
        <v>23</v>
      </c>
      <c r="O89" s="40" t="s">
        <v>24</v>
      </c>
      <c r="P89" s="40" t="s">
        <v>25</v>
      </c>
      <c r="Q89" s="40" t="s">
        <v>26</v>
      </c>
      <c r="R89" s="37" t="s">
        <v>27</v>
      </c>
      <c r="S89" s="37" t="s">
        <v>28</v>
      </c>
      <c r="T89" s="56" t="s">
        <v>123</v>
      </c>
    </row>
    <row r="90" spans="12:20" x14ac:dyDescent="0.2">
      <c r="L90" s="64"/>
      <c r="M90" s="7" t="s">
        <v>150</v>
      </c>
      <c r="N90" s="54">
        <v>42.283000000000001</v>
      </c>
      <c r="O90" s="54">
        <v>54.247</v>
      </c>
      <c r="P90" s="54">
        <v>43.287999999999997</v>
      </c>
      <c r="Q90" s="54">
        <v>25.753</v>
      </c>
      <c r="R90" s="54">
        <v>14.064</v>
      </c>
      <c r="S90" s="54">
        <v>2.9220000000000002</v>
      </c>
      <c r="T90" s="56">
        <v>90.685000000000002</v>
      </c>
    </row>
    <row r="91" spans="12:20" x14ac:dyDescent="0.2">
      <c r="L91" s="64"/>
      <c r="M91" s="7" t="s">
        <v>141</v>
      </c>
      <c r="N91" s="55">
        <v>14.521000000000001</v>
      </c>
      <c r="O91" s="55">
        <v>20</v>
      </c>
      <c r="P91" s="55">
        <v>18.63</v>
      </c>
      <c r="Q91" s="55">
        <v>10.502000000000001</v>
      </c>
      <c r="R91" s="54">
        <v>5.8449999999999998</v>
      </c>
      <c r="S91" s="54">
        <v>1.0960000000000001</v>
      </c>
      <c r="T91" s="56">
        <v>57.533999999999999</v>
      </c>
    </row>
    <row r="92" spans="12:20" x14ac:dyDescent="0.2">
      <c r="L92" s="64"/>
      <c r="M92" s="7" t="s">
        <v>34</v>
      </c>
      <c r="N92" s="54">
        <v>61.39</v>
      </c>
      <c r="O92" s="54">
        <v>75.516999999999996</v>
      </c>
      <c r="P92" s="54">
        <v>79.069999999999993</v>
      </c>
      <c r="Q92" s="54">
        <v>74.194000000000003</v>
      </c>
      <c r="R92" s="54">
        <v>73.563000000000002</v>
      </c>
      <c r="S92" s="54">
        <v>66.667000000000002</v>
      </c>
      <c r="T92" s="56">
        <v>70.549000000000007</v>
      </c>
    </row>
    <row r="93" spans="12:20" x14ac:dyDescent="0.2">
      <c r="L93" s="64"/>
      <c r="M93" s="7" t="s">
        <v>35</v>
      </c>
      <c r="N93" s="54">
        <f t="shared" ref="N93:T93" si="19">2/(1/N91+1/N92)</f>
        <v>23.48656163138412</v>
      </c>
      <c r="O93" s="54">
        <f t="shared" si="19"/>
        <v>31.624527571008297</v>
      </c>
      <c r="P93" s="54">
        <f t="shared" si="19"/>
        <v>30.155048106448312</v>
      </c>
      <c r="Q93" s="54">
        <f t="shared" si="19"/>
        <v>18.399579389817703</v>
      </c>
      <c r="R93" s="54">
        <f t="shared" si="19"/>
        <v>10.829531911142453</v>
      </c>
      <c r="S93" s="54">
        <f t="shared" si="19"/>
        <v>2.1565465519531313</v>
      </c>
      <c r="T93" s="56">
        <f t="shared" si="19"/>
        <v>63.380248214048713</v>
      </c>
    </row>
    <row r="94" spans="12:20" x14ac:dyDescent="0.2">
      <c r="L94" s="64"/>
      <c r="M94" s="7" t="s">
        <v>142</v>
      </c>
      <c r="N94" s="54">
        <f>N90-N91</f>
        <v>27.762</v>
      </c>
      <c r="O94" s="54">
        <f t="shared" ref="O94:T94" si="20">O90-O91</f>
        <v>34.247</v>
      </c>
      <c r="P94" s="54">
        <f t="shared" si="20"/>
        <v>24.657999999999998</v>
      </c>
      <c r="Q94" s="54">
        <f t="shared" si="20"/>
        <v>15.250999999999999</v>
      </c>
      <c r="R94" s="54">
        <f t="shared" si="20"/>
        <v>8.2190000000000012</v>
      </c>
      <c r="S94" s="54">
        <f t="shared" si="20"/>
        <v>1.8260000000000001</v>
      </c>
      <c r="T94" s="54">
        <f t="shared" si="20"/>
        <v>33.151000000000003</v>
      </c>
    </row>
    <row r="95" spans="12:20" x14ac:dyDescent="0.2">
      <c r="L95" s="65"/>
      <c r="M95" s="7" t="s">
        <v>143</v>
      </c>
      <c r="N95" s="54">
        <f>100-N92</f>
        <v>38.61</v>
      </c>
      <c r="O95" s="54">
        <f t="shared" ref="O95:T95" si="21">100-O92</f>
        <v>24.483000000000004</v>
      </c>
      <c r="P95" s="54">
        <f t="shared" si="21"/>
        <v>20.930000000000007</v>
      </c>
      <c r="Q95" s="54">
        <f t="shared" si="21"/>
        <v>25.805999999999997</v>
      </c>
      <c r="R95" s="54">
        <f t="shared" si="21"/>
        <v>26.436999999999998</v>
      </c>
      <c r="S95" s="54">
        <f t="shared" si="21"/>
        <v>33.332999999999998</v>
      </c>
      <c r="T95" s="54">
        <f t="shared" si="21"/>
        <v>29.450999999999993</v>
      </c>
    </row>
    <row r="96" spans="12:20" x14ac:dyDescent="0.2">
      <c r="L96" s="63" t="s">
        <v>155</v>
      </c>
      <c r="M96" s="7" t="s">
        <v>152</v>
      </c>
      <c r="N96" s="40" t="s">
        <v>17</v>
      </c>
      <c r="O96" s="40" t="s">
        <v>18</v>
      </c>
      <c r="P96" s="40" t="s">
        <v>19</v>
      </c>
      <c r="Q96" s="36" t="s">
        <v>20</v>
      </c>
      <c r="R96" s="37" t="s">
        <v>21</v>
      </c>
      <c r="S96" s="37" t="s">
        <v>22</v>
      </c>
      <c r="T96" s="56" t="s">
        <v>124</v>
      </c>
    </row>
    <row r="97" spans="12:20" x14ac:dyDescent="0.2">
      <c r="L97" s="64"/>
      <c r="M97" s="7" t="s">
        <v>150</v>
      </c>
      <c r="N97" s="54">
        <v>63.195999999999998</v>
      </c>
      <c r="O97" s="54">
        <v>56.073</v>
      </c>
      <c r="P97" s="54">
        <v>29.68</v>
      </c>
      <c r="Q97" s="54">
        <v>12.42</v>
      </c>
      <c r="R97" s="54">
        <v>6.6669999999999998</v>
      </c>
      <c r="S97" s="54">
        <v>2.1</v>
      </c>
      <c r="T97" s="56">
        <v>92.146000000000001</v>
      </c>
    </row>
    <row r="98" spans="12:20" x14ac:dyDescent="0.2">
      <c r="L98" s="64"/>
      <c r="M98" s="7" t="s">
        <v>144</v>
      </c>
      <c r="N98" s="55">
        <v>27.763000000000002</v>
      </c>
      <c r="O98" s="55">
        <v>25.936</v>
      </c>
      <c r="P98" s="55">
        <v>12.968</v>
      </c>
      <c r="Q98" s="54">
        <v>3.379</v>
      </c>
      <c r="R98" s="54">
        <v>1.9179999999999999</v>
      </c>
      <c r="S98" s="54">
        <v>0.54800000000000004</v>
      </c>
      <c r="T98" s="54">
        <v>64.658000000000001</v>
      </c>
    </row>
    <row r="99" spans="12:20" x14ac:dyDescent="0.2">
      <c r="L99" s="64"/>
      <c r="M99" s="7" t="s">
        <v>34</v>
      </c>
      <c r="N99" s="54">
        <v>72.554000000000002</v>
      </c>
      <c r="O99" s="54">
        <v>84.024000000000001</v>
      </c>
      <c r="P99" s="54">
        <v>86.584999999999994</v>
      </c>
      <c r="Q99" s="54">
        <v>80.435000000000002</v>
      </c>
      <c r="R99" s="54">
        <v>84</v>
      </c>
      <c r="S99" s="54">
        <v>85.713999999999999</v>
      </c>
      <c r="T99" s="54">
        <v>79.283000000000001</v>
      </c>
    </row>
    <row r="100" spans="12:20" x14ac:dyDescent="0.2">
      <c r="L100" s="64"/>
      <c r="M100" s="7" t="s">
        <v>35</v>
      </c>
      <c r="N100" s="54">
        <f t="shared" ref="N100:T100" si="22">2/(1/N98+1/N99)</f>
        <v>40.159029915168915</v>
      </c>
      <c r="O100" s="54">
        <f t="shared" si="22"/>
        <v>39.637076464168786</v>
      </c>
      <c r="P100" s="54">
        <f t="shared" si="22"/>
        <v>22.557517704137492</v>
      </c>
      <c r="Q100" s="54">
        <f t="shared" si="22"/>
        <v>6.4855481184527655</v>
      </c>
      <c r="R100" s="54">
        <f t="shared" si="22"/>
        <v>3.7503666286459181</v>
      </c>
      <c r="S100" s="54">
        <f t="shared" si="22"/>
        <v>1.0890373976953933</v>
      </c>
      <c r="T100" s="57">
        <f t="shared" si="22"/>
        <v>71.227519803252719</v>
      </c>
    </row>
    <row r="101" spans="12:20" x14ac:dyDescent="0.2">
      <c r="L101" s="64"/>
      <c r="M101" s="7" t="s">
        <v>142</v>
      </c>
      <c r="N101" s="54">
        <f>N97-N98</f>
        <v>35.432999999999993</v>
      </c>
      <c r="O101" s="54">
        <f t="shared" ref="O101:T101" si="23">O97-O98</f>
        <v>30.137</v>
      </c>
      <c r="P101" s="54">
        <f t="shared" si="23"/>
        <v>16.712</v>
      </c>
      <c r="Q101" s="54">
        <f t="shared" si="23"/>
        <v>9.0410000000000004</v>
      </c>
      <c r="R101" s="54">
        <f t="shared" si="23"/>
        <v>4.7489999999999997</v>
      </c>
      <c r="S101" s="54">
        <f t="shared" si="23"/>
        <v>1.552</v>
      </c>
      <c r="T101" s="54">
        <f t="shared" si="23"/>
        <v>27.488</v>
      </c>
    </row>
    <row r="102" spans="12:20" x14ac:dyDescent="0.2">
      <c r="L102" s="65"/>
      <c r="M102" s="7" t="s">
        <v>143</v>
      </c>
      <c r="N102" s="54">
        <f>100-N99</f>
        <v>27.445999999999998</v>
      </c>
      <c r="O102" s="54">
        <f t="shared" ref="O102:T102" si="24">100-O99</f>
        <v>15.975999999999999</v>
      </c>
      <c r="P102" s="54">
        <f t="shared" si="24"/>
        <v>13.415000000000006</v>
      </c>
      <c r="Q102" s="54">
        <f t="shared" si="24"/>
        <v>19.564999999999998</v>
      </c>
      <c r="R102" s="54">
        <f t="shared" si="24"/>
        <v>16</v>
      </c>
      <c r="S102" s="54">
        <f t="shared" si="24"/>
        <v>14.286000000000001</v>
      </c>
      <c r="T102" s="54">
        <f t="shared" si="24"/>
        <v>20.716999999999999</v>
      </c>
    </row>
  </sheetData>
  <mergeCells count="20">
    <mergeCell ref="B25:J25"/>
    <mergeCell ref="B27:B28"/>
    <mergeCell ref="B29:B30"/>
    <mergeCell ref="B31:B32"/>
    <mergeCell ref="K2:R2"/>
    <mergeCell ref="B10:J10"/>
    <mergeCell ref="B12:B15"/>
    <mergeCell ref="B16:B19"/>
    <mergeCell ref="B20:B23"/>
    <mergeCell ref="C55:K55"/>
    <mergeCell ref="B36:J36"/>
    <mergeCell ref="B40:B41"/>
    <mergeCell ref="B42:B43"/>
    <mergeCell ref="B38:B39"/>
    <mergeCell ref="C71:C77"/>
    <mergeCell ref="C57:C63"/>
    <mergeCell ref="L82:L88"/>
    <mergeCell ref="L89:L95"/>
    <mergeCell ref="L96:L102"/>
    <mergeCell ref="C64:C70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Y25"/>
  <sheetViews>
    <sheetView showGridLines="0" topLeftCell="I7" workbookViewId="0">
      <selection activeCell="P19" sqref="P19"/>
    </sheetView>
  </sheetViews>
  <sheetFormatPr defaultRowHeight="14.25" x14ac:dyDescent="0.2"/>
  <cols>
    <col min="4" max="4" width="12.125" bestFit="1" customWidth="1"/>
    <col min="5" max="5" width="13.875" customWidth="1"/>
    <col min="6" max="6" width="8.375" bestFit="1" customWidth="1"/>
    <col min="7" max="7" width="6.5" bestFit="1" customWidth="1"/>
    <col min="8" max="11" width="8.375" bestFit="1" customWidth="1"/>
    <col min="13" max="13" width="12.125" bestFit="1" customWidth="1"/>
    <col min="14" max="14" width="13.25" customWidth="1"/>
    <col min="15" max="15" width="8.625" customWidth="1"/>
    <col min="16" max="17" width="7.125" customWidth="1"/>
    <col min="19" max="19" width="12.125" bestFit="1" customWidth="1"/>
    <col min="20" max="20" width="8.375" customWidth="1"/>
    <col min="21" max="21" width="6.5" customWidth="1"/>
    <col min="22" max="25" width="8.375" customWidth="1"/>
  </cols>
  <sheetData>
    <row r="3" spans="1:25" x14ac:dyDescent="0.2">
      <c r="D3" s="66" t="s">
        <v>16</v>
      </c>
      <c r="E3" s="66"/>
      <c r="F3" s="66"/>
      <c r="G3" s="66"/>
      <c r="H3" s="66"/>
      <c r="I3" s="66"/>
      <c r="J3" s="66"/>
      <c r="K3" s="72"/>
      <c r="S3" s="38" t="s">
        <v>156</v>
      </c>
      <c r="T3" s="7" t="s">
        <v>1</v>
      </c>
      <c r="U3" s="7" t="s">
        <v>2</v>
      </c>
      <c r="V3" s="7" t="s">
        <v>3</v>
      </c>
      <c r="W3" s="7" t="s">
        <v>4</v>
      </c>
      <c r="X3" s="7" t="s">
        <v>5</v>
      </c>
      <c r="Y3" s="7" t="s">
        <v>6</v>
      </c>
    </row>
    <row r="4" spans="1:25" x14ac:dyDescent="0.2">
      <c r="D4" s="4" t="s">
        <v>156</v>
      </c>
      <c r="E4" s="4" t="s">
        <v>31</v>
      </c>
      <c r="F4" s="4" t="s">
        <v>1</v>
      </c>
      <c r="G4" s="4" t="s">
        <v>2</v>
      </c>
      <c r="H4" s="4" t="s">
        <v>3</v>
      </c>
      <c r="I4" s="4" t="s">
        <v>4</v>
      </c>
      <c r="J4" s="4" t="s">
        <v>5</v>
      </c>
      <c r="K4" s="4" t="s">
        <v>6</v>
      </c>
      <c r="S4" s="38" t="s">
        <v>50</v>
      </c>
      <c r="T4" s="3" t="s">
        <v>17</v>
      </c>
      <c r="U4" s="3" t="s">
        <v>18</v>
      </c>
      <c r="V4" s="3" t="s">
        <v>19</v>
      </c>
      <c r="W4" s="3" t="s">
        <v>20</v>
      </c>
      <c r="X4" s="3" t="s">
        <v>21</v>
      </c>
      <c r="Y4" s="3" t="s">
        <v>22</v>
      </c>
    </row>
    <row r="5" spans="1:25" ht="28.5" x14ac:dyDescent="0.2">
      <c r="D5" s="4" t="s">
        <v>50</v>
      </c>
      <c r="E5" s="7" t="s">
        <v>42</v>
      </c>
      <c r="F5" s="3" t="s">
        <v>17</v>
      </c>
      <c r="G5" s="3" t="s">
        <v>18</v>
      </c>
      <c r="H5" s="3" t="s">
        <v>19</v>
      </c>
      <c r="I5" s="3" t="s">
        <v>20</v>
      </c>
      <c r="J5" s="3" t="s">
        <v>21</v>
      </c>
      <c r="K5" s="3" t="s">
        <v>22</v>
      </c>
      <c r="S5" s="38" t="s">
        <v>39</v>
      </c>
      <c r="T5" s="3" t="s">
        <v>10</v>
      </c>
      <c r="U5" s="3" t="s">
        <v>43</v>
      </c>
      <c r="V5" s="3" t="s">
        <v>44</v>
      </c>
      <c r="W5" s="3" t="s">
        <v>45</v>
      </c>
      <c r="X5" s="3" t="s">
        <v>46</v>
      </c>
      <c r="Y5" s="3" t="s">
        <v>47</v>
      </c>
    </row>
    <row r="6" spans="1:25" ht="28.5" x14ac:dyDescent="0.2">
      <c r="D6" s="4" t="s">
        <v>39</v>
      </c>
      <c r="E6" s="7" t="s">
        <v>41</v>
      </c>
      <c r="F6" s="3" t="s">
        <v>10</v>
      </c>
      <c r="G6" s="3" t="s">
        <v>43</v>
      </c>
      <c r="H6" s="3" t="s">
        <v>44</v>
      </c>
      <c r="I6" s="3" t="s">
        <v>45</v>
      </c>
      <c r="J6" s="3" t="s">
        <v>46</v>
      </c>
      <c r="K6" s="3" t="s">
        <v>47</v>
      </c>
    </row>
    <row r="12" spans="1:25" x14ac:dyDescent="0.2">
      <c r="L12" s="41"/>
      <c r="M12" s="74" t="s">
        <v>16</v>
      </c>
      <c r="N12" s="74"/>
      <c r="O12" s="74"/>
      <c r="P12" s="74"/>
      <c r="Q12" s="74"/>
      <c r="R12" s="74"/>
    </row>
    <row r="13" spans="1:25" x14ac:dyDescent="0.2">
      <c r="L13" s="41"/>
      <c r="M13" s="74"/>
      <c r="N13" s="74"/>
      <c r="O13" s="74"/>
      <c r="P13" s="74"/>
      <c r="Q13" s="74"/>
      <c r="R13" s="74"/>
    </row>
    <row r="14" spans="1:25" x14ac:dyDescent="0.2">
      <c r="I14" s="6"/>
      <c r="J14" s="6"/>
      <c r="K14" s="6"/>
      <c r="L14" s="41"/>
      <c r="M14" s="30" t="s">
        <v>29</v>
      </c>
      <c r="N14" s="30" t="s">
        <v>0</v>
      </c>
      <c r="O14" s="30" t="s">
        <v>157</v>
      </c>
      <c r="P14" s="30" t="s">
        <v>48</v>
      </c>
      <c r="Q14" s="30" t="s">
        <v>34</v>
      </c>
      <c r="R14" s="30" t="s">
        <v>35</v>
      </c>
    </row>
    <row r="15" spans="1:25" x14ac:dyDescent="0.2">
      <c r="A15" s="9"/>
      <c r="B15" s="9"/>
      <c r="L15" s="41">
        <v>12</v>
      </c>
      <c r="M15" s="73" t="s">
        <v>50</v>
      </c>
      <c r="N15" s="30" t="s">
        <v>68</v>
      </c>
      <c r="O15" s="31">
        <v>3</v>
      </c>
      <c r="P15" s="42">
        <v>65.844999999999999</v>
      </c>
      <c r="Q15" s="42">
        <v>79.144000000000005</v>
      </c>
      <c r="R15" s="42">
        <f t="shared" ref="R15:R22" si="0">2/(1/P15+1/Q15)</f>
        <v>71.884579933650144</v>
      </c>
    </row>
    <row r="16" spans="1:25" x14ac:dyDescent="0.2">
      <c r="A16" s="9"/>
      <c r="B16" s="10"/>
      <c r="L16" s="41">
        <v>10</v>
      </c>
      <c r="M16" s="73"/>
      <c r="N16" s="30" t="s">
        <v>69</v>
      </c>
      <c r="O16" s="31">
        <v>4</v>
      </c>
      <c r="P16" s="42">
        <v>66.667000000000002</v>
      </c>
      <c r="Q16" s="42">
        <v>79.606999999999999</v>
      </c>
      <c r="R16" s="43">
        <f t="shared" si="0"/>
        <v>72.564637174070583</v>
      </c>
    </row>
    <row r="17" spans="1:18" x14ac:dyDescent="0.2">
      <c r="A17" s="9"/>
      <c r="B17" s="10"/>
      <c r="L17" s="41">
        <v>11</v>
      </c>
      <c r="M17" s="73"/>
      <c r="N17" s="30" t="s">
        <v>70</v>
      </c>
      <c r="O17" s="31">
        <v>5</v>
      </c>
      <c r="P17" s="42">
        <v>65.022999999999996</v>
      </c>
      <c r="Q17" s="42">
        <v>80.451999999999998</v>
      </c>
      <c r="R17" s="42">
        <f t="shared" si="0"/>
        <v>71.919304292833814</v>
      </c>
    </row>
    <row r="18" spans="1:18" x14ac:dyDescent="0.2">
      <c r="L18" s="41">
        <v>13</v>
      </c>
      <c r="M18" s="73"/>
      <c r="N18" s="30" t="s">
        <v>71</v>
      </c>
      <c r="O18" s="31">
        <v>6</v>
      </c>
      <c r="P18" s="42">
        <v>64.932000000000002</v>
      </c>
      <c r="Q18" s="42">
        <v>76.287999999999997</v>
      </c>
      <c r="R18" s="42">
        <f t="shared" si="0"/>
        <v>70.153411924656567</v>
      </c>
    </row>
    <row r="19" spans="1:18" x14ac:dyDescent="0.2">
      <c r="L19" s="41">
        <v>14</v>
      </c>
      <c r="M19" s="73"/>
      <c r="N19" s="30" t="s">
        <v>72</v>
      </c>
      <c r="O19" s="31">
        <v>7</v>
      </c>
      <c r="P19" s="42">
        <v>64.748999999999995</v>
      </c>
      <c r="Q19" s="42">
        <v>78.429000000000002</v>
      </c>
      <c r="R19" s="42">
        <f t="shared" si="0"/>
        <v>70.935469429660984</v>
      </c>
    </row>
    <row r="20" spans="1:18" x14ac:dyDescent="0.2">
      <c r="L20" s="41">
        <v>24</v>
      </c>
      <c r="M20" s="75" t="s">
        <v>53</v>
      </c>
      <c r="N20" s="30" t="s">
        <v>92</v>
      </c>
      <c r="O20" s="31">
        <v>4</v>
      </c>
      <c r="P20" s="19">
        <v>58.904000000000003</v>
      </c>
      <c r="Q20" s="19">
        <v>75.703999999999994</v>
      </c>
      <c r="R20" s="21">
        <f t="shared" si="0"/>
        <v>66.255622489005106</v>
      </c>
    </row>
    <row r="21" spans="1:18" x14ac:dyDescent="0.2">
      <c r="L21" s="41">
        <v>2</v>
      </c>
      <c r="M21" s="76"/>
      <c r="N21" s="30" t="s">
        <v>158</v>
      </c>
      <c r="O21" s="31" t="s">
        <v>51</v>
      </c>
      <c r="P21" s="42">
        <v>59.725999999999999</v>
      </c>
      <c r="Q21" s="42">
        <v>70.55</v>
      </c>
      <c r="R21" s="42">
        <f t="shared" si="0"/>
        <v>64.688343209800735</v>
      </c>
    </row>
    <row r="22" spans="1:18" x14ac:dyDescent="0.2">
      <c r="L22" s="41">
        <v>3</v>
      </c>
      <c r="M22" s="76"/>
      <c r="N22" s="30" t="s">
        <v>159</v>
      </c>
      <c r="O22" s="31" t="s">
        <v>49</v>
      </c>
      <c r="P22" s="42">
        <v>58.539000000000001</v>
      </c>
      <c r="Q22" s="42">
        <v>68.337000000000003</v>
      </c>
      <c r="R22" s="42">
        <f t="shared" si="0"/>
        <v>63.059674690248748</v>
      </c>
    </row>
    <row r="23" spans="1:18" x14ac:dyDescent="0.2">
      <c r="L23" s="41">
        <v>1</v>
      </c>
      <c r="M23" s="76"/>
      <c r="N23" s="30" t="s">
        <v>160</v>
      </c>
      <c r="O23" s="44" t="s">
        <v>73</v>
      </c>
      <c r="P23" s="42">
        <v>57.991</v>
      </c>
      <c r="Q23" s="42">
        <v>68.872</v>
      </c>
      <c r="R23" s="42">
        <f>2/(1/P23+1/Q23)</f>
        <v>62.964870009380199</v>
      </c>
    </row>
    <row r="24" spans="1:18" x14ac:dyDescent="0.2">
      <c r="L24" s="41">
        <v>4</v>
      </c>
      <c r="M24" s="77"/>
      <c r="N24" s="30" t="s">
        <v>161</v>
      </c>
      <c r="O24" s="31" t="s">
        <v>52</v>
      </c>
      <c r="P24" s="42">
        <v>56.895000000000003</v>
      </c>
      <c r="Q24" s="42">
        <v>69.686999999999998</v>
      </c>
      <c r="R24" s="42">
        <f t="shared" ref="R24" si="1">2/(1/P24+1/Q24)</f>
        <v>62.644639285206431</v>
      </c>
    </row>
    <row r="25" spans="1:18" x14ac:dyDescent="0.2">
      <c r="M25" s="13"/>
    </row>
  </sheetData>
  <mergeCells count="4">
    <mergeCell ref="D3:K3"/>
    <mergeCell ref="M15:M19"/>
    <mergeCell ref="M12:R13"/>
    <mergeCell ref="M20:M24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P20"/>
  <sheetViews>
    <sheetView topLeftCell="A4" workbookViewId="0">
      <selection activeCell="P19" sqref="P19"/>
    </sheetView>
  </sheetViews>
  <sheetFormatPr defaultRowHeight="14.25" x14ac:dyDescent="0.2"/>
  <cols>
    <col min="5" max="6" width="15" customWidth="1"/>
    <col min="7" max="7" width="17.875" bestFit="1" customWidth="1"/>
    <col min="8" max="8" width="9.375" customWidth="1"/>
    <col min="9" max="9" width="8.5" customWidth="1"/>
    <col min="10" max="10" width="7.125" bestFit="1" customWidth="1"/>
  </cols>
  <sheetData>
    <row r="2" spans="4:16" ht="15" thickBot="1" x14ac:dyDescent="0.25"/>
    <row r="3" spans="4:16" ht="15" thickBot="1" x14ac:dyDescent="0.25">
      <c r="E3" s="93" t="s">
        <v>163</v>
      </c>
      <c r="F3" s="94"/>
      <c r="G3" s="94"/>
      <c r="H3" s="94"/>
      <c r="I3" s="94"/>
      <c r="J3" s="94"/>
      <c r="K3" s="94"/>
      <c r="L3" s="95"/>
    </row>
    <row r="4" spans="4:16" ht="29.25" thickBot="1" x14ac:dyDescent="0.25">
      <c r="E4" s="58" t="s">
        <v>162</v>
      </c>
      <c r="F4" s="59" t="s">
        <v>101</v>
      </c>
      <c r="G4" s="60" t="s">
        <v>54</v>
      </c>
      <c r="H4" s="61" t="s">
        <v>57</v>
      </c>
      <c r="I4" s="61" t="s">
        <v>91</v>
      </c>
      <c r="J4" s="60" t="s">
        <v>48</v>
      </c>
      <c r="K4" s="60" t="s">
        <v>34</v>
      </c>
      <c r="L4" s="62" t="s">
        <v>35</v>
      </c>
    </row>
    <row r="5" spans="4:16" x14ac:dyDescent="0.2">
      <c r="D5" s="85">
        <v>10</v>
      </c>
      <c r="E5" s="84" t="s">
        <v>93</v>
      </c>
      <c r="F5" s="94">
        <v>4</v>
      </c>
      <c r="G5" s="83" t="s">
        <v>56</v>
      </c>
      <c r="H5" s="83">
        <v>300</v>
      </c>
      <c r="I5" s="50">
        <v>300</v>
      </c>
      <c r="J5" s="22">
        <v>66.667000000000002</v>
      </c>
      <c r="K5" s="22">
        <v>79.606999999999999</v>
      </c>
      <c r="L5" s="23">
        <f t="shared" ref="L5:L8" si="0">2/(1/J5+1/K5)</f>
        <v>72.564637174070583</v>
      </c>
      <c r="O5" s="51">
        <f>L5-L6</f>
        <v>10.37673619714338</v>
      </c>
    </row>
    <row r="6" spans="4:16" x14ac:dyDescent="0.2">
      <c r="D6" s="85"/>
      <c r="E6" s="79"/>
      <c r="F6" s="97"/>
      <c r="G6" s="80"/>
      <c r="H6" s="80"/>
      <c r="I6" s="48">
        <v>512</v>
      </c>
      <c r="J6" s="19">
        <v>65.936000000000007</v>
      </c>
      <c r="K6" s="19">
        <v>58.843000000000004</v>
      </c>
      <c r="L6" s="24">
        <f t="shared" si="0"/>
        <v>62.187900976927203</v>
      </c>
    </row>
    <row r="7" spans="4:16" x14ac:dyDescent="0.2">
      <c r="D7" s="85">
        <v>17</v>
      </c>
      <c r="E7" s="79" t="s">
        <v>94</v>
      </c>
      <c r="F7" s="78">
        <v>4</v>
      </c>
      <c r="G7" s="80" t="s">
        <v>58</v>
      </c>
      <c r="H7" s="80">
        <v>300</v>
      </c>
      <c r="I7" s="48">
        <v>300</v>
      </c>
      <c r="J7" s="19">
        <v>74.703000000000003</v>
      </c>
      <c r="K7" s="19">
        <v>83.983999999999995</v>
      </c>
      <c r="L7" s="24">
        <f t="shared" si="0"/>
        <v>79.072094777770076</v>
      </c>
      <c r="M7" s="51">
        <f>L7-L5</f>
        <v>6.5074576036994927</v>
      </c>
    </row>
    <row r="8" spans="4:16" x14ac:dyDescent="0.2">
      <c r="D8" s="85"/>
      <c r="E8" s="79"/>
      <c r="F8" s="97"/>
      <c r="G8" s="80"/>
      <c r="H8" s="80"/>
      <c r="I8" s="48">
        <v>512</v>
      </c>
      <c r="J8" s="19">
        <v>74.247</v>
      </c>
      <c r="K8" s="19">
        <v>59.779000000000003</v>
      </c>
      <c r="L8" s="24">
        <f t="shared" si="0"/>
        <v>66.232095459090033</v>
      </c>
      <c r="M8" s="51">
        <f>L8-L6</f>
        <v>4.0441944821628297</v>
      </c>
    </row>
    <row r="9" spans="4:16" x14ac:dyDescent="0.2">
      <c r="D9" s="85">
        <v>15</v>
      </c>
      <c r="E9" s="79" t="s">
        <v>95</v>
      </c>
      <c r="F9" s="78">
        <v>4</v>
      </c>
      <c r="G9" s="80" t="s">
        <v>55</v>
      </c>
      <c r="H9" s="80">
        <v>512</v>
      </c>
      <c r="I9" s="48">
        <v>300</v>
      </c>
      <c r="J9" s="19">
        <v>63.014000000000003</v>
      </c>
      <c r="K9" s="19">
        <v>80.046000000000006</v>
      </c>
      <c r="L9" s="24">
        <f t="shared" ref="L9:L10" si="1">2/(1/J9+1/K9)</f>
        <v>70.516128114078015</v>
      </c>
      <c r="N9" s="51">
        <f>L9-L5</f>
        <v>-2.0485090599925684</v>
      </c>
    </row>
    <row r="10" spans="4:16" x14ac:dyDescent="0.2">
      <c r="D10" s="85"/>
      <c r="E10" s="79"/>
      <c r="F10" s="97"/>
      <c r="G10" s="80"/>
      <c r="H10" s="80"/>
      <c r="I10" s="48">
        <v>512</v>
      </c>
      <c r="J10" s="19">
        <v>73.150999999999996</v>
      </c>
      <c r="K10" s="19">
        <v>81.236999999999995</v>
      </c>
      <c r="L10" s="24">
        <f t="shared" si="1"/>
        <v>76.982249747389687</v>
      </c>
      <c r="N10" s="51">
        <f>L10-L6</f>
        <v>14.794348770462484</v>
      </c>
    </row>
    <row r="11" spans="4:16" x14ac:dyDescent="0.2">
      <c r="D11" s="85">
        <v>18</v>
      </c>
      <c r="E11" s="79" t="s">
        <v>96</v>
      </c>
      <c r="F11" s="78">
        <v>4</v>
      </c>
      <c r="G11" s="80" t="s">
        <v>59</v>
      </c>
      <c r="H11" s="80">
        <v>512</v>
      </c>
      <c r="I11" s="48">
        <v>300</v>
      </c>
      <c r="J11" s="19">
        <v>69.588999999999999</v>
      </c>
      <c r="K11" s="19">
        <v>81.671999999999997</v>
      </c>
      <c r="L11" s="24">
        <v>75.147999999999996</v>
      </c>
      <c r="M11" s="51">
        <f>L11-L9</f>
        <v>4.6318718859219814</v>
      </c>
      <c r="N11" s="51">
        <f>L11-L7</f>
        <v>-3.9240947777700796</v>
      </c>
    </row>
    <row r="12" spans="4:16" ht="15" thickBot="1" x14ac:dyDescent="0.25">
      <c r="D12" s="85"/>
      <c r="E12" s="81"/>
      <c r="F12" s="96"/>
      <c r="G12" s="82"/>
      <c r="H12" s="82"/>
      <c r="I12" s="49">
        <v>512</v>
      </c>
      <c r="J12" s="25">
        <v>81.096000000000004</v>
      </c>
      <c r="K12" s="25">
        <v>84.171000000000006</v>
      </c>
      <c r="L12" s="26">
        <f t="shared" ref="L12:L20" si="2">2/(1/J12+1/K12)</f>
        <v>82.604892882426626</v>
      </c>
      <c r="M12" s="51">
        <f>L12-L10</f>
        <v>5.6226431350369381</v>
      </c>
      <c r="N12" s="51">
        <f>L12-L8</f>
        <v>16.372797423336593</v>
      </c>
      <c r="O12" s="51">
        <f>L12-L11</f>
        <v>7.4568928824266294</v>
      </c>
      <c r="P12" s="51">
        <f>L12-L7</f>
        <v>3.5327981046565498</v>
      </c>
    </row>
    <row r="13" spans="4:16" x14ac:dyDescent="0.2">
      <c r="D13" s="85">
        <v>5</v>
      </c>
      <c r="E13" s="84" t="s">
        <v>97</v>
      </c>
      <c r="F13" s="94" t="s">
        <v>103</v>
      </c>
      <c r="G13" s="83" t="s">
        <v>56</v>
      </c>
      <c r="H13" s="83">
        <v>300</v>
      </c>
      <c r="I13" s="50">
        <v>300</v>
      </c>
      <c r="J13" s="19">
        <v>64.658000000000001</v>
      </c>
      <c r="K13" s="19">
        <v>79.283000000000001</v>
      </c>
      <c r="L13" s="24">
        <f t="shared" si="2"/>
        <v>71.227519803252719</v>
      </c>
      <c r="M13" s="51"/>
    </row>
    <row r="14" spans="4:16" x14ac:dyDescent="0.2">
      <c r="D14" s="85"/>
      <c r="E14" s="79"/>
      <c r="F14" s="97"/>
      <c r="G14" s="80"/>
      <c r="H14" s="80"/>
      <c r="I14" s="48">
        <v>512</v>
      </c>
      <c r="J14" s="19">
        <v>65.936000000000007</v>
      </c>
      <c r="K14" s="19">
        <v>49.183</v>
      </c>
      <c r="L14" s="24">
        <f t="shared" si="2"/>
        <v>56.340487460801434</v>
      </c>
      <c r="M14" s="51"/>
    </row>
    <row r="15" spans="4:16" x14ac:dyDescent="0.2">
      <c r="D15" s="85">
        <v>19</v>
      </c>
      <c r="E15" s="79" t="s">
        <v>98</v>
      </c>
      <c r="F15" s="78" t="s">
        <v>102</v>
      </c>
      <c r="G15" s="80" t="s">
        <v>58</v>
      </c>
      <c r="H15" s="80">
        <v>300</v>
      </c>
      <c r="I15" s="48">
        <v>300</v>
      </c>
      <c r="J15" s="19">
        <v>73.424999999999997</v>
      </c>
      <c r="K15" s="19">
        <v>82.546000000000006</v>
      </c>
      <c r="L15" s="24">
        <f t="shared" si="2"/>
        <v>77.718807342390576</v>
      </c>
      <c r="M15" s="51">
        <f>L15-L13</f>
        <v>6.4912875391378577</v>
      </c>
    </row>
    <row r="16" spans="4:16" x14ac:dyDescent="0.2">
      <c r="D16" s="85"/>
      <c r="E16" s="79"/>
      <c r="F16" s="97"/>
      <c r="G16" s="80"/>
      <c r="H16" s="80"/>
      <c r="I16" s="48">
        <v>512</v>
      </c>
      <c r="J16" s="19">
        <v>76.072999999999993</v>
      </c>
      <c r="K16" s="19">
        <v>51.579000000000001</v>
      </c>
      <c r="L16" s="24">
        <f t="shared" si="2"/>
        <v>61.476032760943824</v>
      </c>
      <c r="M16" s="51">
        <f>L16-L14</f>
        <v>5.1355453001423896</v>
      </c>
    </row>
    <row r="17" spans="4:16" x14ac:dyDescent="0.2">
      <c r="D17" s="85">
        <v>16</v>
      </c>
      <c r="E17" s="79" t="s">
        <v>99</v>
      </c>
      <c r="F17" s="78" t="s">
        <v>102</v>
      </c>
      <c r="G17" s="80" t="s">
        <v>55</v>
      </c>
      <c r="H17" s="80">
        <v>512</v>
      </c>
      <c r="I17" s="48">
        <v>300</v>
      </c>
      <c r="J17" s="19">
        <v>62.74</v>
      </c>
      <c r="K17" s="19">
        <v>76.846000000000004</v>
      </c>
      <c r="L17" s="24">
        <f t="shared" si="2"/>
        <v>69.080252174286812</v>
      </c>
      <c r="N17" s="51">
        <f>L17-L13</f>
        <v>-2.1472676289659063</v>
      </c>
    </row>
    <row r="18" spans="4:16" x14ac:dyDescent="0.2">
      <c r="D18" s="85"/>
      <c r="E18" s="79"/>
      <c r="F18" s="97"/>
      <c r="G18" s="80"/>
      <c r="H18" s="80"/>
      <c r="I18" s="48">
        <v>512</v>
      </c>
      <c r="J18" s="19">
        <v>73.606999999999999</v>
      </c>
      <c r="K18" s="19">
        <v>79.331000000000003</v>
      </c>
      <c r="L18" s="24">
        <f t="shared" si="2"/>
        <v>76.361884122977955</v>
      </c>
      <c r="N18" s="51">
        <f>L18-L14</f>
        <v>20.021396662176521</v>
      </c>
      <c r="P18" s="51">
        <f>L18-L13</f>
        <v>5.1343643197252362</v>
      </c>
    </row>
    <row r="19" spans="4:16" x14ac:dyDescent="0.2">
      <c r="D19" s="85">
        <v>20</v>
      </c>
      <c r="E19" s="79" t="s">
        <v>100</v>
      </c>
      <c r="F19" s="78" t="s">
        <v>102</v>
      </c>
      <c r="G19" s="80" t="s">
        <v>58</v>
      </c>
      <c r="H19" s="80">
        <v>512</v>
      </c>
      <c r="I19" s="48">
        <v>300</v>
      </c>
      <c r="J19" s="19">
        <v>70.046000000000006</v>
      </c>
      <c r="K19" s="19">
        <v>82.296000000000006</v>
      </c>
      <c r="L19" s="24">
        <f t="shared" si="2"/>
        <v>75.678481521839018</v>
      </c>
      <c r="M19" s="51">
        <f>L19-L17</f>
        <v>6.5982293475522056</v>
      </c>
      <c r="N19" s="51">
        <f>L19-L15</f>
        <v>-2.0403258205515584</v>
      </c>
    </row>
    <row r="20" spans="4:16" ht="15" thickBot="1" x14ac:dyDescent="0.25">
      <c r="D20" s="85"/>
      <c r="E20" s="81"/>
      <c r="F20" s="96"/>
      <c r="G20" s="82"/>
      <c r="H20" s="82"/>
      <c r="I20" s="49">
        <v>512</v>
      </c>
      <c r="J20" s="25">
        <v>80.912999999999997</v>
      </c>
      <c r="K20" s="25">
        <v>83.584999999999994</v>
      </c>
      <c r="L20" s="26">
        <f t="shared" si="2"/>
        <v>82.227298872934625</v>
      </c>
      <c r="M20" s="51">
        <f>L20-L18</f>
        <v>5.8654147499566704</v>
      </c>
      <c r="N20" s="51">
        <f>L20-L16</f>
        <v>20.751266111990802</v>
      </c>
    </row>
  </sheetData>
  <mergeCells count="41">
    <mergeCell ref="F5:F6"/>
    <mergeCell ref="D5:D6"/>
    <mergeCell ref="D7:D8"/>
    <mergeCell ref="D9:D10"/>
    <mergeCell ref="D11:D12"/>
    <mergeCell ref="D13:D14"/>
    <mergeCell ref="D15:D16"/>
    <mergeCell ref="D17:D18"/>
    <mergeCell ref="D19:D20"/>
    <mergeCell ref="E17:E18"/>
    <mergeCell ref="G17:G18"/>
    <mergeCell ref="F19:F20"/>
    <mergeCell ref="F17:F18"/>
    <mergeCell ref="F15:F16"/>
    <mergeCell ref="H17:H18"/>
    <mergeCell ref="E19:E20"/>
    <mergeCell ref="G19:G20"/>
    <mergeCell ref="H19:H20"/>
    <mergeCell ref="E13:E14"/>
    <mergeCell ref="G13:G14"/>
    <mergeCell ref="H13:H14"/>
    <mergeCell ref="E15:E16"/>
    <mergeCell ref="G15:G16"/>
    <mergeCell ref="H15:H16"/>
    <mergeCell ref="F13:F14"/>
    <mergeCell ref="E3:L3"/>
    <mergeCell ref="E9:E10"/>
    <mergeCell ref="G9:G10"/>
    <mergeCell ref="E11:E12"/>
    <mergeCell ref="G11:G12"/>
    <mergeCell ref="H5:H6"/>
    <mergeCell ref="H7:H8"/>
    <mergeCell ref="H9:H10"/>
    <mergeCell ref="H11:H12"/>
    <mergeCell ref="E5:E6"/>
    <mergeCell ref="G5:G6"/>
    <mergeCell ref="E7:E8"/>
    <mergeCell ref="G7:G8"/>
    <mergeCell ref="F11:F12"/>
    <mergeCell ref="F9:F10"/>
    <mergeCell ref="F7:F8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6:M21"/>
  <sheetViews>
    <sheetView topLeftCell="A4" workbookViewId="0">
      <selection activeCell="H4" sqref="H4"/>
    </sheetView>
  </sheetViews>
  <sheetFormatPr defaultRowHeight="14.25" x14ac:dyDescent="0.2"/>
  <cols>
    <col min="5" max="5" width="11" bestFit="1" customWidth="1"/>
    <col min="6" max="7" width="11" customWidth="1"/>
    <col min="8" max="8" width="23.125" bestFit="1" customWidth="1"/>
    <col min="9" max="10" width="7.125" bestFit="1" customWidth="1"/>
    <col min="11" max="11" width="9" bestFit="1" customWidth="1"/>
  </cols>
  <sheetData>
    <row r="6" spans="4:13" x14ac:dyDescent="0.2">
      <c r="D6" s="1"/>
      <c r="E6" s="86" t="s">
        <v>64</v>
      </c>
      <c r="F6" s="87"/>
      <c r="G6" s="87"/>
      <c r="H6" s="87"/>
      <c r="I6" s="87"/>
      <c r="J6" s="87"/>
      <c r="K6" s="88"/>
    </row>
    <row r="7" spans="4:13" x14ac:dyDescent="0.2">
      <c r="D7" s="1"/>
      <c r="E7" s="4" t="s">
        <v>0</v>
      </c>
      <c r="F7" s="30" t="s">
        <v>138</v>
      </c>
      <c r="G7" s="30" t="s">
        <v>137</v>
      </c>
      <c r="H7" s="4" t="s">
        <v>60</v>
      </c>
      <c r="I7" s="4" t="s">
        <v>48</v>
      </c>
      <c r="J7" s="4" t="s">
        <v>34</v>
      </c>
      <c r="K7" s="4" t="s">
        <v>35</v>
      </c>
    </row>
    <row r="8" spans="4:13" x14ac:dyDescent="0.2">
      <c r="D8" s="1">
        <v>21</v>
      </c>
      <c r="E8" s="4" t="s">
        <v>61</v>
      </c>
      <c r="F8" s="45" t="s">
        <v>139</v>
      </c>
      <c r="G8" s="46">
        <v>4</v>
      </c>
      <c r="H8" s="8" t="s">
        <v>66</v>
      </c>
      <c r="I8" s="19">
        <v>67.944999999999993</v>
      </c>
      <c r="J8" s="19">
        <v>79.317999999999998</v>
      </c>
      <c r="K8" s="21">
        <f t="shared" ref="K8:K10" si="0">2/(1/I8+1/J8)</f>
        <v>73.192336296286229</v>
      </c>
    </row>
    <row r="9" spans="4:13" ht="28.5" x14ac:dyDescent="0.2">
      <c r="D9" s="1">
        <v>10</v>
      </c>
      <c r="E9" s="4" t="s">
        <v>62</v>
      </c>
      <c r="F9" s="45" t="s">
        <v>139</v>
      </c>
      <c r="G9" s="46">
        <v>4</v>
      </c>
      <c r="H9" s="12" t="s">
        <v>67</v>
      </c>
      <c r="I9" s="19">
        <v>66.667000000000002</v>
      </c>
      <c r="J9" s="19">
        <v>79.606999999999999</v>
      </c>
      <c r="K9" s="19">
        <f t="shared" si="0"/>
        <v>72.564637174070583</v>
      </c>
    </row>
    <row r="10" spans="4:13" ht="42.75" x14ac:dyDescent="0.2">
      <c r="D10" s="1">
        <v>22</v>
      </c>
      <c r="E10" s="4" t="s">
        <v>63</v>
      </c>
      <c r="F10" s="45" t="s">
        <v>139</v>
      </c>
      <c r="G10" s="46">
        <v>4</v>
      </c>
      <c r="H10" s="12" t="s">
        <v>65</v>
      </c>
      <c r="I10" s="19">
        <v>64.84</v>
      </c>
      <c r="J10" s="19">
        <v>77.09</v>
      </c>
      <c r="K10" s="19">
        <f t="shared" si="0"/>
        <v>70.436350313534845</v>
      </c>
    </row>
    <row r="13" spans="4:13" x14ac:dyDescent="0.2">
      <c r="D13">
        <v>25</v>
      </c>
      <c r="E13" t="s">
        <v>125</v>
      </c>
      <c r="H13">
        <v>512</v>
      </c>
      <c r="I13" s="1" t="s">
        <v>126</v>
      </c>
      <c r="J13">
        <v>4</v>
      </c>
      <c r="K13">
        <v>4</v>
      </c>
      <c r="L13" t="s">
        <v>127</v>
      </c>
      <c r="M13" t="s">
        <v>128</v>
      </c>
    </row>
    <row r="14" spans="4:13" x14ac:dyDescent="0.2">
      <c r="D14">
        <v>18</v>
      </c>
      <c r="E14" t="s">
        <v>125</v>
      </c>
      <c r="H14">
        <v>512</v>
      </c>
      <c r="I14" s="1" t="s">
        <v>126</v>
      </c>
      <c r="J14">
        <v>4</v>
      </c>
      <c r="K14">
        <v>4</v>
      </c>
      <c r="L14" t="s">
        <v>127</v>
      </c>
      <c r="M14" t="s">
        <v>129</v>
      </c>
    </row>
    <row r="15" spans="4:13" x14ac:dyDescent="0.2">
      <c r="D15">
        <v>26</v>
      </c>
      <c r="E15" t="s">
        <v>125</v>
      </c>
      <c r="H15">
        <v>512</v>
      </c>
      <c r="I15" s="1" t="s">
        <v>126</v>
      </c>
      <c r="J15">
        <v>4</v>
      </c>
      <c r="K15">
        <v>4</v>
      </c>
      <c r="L15" t="s">
        <v>127</v>
      </c>
      <c r="M15" t="s">
        <v>130</v>
      </c>
    </row>
    <row r="17" spans="4:11" x14ac:dyDescent="0.2">
      <c r="E17" s="86" t="s">
        <v>131</v>
      </c>
      <c r="F17" s="87"/>
      <c r="G17" s="87"/>
      <c r="H17" s="87"/>
      <c r="I17" s="87"/>
      <c r="J17" s="87"/>
      <c r="K17" s="88"/>
    </row>
    <row r="18" spans="4:11" x14ac:dyDescent="0.2">
      <c r="E18" s="30" t="s">
        <v>0</v>
      </c>
      <c r="F18" s="30" t="s">
        <v>138</v>
      </c>
      <c r="G18" s="30" t="s">
        <v>137</v>
      </c>
      <c r="H18" s="30" t="s">
        <v>60</v>
      </c>
      <c r="I18" s="30" t="s">
        <v>33</v>
      </c>
      <c r="J18" s="30" t="s">
        <v>34</v>
      </c>
      <c r="K18" s="30" t="s">
        <v>35</v>
      </c>
    </row>
    <row r="19" spans="4:11" x14ac:dyDescent="0.2">
      <c r="D19">
        <v>25</v>
      </c>
      <c r="E19" s="30" t="s">
        <v>61</v>
      </c>
      <c r="F19" s="45" t="s">
        <v>140</v>
      </c>
      <c r="G19" s="46">
        <v>8</v>
      </c>
      <c r="H19" s="31" t="s">
        <v>132</v>
      </c>
      <c r="I19" s="19">
        <v>82.009</v>
      </c>
      <c r="J19" s="19">
        <v>76.686999999999998</v>
      </c>
      <c r="K19" s="19">
        <f t="shared" ref="K19:K20" si="1">2/(1/I19+1/J19)</f>
        <v>79.258761191208336</v>
      </c>
    </row>
    <row r="20" spans="4:11" ht="28.5" x14ac:dyDescent="0.2">
      <c r="D20">
        <v>18</v>
      </c>
      <c r="E20" s="30" t="s">
        <v>134</v>
      </c>
      <c r="F20" s="45" t="s">
        <v>140</v>
      </c>
      <c r="G20" s="46">
        <v>8</v>
      </c>
      <c r="H20" s="12" t="s">
        <v>133</v>
      </c>
      <c r="I20" s="19">
        <v>81.096000000000004</v>
      </c>
      <c r="J20" s="19">
        <v>84.171000000000006</v>
      </c>
      <c r="K20" s="47">
        <f t="shared" si="1"/>
        <v>82.604892882426626</v>
      </c>
    </row>
    <row r="21" spans="4:11" ht="28.5" x14ac:dyDescent="0.2">
      <c r="D21">
        <v>26</v>
      </c>
      <c r="E21" s="30" t="s">
        <v>135</v>
      </c>
      <c r="F21" s="45" t="s">
        <v>140</v>
      </c>
      <c r="G21" s="46">
        <v>8</v>
      </c>
      <c r="H21" s="12" t="s">
        <v>136</v>
      </c>
      <c r="I21" s="19">
        <v>82.1</v>
      </c>
      <c r="J21" s="19">
        <v>82.856999999999999</v>
      </c>
      <c r="K21" s="19">
        <f t="shared" ref="K21" si="2">2/(1/I21+1/J21)</f>
        <v>82.476763035215228</v>
      </c>
    </row>
  </sheetData>
  <mergeCells count="2">
    <mergeCell ref="E6:K6"/>
    <mergeCell ref="E17:K17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R25"/>
  <sheetViews>
    <sheetView tabSelected="1" topLeftCell="D10" workbookViewId="0">
      <selection activeCell="J12" sqref="J12"/>
    </sheetView>
  </sheetViews>
  <sheetFormatPr defaultRowHeight="14.25" x14ac:dyDescent="0.2"/>
  <cols>
    <col min="4" max="4" width="11" bestFit="1" customWidth="1"/>
    <col min="5" max="5" width="18" customWidth="1"/>
    <col min="6" max="7" width="7.125" bestFit="1" customWidth="1"/>
    <col min="8" max="8" width="13.125" bestFit="1" customWidth="1"/>
    <col min="14" max="14" width="19.25" bestFit="1" customWidth="1"/>
  </cols>
  <sheetData>
    <row r="3" spans="3:18" x14ac:dyDescent="0.2">
      <c r="D3" s="89" t="s">
        <v>85</v>
      </c>
      <c r="E3" s="89"/>
      <c r="F3" s="89"/>
      <c r="G3" s="89"/>
      <c r="H3" s="89"/>
      <c r="I3" s="89"/>
    </row>
    <row r="4" spans="3:18" x14ac:dyDescent="0.2">
      <c r="D4" s="7" t="s">
        <v>0</v>
      </c>
      <c r="E4" s="7" t="s">
        <v>74</v>
      </c>
      <c r="F4" s="14" t="s">
        <v>48</v>
      </c>
      <c r="G4" s="14" t="s">
        <v>34</v>
      </c>
      <c r="H4" s="14" t="s">
        <v>35</v>
      </c>
      <c r="I4" s="14" t="s">
        <v>75</v>
      </c>
    </row>
    <row r="5" spans="3:18" x14ac:dyDescent="0.2">
      <c r="D5" s="14" t="s">
        <v>82</v>
      </c>
      <c r="E5" s="14" t="s">
        <v>81</v>
      </c>
      <c r="F5" s="14"/>
      <c r="G5" s="14"/>
      <c r="H5" s="14"/>
      <c r="I5" s="14"/>
    </row>
    <row r="6" spans="3:18" x14ac:dyDescent="0.2">
      <c r="D6" s="14" t="s">
        <v>80</v>
      </c>
      <c r="E6" s="14" t="s">
        <v>164</v>
      </c>
      <c r="F6" s="14"/>
      <c r="G6" s="14"/>
      <c r="H6" s="14"/>
      <c r="I6" s="14"/>
    </row>
    <row r="7" spans="3:18" x14ac:dyDescent="0.2">
      <c r="D7" s="14" t="s">
        <v>77</v>
      </c>
      <c r="E7" s="14" t="s">
        <v>76</v>
      </c>
      <c r="F7" s="14"/>
      <c r="G7" s="14"/>
      <c r="H7" s="14"/>
      <c r="I7" s="14"/>
    </row>
    <row r="8" spans="3:18" x14ac:dyDescent="0.2">
      <c r="D8" s="14" t="s">
        <v>78</v>
      </c>
      <c r="E8" s="14" t="s">
        <v>165</v>
      </c>
      <c r="F8" s="14"/>
      <c r="G8" s="14"/>
      <c r="H8" s="14"/>
      <c r="I8" s="14"/>
    </row>
    <row r="9" spans="3:18" x14ac:dyDescent="0.2">
      <c r="D9" s="14" t="s">
        <v>79</v>
      </c>
      <c r="E9" s="14" t="s">
        <v>166</v>
      </c>
      <c r="F9" s="14"/>
      <c r="G9" s="14"/>
      <c r="H9" s="14"/>
      <c r="I9" s="14"/>
    </row>
    <row r="10" spans="3:18" ht="28.5" x14ac:dyDescent="0.2">
      <c r="D10" s="14" t="s">
        <v>83</v>
      </c>
      <c r="E10" s="14" t="s">
        <v>167</v>
      </c>
      <c r="F10" s="14"/>
      <c r="G10" s="14"/>
      <c r="H10" s="14"/>
      <c r="I10" s="14"/>
    </row>
    <row r="11" spans="3:18" ht="28.5" x14ac:dyDescent="0.2">
      <c r="D11" s="14" t="s">
        <v>84</v>
      </c>
      <c r="E11" s="14" t="s">
        <v>168</v>
      </c>
      <c r="F11" s="14"/>
      <c r="G11" s="14"/>
      <c r="H11" s="14"/>
      <c r="I11" s="14"/>
    </row>
    <row r="12" spans="3:18" x14ac:dyDescent="0.2">
      <c r="E12" s="103" t="s">
        <v>178</v>
      </c>
    </row>
    <row r="13" spans="3:18" x14ac:dyDescent="0.2">
      <c r="E13" s="103" t="s">
        <v>179</v>
      </c>
    </row>
    <row r="14" spans="3:18" x14ac:dyDescent="0.2">
      <c r="F14" s="101" t="s">
        <v>171</v>
      </c>
      <c r="G14" s="101"/>
      <c r="H14" s="101"/>
      <c r="I14" s="101"/>
      <c r="J14" s="101" t="s">
        <v>172</v>
      </c>
      <c r="K14" s="101"/>
      <c r="L14" s="101"/>
      <c r="M14" s="101"/>
      <c r="O14" s="101" t="s">
        <v>172</v>
      </c>
      <c r="P14" s="101"/>
      <c r="Q14" s="101"/>
      <c r="R14" s="101"/>
    </row>
    <row r="15" spans="3:18" ht="28.5" x14ac:dyDescent="0.2">
      <c r="D15" s="98" t="s">
        <v>174</v>
      </c>
      <c r="F15" s="14" t="s">
        <v>33</v>
      </c>
      <c r="G15" s="14" t="s">
        <v>34</v>
      </c>
      <c r="H15" s="14" t="s">
        <v>35</v>
      </c>
      <c r="I15" s="98" t="s">
        <v>175</v>
      </c>
      <c r="J15" s="14" t="s">
        <v>33</v>
      </c>
      <c r="K15" s="14" t="s">
        <v>34</v>
      </c>
      <c r="L15" s="14" t="s">
        <v>35</v>
      </c>
      <c r="M15" s="103" t="s">
        <v>173</v>
      </c>
      <c r="O15" s="14" t="s">
        <v>33</v>
      </c>
      <c r="P15" s="14" t="s">
        <v>34</v>
      </c>
      <c r="Q15" s="14" t="s">
        <v>35</v>
      </c>
      <c r="R15" s="103" t="s">
        <v>173</v>
      </c>
    </row>
    <row r="16" spans="3:18" x14ac:dyDescent="0.2">
      <c r="C16">
        <v>1</v>
      </c>
      <c r="D16">
        <v>0.5</v>
      </c>
      <c r="E16" s="106" t="s">
        <v>165</v>
      </c>
      <c r="F16" s="106">
        <v>79.909000000000006</v>
      </c>
      <c r="G16" s="106">
        <v>88.117000000000004</v>
      </c>
      <c r="H16" s="107">
        <f>2/(1/F16+1/G16)</f>
        <v>83.812521312177893</v>
      </c>
      <c r="I16" s="106">
        <v>0.25</v>
      </c>
      <c r="J16" s="106">
        <v>79.909000000000006</v>
      </c>
      <c r="K16" s="106">
        <v>87.850999999999999</v>
      </c>
      <c r="L16" s="108">
        <f>2/(1/J16+1/K16)</f>
        <v>83.692007141154036</v>
      </c>
      <c r="M16" s="106">
        <v>0.4</v>
      </c>
      <c r="N16" s="109">
        <f>H16-L16</f>
        <v>0.12051417102385642</v>
      </c>
      <c r="O16" s="14">
        <v>79.909000000000006</v>
      </c>
      <c r="P16" s="14">
        <v>87.850999999999999</v>
      </c>
      <c r="Q16" s="100">
        <f>2/(1/O16+1/P16)</f>
        <v>83.692007141154036</v>
      </c>
      <c r="R16" s="14">
        <v>0.3</v>
      </c>
    </row>
    <row r="17" spans="3:18" x14ac:dyDescent="0.2">
      <c r="C17">
        <v>2</v>
      </c>
      <c r="D17">
        <v>0.5</v>
      </c>
      <c r="E17" s="106" t="s">
        <v>169</v>
      </c>
      <c r="F17" s="110">
        <v>82.831000000000003</v>
      </c>
      <c r="G17" s="110">
        <v>86.793999999999997</v>
      </c>
      <c r="H17" s="107">
        <f>2/(1/F17+1/G17)</f>
        <v>84.766205618275606</v>
      </c>
      <c r="I17" s="106">
        <v>0.25</v>
      </c>
      <c r="J17" s="110">
        <v>81.186999999999998</v>
      </c>
      <c r="K17" s="110">
        <v>87.070999999999998</v>
      </c>
      <c r="L17" s="108">
        <f t="shared" ref="L17:L25" si="0">2/(1/J17+1/K17)</f>
        <v>84.026117949815159</v>
      </c>
      <c r="M17" s="106">
        <v>0.4</v>
      </c>
      <c r="N17" s="109">
        <f t="shared" ref="N17:N25" si="1">H17-L17</f>
        <v>0.74008766846044693</v>
      </c>
      <c r="O17">
        <v>81.186999999999998</v>
      </c>
      <c r="P17">
        <v>87.070999999999998</v>
      </c>
      <c r="Q17" s="100">
        <f t="shared" ref="Q17:Q25" si="2">2/(1/O17+1/P17)</f>
        <v>84.026117949815159</v>
      </c>
      <c r="R17" s="14">
        <v>0.3</v>
      </c>
    </row>
    <row r="18" spans="3:18" x14ac:dyDescent="0.2">
      <c r="C18">
        <v>3</v>
      </c>
      <c r="D18">
        <v>0.5</v>
      </c>
      <c r="E18" t="s">
        <v>170</v>
      </c>
      <c r="F18">
        <v>80.638999999999996</v>
      </c>
      <c r="G18">
        <v>87.512</v>
      </c>
      <c r="H18" s="99">
        <f>2/(1/F18+1/G18)</f>
        <v>83.935036580216575</v>
      </c>
      <c r="I18" s="14">
        <v>0.25</v>
      </c>
      <c r="J18">
        <v>80.548000000000002</v>
      </c>
      <c r="K18">
        <v>87.760999999999996</v>
      </c>
      <c r="L18" s="100">
        <f t="shared" si="0"/>
        <v>83.999940918192124</v>
      </c>
      <c r="M18" s="14">
        <v>0.4</v>
      </c>
      <c r="N18" s="104">
        <f t="shared" si="1"/>
        <v>-6.4904337975548287E-2</v>
      </c>
      <c r="O18">
        <v>80.548000000000002</v>
      </c>
      <c r="P18">
        <v>87.760999999999996</v>
      </c>
      <c r="Q18" s="100">
        <f t="shared" si="2"/>
        <v>83.999940918192124</v>
      </c>
      <c r="R18" s="14">
        <v>0.3</v>
      </c>
    </row>
    <row r="19" spans="3:18" ht="28.5" x14ac:dyDescent="0.2">
      <c r="C19">
        <v>4</v>
      </c>
      <c r="D19">
        <v>0.75</v>
      </c>
      <c r="E19" s="113" t="s">
        <v>166</v>
      </c>
      <c r="F19" s="113">
        <v>83.013999999999996</v>
      </c>
      <c r="G19" s="113">
        <v>88.596000000000004</v>
      </c>
      <c r="H19" s="114">
        <f>2/(1/F19+1/G19)</f>
        <v>85.714216467571816</v>
      </c>
      <c r="I19" s="14">
        <v>0.25</v>
      </c>
      <c r="J19" s="14">
        <v>82.74</v>
      </c>
      <c r="K19" s="14">
        <v>86.45</v>
      </c>
      <c r="L19" s="100">
        <f t="shared" si="0"/>
        <v>84.554323541580473</v>
      </c>
      <c r="M19" s="14">
        <v>0.4</v>
      </c>
      <c r="N19" s="104">
        <f t="shared" si="1"/>
        <v>1.1598929259913433</v>
      </c>
      <c r="O19" s="14">
        <v>82.74</v>
      </c>
      <c r="P19" s="14">
        <v>86.45</v>
      </c>
      <c r="Q19" s="100">
        <f t="shared" si="2"/>
        <v>84.554323541580473</v>
      </c>
      <c r="R19" s="14">
        <v>0.3</v>
      </c>
    </row>
    <row r="20" spans="3:18" ht="28.5" x14ac:dyDescent="0.2">
      <c r="C20">
        <v>5</v>
      </c>
      <c r="D20">
        <v>1</v>
      </c>
      <c r="E20" s="106" t="s">
        <v>167</v>
      </c>
      <c r="F20" s="108">
        <v>82.831000000000003</v>
      </c>
      <c r="G20" s="108">
        <v>86.546000000000006</v>
      </c>
      <c r="H20" s="108">
        <f t="shared" ref="H20:H25" si="3">2/(1/F20+1/G20)</f>
        <v>84.647758857459991</v>
      </c>
      <c r="I20" s="106">
        <v>0.25</v>
      </c>
      <c r="J20" s="108">
        <v>84.018000000000001</v>
      </c>
      <c r="K20" s="108">
        <v>83.409000000000006</v>
      </c>
      <c r="L20" s="108">
        <f t="shared" si="0"/>
        <v>83.712392409826379</v>
      </c>
      <c r="M20" s="106">
        <v>0.4</v>
      </c>
      <c r="N20" s="109">
        <f t="shared" si="1"/>
        <v>0.9353664476336121</v>
      </c>
      <c r="O20" s="100">
        <v>84.018000000000001</v>
      </c>
      <c r="P20" s="100">
        <v>83.409000000000006</v>
      </c>
      <c r="Q20" s="100">
        <f t="shared" si="2"/>
        <v>83.712392409826379</v>
      </c>
      <c r="R20" s="14">
        <v>0.3</v>
      </c>
    </row>
    <row r="21" spans="3:18" x14ac:dyDescent="0.2">
      <c r="C21">
        <v>6</v>
      </c>
      <c r="D21">
        <v>0.25</v>
      </c>
      <c r="E21" s="14" t="s">
        <v>76</v>
      </c>
      <c r="F21" s="100">
        <v>81.004999999999995</v>
      </c>
      <c r="G21" s="100">
        <v>82.054000000000002</v>
      </c>
      <c r="H21" s="100">
        <f t="shared" si="3"/>
        <v>81.526125758161157</v>
      </c>
      <c r="I21" s="14">
        <v>0.25</v>
      </c>
      <c r="J21">
        <v>82.647999999999996</v>
      </c>
      <c r="K21">
        <v>80.302000000000007</v>
      </c>
      <c r="L21" s="100">
        <f t="shared" si="0"/>
        <v>81.458112255293031</v>
      </c>
      <c r="M21" s="14">
        <v>0.2</v>
      </c>
      <c r="N21" s="104">
        <f t="shared" si="1"/>
        <v>6.8013502868126352E-2</v>
      </c>
      <c r="O21">
        <v>82.647999999999996</v>
      </c>
      <c r="P21">
        <v>80.302000000000007</v>
      </c>
      <c r="Q21" s="100">
        <f t="shared" si="2"/>
        <v>81.458112255293031</v>
      </c>
      <c r="R21" s="14">
        <v>0.3</v>
      </c>
    </row>
    <row r="22" spans="3:18" x14ac:dyDescent="0.2">
      <c r="C22">
        <v>7</v>
      </c>
      <c r="D22">
        <v>0.25</v>
      </c>
      <c r="E22" s="14" t="s">
        <v>81</v>
      </c>
      <c r="F22" s="100">
        <v>66.849000000000004</v>
      </c>
      <c r="G22" s="100">
        <v>84.623999999999995</v>
      </c>
      <c r="H22" s="100">
        <f t="shared" si="3"/>
        <v>74.69357279515161</v>
      </c>
      <c r="I22" s="14">
        <v>0.25</v>
      </c>
      <c r="J22" s="19">
        <v>69.588999999999999</v>
      </c>
      <c r="K22" s="19">
        <v>81.671999999999997</v>
      </c>
      <c r="L22" s="100">
        <f t="shared" si="0"/>
        <v>75.14789414323586</v>
      </c>
      <c r="M22" s="14">
        <v>0.2</v>
      </c>
      <c r="N22" s="104">
        <f t="shared" si="1"/>
        <v>-0.45432134808424962</v>
      </c>
      <c r="O22" s="19">
        <v>69.588999999999999</v>
      </c>
      <c r="P22" s="19">
        <v>81.671999999999997</v>
      </c>
      <c r="Q22" s="100">
        <f t="shared" si="2"/>
        <v>75.14789414323586</v>
      </c>
      <c r="R22" s="14">
        <v>0.3</v>
      </c>
    </row>
    <row r="23" spans="3:18" x14ac:dyDescent="0.2">
      <c r="C23">
        <v>8</v>
      </c>
      <c r="D23">
        <v>0.25</v>
      </c>
      <c r="E23" s="14" t="s">
        <v>164</v>
      </c>
      <c r="F23" s="102">
        <v>78.813000000000002</v>
      </c>
      <c r="G23" s="102">
        <v>86.647000000000006</v>
      </c>
      <c r="H23" s="100">
        <f t="shared" si="3"/>
        <v>82.544542620572955</v>
      </c>
      <c r="I23" s="14">
        <v>0.25</v>
      </c>
      <c r="J23" s="19">
        <v>81.096000000000004</v>
      </c>
      <c r="K23" s="19">
        <v>84.171000000000006</v>
      </c>
      <c r="L23" s="100">
        <f t="shared" si="0"/>
        <v>82.604892882426626</v>
      </c>
      <c r="M23" s="14">
        <v>0.2</v>
      </c>
      <c r="N23" s="104">
        <f t="shared" si="1"/>
        <v>-6.0350261853670872E-2</v>
      </c>
      <c r="O23" s="19">
        <v>81.096000000000004</v>
      </c>
      <c r="P23" s="19">
        <v>84.171000000000006</v>
      </c>
      <c r="Q23" s="100">
        <f t="shared" si="2"/>
        <v>82.604892882426626</v>
      </c>
      <c r="R23" s="14">
        <v>0.3</v>
      </c>
    </row>
    <row r="24" spans="3:18" ht="28.5" x14ac:dyDescent="0.2">
      <c r="C24">
        <v>9</v>
      </c>
      <c r="D24">
        <v>0.75</v>
      </c>
      <c r="E24" s="106" t="s">
        <v>176</v>
      </c>
      <c r="F24" s="111">
        <v>84.932000000000002</v>
      </c>
      <c r="G24" s="111">
        <v>83.183999999999997</v>
      </c>
      <c r="H24" s="111">
        <f t="shared" si="3"/>
        <v>84.048912512788789</v>
      </c>
      <c r="I24" s="106">
        <v>0.25</v>
      </c>
      <c r="J24" s="111">
        <v>84.748999999999995</v>
      </c>
      <c r="K24" s="111">
        <v>80.626000000000005</v>
      </c>
      <c r="L24" s="108">
        <f t="shared" si="0"/>
        <v>82.63610429629631</v>
      </c>
      <c r="M24" s="106">
        <v>0.4</v>
      </c>
      <c r="N24" s="109">
        <f t="shared" si="1"/>
        <v>1.4128082164924791</v>
      </c>
      <c r="O24" s="105">
        <v>84.748999999999995</v>
      </c>
      <c r="P24" s="105">
        <v>80.626000000000005</v>
      </c>
      <c r="Q24" s="100">
        <f t="shared" si="2"/>
        <v>82.63610429629631</v>
      </c>
      <c r="R24" s="14">
        <v>0.3</v>
      </c>
    </row>
    <row r="25" spans="3:18" ht="28.5" x14ac:dyDescent="0.2">
      <c r="C25">
        <v>10</v>
      </c>
      <c r="D25">
        <v>0.75</v>
      </c>
      <c r="E25" s="106" t="s">
        <v>177</v>
      </c>
      <c r="F25" s="111">
        <v>83.653000000000006</v>
      </c>
      <c r="G25" s="111">
        <v>86.99</v>
      </c>
      <c r="H25" s="111">
        <f t="shared" si="3"/>
        <v>85.288871738073055</v>
      </c>
      <c r="I25" s="106">
        <v>0.25</v>
      </c>
      <c r="J25" s="112">
        <v>83.195999999999998</v>
      </c>
      <c r="K25" s="110">
        <v>85.781999999999996</v>
      </c>
      <c r="L25" s="108">
        <f t="shared" si="0"/>
        <v>84.469212228810846</v>
      </c>
      <c r="M25" s="106">
        <v>0.4</v>
      </c>
      <c r="N25" s="109">
        <f t="shared" si="1"/>
        <v>0.81965950926220899</v>
      </c>
      <c r="O25" s="103">
        <v>83.195999999999998</v>
      </c>
      <c r="P25">
        <v>85.781999999999996</v>
      </c>
      <c r="Q25" s="100">
        <f t="shared" si="2"/>
        <v>84.469212228810846</v>
      </c>
      <c r="R25" s="14">
        <v>0.3</v>
      </c>
    </row>
  </sheetData>
  <mergeCells count="4">
    <mergeCell ref="D3:I3"/>
    <mergeCell ref="F14:I14"/>
    <mergeCell ref="J14:M14"/>
    <mergeCell ref="O14:R14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K7"/>
  <sheetViews>
    <sheetView workbookViewId="0">
      <selection activeCell="K6" sqref="K6"/>
    </sheetView>
  </sheetViews>
  <sheetFormatPr defaultRowHeight="14.25" x14ac:dyDescent="0.2"/>
  <cols>
    <col min="4" max="4" width="12.125" bestFit="1" customWidth="1"/>
    <col min="5" max="5" width="8.375" bestFit="1" customWidth="1"/>
    <col min="6" max="6" width="7.25" bestFit="1" customWidth="1"/>
    <col min="7" max="10" width="8.375" bestFit="1" customWidth="1"/>
    <col min="11" max="11" width="16.125" bestFit="1" customWidth="1"/>
  </cols>
  <sheetData>
    <row r="4" spans="4:11" x14ac:dyDescent="0.2">
      <c r="D4" s="90" t="s">
        <v>16</v>
      </c>
      <c r="E4" s="91"/>
      <c r="F4" s="91"/>
      <c r="G4" s="91"/>
      <c r="H4" s="91"/>
      <c r="I4" s="91"/>
      <c r="J4" s="91"/>
      <c r="K4" s="92"/>
    </row>
    <row r="5" spans="4:11" x14ac:dyDescent="0.2">
      <c r="D5" s="4" t="s">
        <v>29</v>
      </c>
      <c r="E5" s="4" t="s">
        <v>1</v>
      </c>
      <c r="F5" s="4" t="s">
        <v>2</v>
      </c>
      <c r="G5" s="4" t="s">
        <v>3</v>
      </c>
      <c r="H5" s="4" t="s">
        <v>4</v>
      </c>
      <c r="I5" s="4" t="s">
        <v>5</v>
      </c>
      <c r="J5" s="4" t="s">
        <v>6</v>
      </c>
      <c r="K5" s="4" t="s">
        <v>89</v>
      </c>
    </row>
    <row r="6" spans="4:11" ht="28.5" x14ac:dyDescent="0.2">
      <c r="D6" s="4" t="s">
        <v>90</v>
      </c>
      <c r="E6" s="3" t="s">
        <v>10</v>
      </c>
      <c r="F6" s="3" t="s">
        <v>11</v>
      </c>
      <c r="G6" s="3" t="s">
        <v>12</v>
      </c>
      <c r="H6" s="3" t="s">
        <v>13</v>
      </c>
      <c r="I6" s="3" t="s">
        <v>14</v>
      </c>
      <c r="J6" s="3" t="s">
        <v>15</v>
      </c>
      <c r="K6" s="15" t="s">
        <v>40</v>
      </c>
    </row>
    <row r="7" spans="4:11" ht="42.75" x14ac:dyDescent="0.2">
      <c r="D7" s="11" t="s">
        <v>86</v>
      </c>
      <c r="E7" s="12" t="s">
        <v>87</v>
      </c>
      <c r="F7" s="12" t="s">
        <v>87</v>
      </c>
      <c r="G7" s="12" t="s">
        <v>87</v>
      </c>
      <c r="H7" s="12" t="s">
        <v>87</v>
      </c>
      <c r="I7" s="12" t="s">
        <v>87</v>
      </c>
      <c r="J7" s="12" t="s">
        <v>87</v>
      </c>
      <c r="K7" s="16" t="s">
        <v>88</v>
      </c>
    </row>
  </sheetData>
  <mergeCells count="1">
    <mergeCell ref="D4:K4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Default Box的尺度大小</vt:lpstr>
      <vt:lpstr>Defaul Box的长宽比</vt:lpstr>
      <vt:lpstr>数据扩增和训练尺度</vt:lpstr>
      <vt:lpstr>学习率影响</vt:lpstr>
      <vt:lpstr>多尺度输入</vt:lpstr>
      <vt:lpstr>初始Default Box的设置情况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2017-04-04T09:56:01Z</dcterms:modified>
</cp:coreProperties>
</file>