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324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kansas-my.sharepoint.com/personal/l160s319_home_ku_edu/Documents/Dobbs - WIC/Data/raw/"/>
    </mc:Choice>
  </mc:AlternateContent>
  <xr:revisionPtr revIDLastSave="108" documentId="11_61643922A7A0D68ED39F3CA1F7A333ABE8CB95D3" xr6:coauthVersionLast="47" xr6:coauthVersionMax="47" xr10:uidLastSave="{D7EDCD44-2248-4A80-992B-8FC6B431BB06}"/>
  <bookViews>
    <workbookView xWindow="28680" yWindow="-120" windowWidth="29040" windowHeight="15840" tabRatio="868" firstSheet="3" activeTab="9" xr2:uid="{00000000-000D-0000-FFFF-FFFF00000000}"/>
  </bookViews>
  <sheets>
    <sheet name="Introduction" sheetId="11" r:id="rId1"/>
    <sheet name="Pregnant Women Participating" sheetId="1" r:id="rId2"/>
    <sheet name="Women Fully Breastfeeding" sheetId="13" r:id="rId3"/>
    <sheet name="Women Partially Breastfeeding" sheetId="14" r:id="rId4"/>
    <sheet name="Total Breastfeeding Women" sheetId="10" r:id="rId5"/>
    <sheet name="Postpartum Women Participating" sheetId="9" r:id="rId6"/>
    <sheet name="Total Women" sheetId="8" r:id="rId7"/>
    <sheet name="Infants Fully Breastfed" sheetId="15" r:id="rId8"/>
    <sheet name="Infants Partially Breastfed" sheetId="16" r:id="rId9"/>
    <sheet name="Infants Fully Formula-fed" sheetId="17" r:id="rId10"/>
    <sheet name="Total Infants" sheetId="7" r:id="rId11"/>
    <sheet name="Children Participating" sheetId="6" r:id="rId12"/>
    <sheet name="Total Number of Participants" sheetId="5" r:id="rId13"/>
    <sheet name="Average Food Cost Per Person" sheetId="4" r:id="rId14"/>
    <sheet name="Food Costs" sheetId="3" r:id="rId15"/>
    <sheet name="Rebates Received" sheetId="12" r:id="rId16"/>
    <sheet name="Nut. Services &amp; Admin. Costs" sheetId="2" r:id="rId17"/>
  </sheets>
  <definedNames>
    <definedName name="_xlnm.Print_Titles" localSheetId="13">'Average Food Cost Per Person'!$1:$5</definedName>
    <definedName name="_xlnm.Print_Titles" localSheetId="11">'Children Participating'!$1:$1</definedName>
    <definedName name="_xlnm.Print_Titles" localSheetId="14">'Food Costs'!$1:$5</definedName>
    <definedName name="_xlnm.Print_Titles" localSheetId="16">'Nut. Services &amp; Admin. Costs'!$1:$5</definedName>
    <definedName name="_xlnm.Print_Titles" localSheetId="5">'Postpartum Women Participating'!$1:$1</definedName>
    <definedName name="_xlnm.Print_Titles" localSheetId="1">'Pregnant Women Participating'!$1:$1</definedName>
    <definedName name="_xlnm.Print_Titles" localSheetId="15">'Rebates Received'!$1:$5</definedName>
    <definedName name="_xlnm.Print_Titles" localSheetId="4">'Total Breastfeeding Women'!$1:$1</definedName>
    <definedName name="_xlnm.Print_Titles" localSheetId="10">'Total Infants'!$1:$1</definedName>
    <definedName name="_xlnm.Print_Titles" localSheetId="12">'Total Number of Participants'!$1:$1</definedName>
    <definedName name="_xlnm.Print_Titles" localSheetId="6">'Total Women'!$1:$1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3" i="2" l="1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3" i="2"/>
  <c r="A2" i="2"/>
  <c r="N103" i="12"/>
  <c r="A103" i="12"/>
  <c r="N102" i="12"/>
  <c r="A102" i="12"/>
  <c r="N101" i="12"/>
  <c r="A101" i="12"/>
  <c r="N100" i="12"/>
  <c r="A100" i="12"/>
  <c r="N99" i="12"/>
  <c r="A99" i="12"/>
  <c r="N98" i="12"/>
  <c r="A98" i="12"/>
  <c r="N97" i="12"/>
  <c r="A97" i="12"/>
  <c r="N96" i="12"/>
  <c r="A96" i="12"/>
  <c r="N95" i="12"/>
  <c r="A95" i="12"/>
  <c r="N94" i="12"/>
  <c r="A94" i="12"/>
  <c r="N93" i="12"/>
  <c r="A93" i="12"/>
  <c r="N92" i="12"/>
  <c r="A92" i="12"/>
  <c r="N91" i="12"/>
  <c r="A91" i="12"/>
  <c r="N90" i="12"/>
  <c r="A90" i="12"/>
  <c r="N89" i="12"/>
  <c r="A89" i="12"/>
  <c r="N88" i="12"/>
  <c r="A88" i="12"/>
  <c r="N87" i="12"/>
  <c r="A87" i="12"/>
  <c r="N86" i="12"/>
  <c r="A86" i="12"/>
  <c r="N85" i="12"/>
  <c r="A85" i="12"/>
  <c r="N84" i="12"/>
  <c r="A84" i="12"/>
  <c r="N83" i="12"/>
  <c r="A83" i="12"/>
  <c r="N82" i="12"/>
  <c r="A82" i="12"/>
  <c r="N81" i="12"/>
  <c r="A81" i="12"/>
  <c r="N80" i="12"/>
  <c r="A80" i="12"/>
  <c r="N79" i="12"/>
  <c r="A79" i="12"/>
  <c r="N78" i="12"/>
  <c r="A78" i="12"/>
  <c r="N77" i="12"/>
  <c r="A77" i="12"/>
  <c r="N76" i="12"/>
  <c r="A76" i="12"/>
  <c r="N75" i="12"/>
  <c r="A75" i="12"/>
  <c r="N74" i="12"/>
  <c r="A74" i="12"/>
  <c r="N73" i="12"/>
  <c r="A73" i="12"/>
  <c r="N72" i="12"/>
  <c r="A72" i="12"/>
  <c r="N71" i="12"/>
  <c r="A71" i="12"/>
  <c r="N70" i="12"/>
  <c r="A70" i="12"/>
  <c r="N69" i="12"/>
  <c r="A69" i="12"/>
  <c r="N68" i="12"/>
  <c r="A68" i="12"/>
  <c r="N67" i="12"/>
  <c r="A67" i="12"/>
  <c r="N66" i="12"/>
  <c r="A66" i="12"/>
  <c r="N65" i="12"/>
  <c r="A65" i="12"/>
  <c r="N64" i="12"/>
  <c r="A64" i="12"/>
  <c r="N63" i="12"/>
  <c r="A63" i="12"/>
  <c r="N62" i="12"/>
  <c r="A62" i="12"/>
  <c r="N61" i="12"/>
  <c r="A61" i="12"/>
  <c r="N60" i="12"/>
  <c r="A60" i="12"/>
  <c r="N59" i="12"/>
  <c r="A59" i="12"/>
  <c r="N58" i="12"/>
  <c r="A58" i="12"/>
  <c r="N57" i="12"/>
  <c r="A57" i="12"/>
  <c r="N56" i="12"/>
  <c r="A56" i="12"/>
  <c r="N55" i="12"/>
  <c r="A55" i="12"/>
  <c r="N54" i="12"/>
  <c r="A54" i="12"/>
  <c r="N53" i="12"/>
  <c r="A53" i="12"/>
  <c r="N52" i="12"/>
  <c r="A52" i="12"/>
  <c r="N51" i="12"/>
  <c r="A51" i="12"/>
  <c r="N50" i="12"/>
  <c r="A50" i="12"/>
  <c r="N49" i="12"/>
  <c r="A49" i="12"/>
  <c r="N48" i="12"/>
  <c r="A48" i="12"/>
  <c r="N47" i="12"/>
  <c r="A47" i="12"/>
  <c r="N46" i="12"/>
  <c r="A46" i="12"/>
  <c r="N45" i="12"/>
  <c r="A45" i="12"/>
  <c r="N44" i="12"/>
  <c r="A44" i="12"/>
  <c r="N43" i="12"/>
  <c r="A43" i="12"/>
  <c r="N42" i="12"/>
  <c r="A42" i="12"/>
  <c r="N41" i="12"/>
  <c r="A41" i="12"/>
  <c r="N40" i="12"/>
  <c r="A40" i="12"/>
  <c r="N39" i="12"/>
  <c r="A39" i="12"/>
  <c r="N38" i="12"/>
  <c r="A38" i="12"/>
  <c r="N37" i="12"/>
  <c r="A37" i="12"/>
  <c r="N36" i="12"/>
  <c r="A36" i="12"/>
  <c r="N35" i="12"/>
  <c r="A35" i="12"/>
  <c r="N34" i="12"/>
  <c r="A34" i="12"/>
  <c r="N33" i="12"/>
  <c r="A33" i="12"/>
  <c r="N32" i="12"/>
  <c r="A32" i="12"/>
  <c r="N31" i="12"/>
  <c r="A31" i="12"/>
  <c r="N30" i="12"/>
  <c r="A30" i="12"/>
  <c r="N29" i="12"/>
  <c r="A29" i="12"/>
  <c r="N28" i="12"/>
  <c r="A28" i="12"/>
  <c r="N27" i="12"/>
  <c r="A27" i="12"/>
  <c r="N26" i="12"/>
  <c r="A26" i="12"/>
  <c r="N25" i="12"/>
  <c r="A25" i="12"/>
  <c r="N24" i="12"/>
  <c r="A24" i="12"/>
  <c r="N23" i="12"/>
  <c r="A23" i="12"/>
  <c r="N22" i="12"/>
  <c r="A22" i="12"/>
  <c r="N21" i="12"/>
  <c r="A21" i="12"/>
  <c r="N20" i="12"/>
  <c r="A20" i="12"/>
  <c r="N19" i="12"/>
  <c r="A19" i="12"/>
  <c r="N18" i="12"/>
  <c r="A18" i="12"/>
  <c r="N17" i="12"/>
  <c r="A17" i="12"/>
  <c r="N16" i="12"/>
  <c r="A16" i="12"/>
  <c r="N15" i="12"/>
  <c r="A15" i="12"/>
  <c r="N14" i="12"/>
  <c r="A14" i="12"/>
  <c r="N13" i="12"/>
  <c r="A13" i="12"/>
  <c r="N12" i="12"/>
  <c r="A12" i="12"/>
  <c r="N11" i="12"/>
  <c r="A11" i="12"/>
  <c r="N10" i="12"/>
  <c r="A10" i="12"/>
  <c r="N9" i="12"/>
  <c r="A9" i="12"/>
  <c r="N8" i="12"/>
  <c r="A8" i="12"/>
  <c r="N7" i="12"/>
  <c r="A7" i="12"/>
  <c r="N6" i="12"/>
  <c r="A6" i="12"/>
  <c r="A3" i="12"/>
  <c r="A2" i="12"/>
  <c r="E5" i="12" s="1"/>
  <c r="N103" i="3"/>
  <c r="A103" i="3"/>
  <c r="N102" i="3"/>
  <c r="A102" i="3"/>
  <c r="N101" i="3"/>
  <c r="A101" i="3"/>
  <c r="N100" i="3"/>
  <c r="A100" i="3"/>
  <c r="N99" i="3"/>
  <c r="A99" i="3"/>
  <c r="N98" i="3"/>
  <c r="A98" i="3"/>
  <c r="N97" i="3"/>
  <c r="A97" i="3"/>
  <c r="N96" i="3"/>
  <c r="N96" i="4" s="1"/>
  <c r="A96" i="3"/>
  <c r="N95" i="3"/>
  <c r="A95" i="3"/>
  <c r="N94" i="3"/>
  <c r="A94" i="3"/>
  <c r="N93" i="3"/>
  <c r="A93" i="3"/>
  <c r="N92" i="3"/>
  <c r="A92" i="3"/>
  <c r="N91" i="3"/>
  <c r="A91" i="3"/>
  <c r="N90" i="3"/>
  <c r="A90" i="3"/>
  <c r="N89" i="3"/>
  <c r="A89" i="3"/>
  <c r="N88" i="3"/>
  <c r="N88" i="4" s="1"/>
  <c r="A88" i="3"/>
  <c r="N87" i="3"/>
  <c r="A87" i="3"/>
  <c r="N86" i="3"/>
  <c r="A86" i="3"/>
  <c r="N85" i="3"/>
  <c r="A85" i="3"/>
  <c r="N84" i="3"/>
  <c r="A84" i="3"/>
  <c r="N83" i="3"/>
  <c r="A83" i="3"/>
  <c r="N82" i="3"/>
  <c r="A82" i="3"/>
  <c r="N81" i="3"/>
  <c r="A81" i="3"/>
  <c r="N80" i="3"/>
  <c r="N80" i="4" s="1"/>
  <c r="A80" i="3"/>
  <c r="N79" i="3"/>
  <c r="A79" i="3"/>
  <c r="N78" i="3"/>
  <c r="A78" i="3"/>
  <c r="N77" i="3"/>
  <c r="A77" i="3"/>
  <c r="N76" i="3"/>
  <c r="A76" i="3"/>
  <c r="N75" i="3"/>
  <c r="A75" i="3"/>
  <c r="N74" i="3"/>
  <c r="A74" i="3"/>
  <c r="N73" i="3"/>
  <c r="A73" i="3"/>
  <c r="N72" i="3"/>
  <c r="N72" i="4" s="1"/>
  <c r="A72" i="3"/>
  <c r="N71" i="3"/>
  <c r="A71" i="3"/>
  <c r="N70" i="3"/>
  <c r="A70" i="3"/>
  <c r="N69" i="3"/>
  <c r="A69" i="3"/>
  <c r="N68" i="3"/>
  <c r="A68" i="3"/>
  <c r="N67" i="3"/>
  <c r="A67" i="3"/>
  <c r="N66" i="3"/>
  <c r="A66" i="3"/>
  <c r="N65" i="3"/>
  <c r="A65" i="3"/>
  <c r="N64" i="3"/>
  <c r="N64" i="4" s="1"/>
  <c r="A64" i="3"/>
  <c r="N63" i="3"/>
  <c r="A63" i="3"/>
  <c r="N62" i="3"/>
  <c r="A62" i="3"/>
  <c r="N61" i="3"/>
  <c r="A61" i="3"/>
  <c r="N60" i="3"/>
  <c r="A60" i="3"/>
  <c r="N59" i="3"/>
  <c r="A59" i="3"/>
  <c r="N58" i="3"/>
  <c r="A58" i="3"/>
  <c r="N57" i="3"/>
  <c r="A57" i="3"/>
  <c r="N56" i="3"/>
  <c r="N56" i="4" s="1"/>
  <c r="A56" i="3"/>
  <c r="N55" i="3"/>
  <c r="A55" i="3"/>
  <c r="N54" i="3"/>
  <c r="A54" i="3"/>
  <c r="N53" i="3"/>
  <c r="A53" i="3"/>
  <c r="N52" i="3"/>
  <c r="A52" i="3"/>
  <c r="N51" i="3"/>
  <c r="A51" i="3"/>
  <c r="N50" i="3"/>
  <c r="A50" i="3"/>
  <c r="N49" i="3"/>
  <c r="A49" i="3"/>
  <c r="N48" i="3"/>
  <c r="N48" i="4" s="1"/>
  <c r="A48" i="3"/>
  <c r="N47" i="3"/>
  <c r="A47" i="3"/>
  <c r="N46" i="3"/>
  <c r="A46" i="3"/>
  <c r="N45" i="3"/>
  <c r="A45" i="3"/>
  <c r="N44" i="3"/>
  <c r="A44" i="3"/>
  <c r="N43" i="3"/>
  <c r="A43" i="3"/>
  <c r="N42" i="3"/>
  <c r="A42" i="3"/>
  <c r="N41" i="3"/>
  <c r="A41" i="3"/>
  <c r="N40" i="3"/>
  <c r="N40" i="4" s="1"/>
  <c r="A40" i="3"/>
  <c r="N39" i="3"/>
  <c r="A39" i="3"/>
  <c r="N38" i="3"/>
  <c r="A38" i="3"/>
  <c r="N37" i="3"/>
  <c r="A37" i="3"/>
  <c r="N36" i="3"/>
  <c r="A36" i="3"/>
  <c r="N35" i="3"/>
  <c r="A35" i="3"/>
  <c r="N34" i="3"/>
  <c r="A34" i="3"/>
  <c r="N33" i="3"/>
  <c r="A33" i="3"/>
  <c r="N32" i="3"/>
  <c r="N32" i="4" s="1"/>
  <c r="A32" i="3"/>
  <c r="N31" i="3"/>
  <c r="A31" i="3"/>
  <c r="N30" i="3"/>
  <c r="A30" i="3"/>
  <c r="N29" i="3"/>
  <c r="A29" i="3"/>
  <c r="N28" i="3"/>
  <c r="A28" i="3"/>
  <c r="N27" i="3"/>
  <c r="A27" i="3"/>
  <c r="N26" i="3"/>
  <c r="A26" i="3"/>
  <c r="N25" i="3"/>
  <c r="A25" i="3"/>
  <c r="N24" i="3"/>
  <c r="N24" i="4" s="1"/>
  <c r="A24" i="3"/>
  <c r="N23" i="3"/>
  <c r="A23" i="3"/>
  <c r="N22" i="3"/>
  <c r="A22" i="3"/>
  <c r="N21" i="3"/>
  <c r="A21" i="3"/>
  <c r="N20" i="3"/>
  <c r="A20" i="3"/>
  <c r="N19" i="3"/>
  <c r="A19" i="3"/>
  <c r="N18" i="3"/>
  <c r="A18" i="3"/>
  <c r="N17" i="3"/>
  <c r="A17" i="3"/>
  <c r="N16" i="3"/>
  <c r="N16" i="4" s="1"/>
  <c r="A16" i="3"/>
  <c r="N15" i="3"/>
  <c r="A15" i="3"/>
  <c r="N14" i="3"/>
  <c r="A14" i="3"/>
  <c r="N13" i="3"/>
  <c r="A13" i="3"/>
  <c r="N12" i="3"/>
  <c r="A12" i="3"/>
  <c r="N11" i="3"/>
  <c r="A11" i="3"/>
  <c r="N10" i="3"/>
  <c r="A10" i="3"/>
  <c r="N9" i="3"/>
  <c r="A9" i="3"/>
  <c r="N8" i="3"/>
  <c r="N8" i="4" s="1"/>
  <c r="A8" i="3"/>
  <c r="N7" i="3"/>
  <c r="A7" i="3"/>
  <c r="N6" i="3"/>
  <c r="A6" i="3"/>
  <c r="A3" i="3"/>
  <c r="A2" i="3"/>
  <c r="F5" i="3" s="1"/>
  <c r="N103" i="4"/>
  <c r="A103" i="4"/>
  <c r="N102" i="4"/>
  <c r="A102" i="4"/>
  <c r="N101" i="4"/>
  <c r="A101" i="4"/>
  <c r="N100" i="4"/>
  <c r="A100" i="4"/>
  <c r="N99" i="4"/>
  <c r="A99" i="4"/>
  <c r="N98" i="4"/>
  <c r="A98" i="4"/>
  <c r="N97" i="4"/>
  <c r="A97" i="4"/>
  <c r="A96" i="4"/>
  <c r="N95" i="4"/>
  <c r="A95" i="4"/>
  <c r="N94" i="4"/>
  <c r="A94" i="4"/>
  <c r="N93" i="4"/>
  <c r="A93" i="4"/>
  <c r="N92" i="4"/>
  <c r="A92" i="4"/>
  <c r="N91" i="4"/>
  <c r="A91" i="4"/>
  <c r="N90" i="4"/>
  <c r="A90" i="4"/>
  <c r="N89" i="4"/>
  <c r="A89" i="4"/>
  <c r="A88" i="4"/>
  <c r="N87" i="4"/>
  <c r="A87" i="4"/>
  <c r="N86" i="4"/>
  <c r="A86" i="4"/>
  <c r="N85" i="4"/>
  <c r="A85" i="4"/>
  <c r="N84" i="4"/>
  <c r="A84" i="4"/>
  <c r="N83" i="4"/>
  <c r="A83" i="4"/>
  <c r="N82" i="4"/>
  <c r="A82" i="4"/>
  <c r="N81" i="4"/>
  <c r="A81" i="4"/>
  <c r="A80" i="4"/>
  <c r="N79" i="4"/>
  <c r="A79" i="4"/>
  <c r="N78" i="4"/>
  <c r="A78" i="4"/>
  <c r="N77" i="4"/>
  <c r="A77" i="4"/>
  <c r="N76" i="4"/>
  <c r="A76" i="4"/>
  <c r="N75" i="4"/>
  <c r="A75" i="4"/>
  <c r="N74" i="4"/>
  <c r="A74" i="4"/>
  <c r="N73" i="4"/>
  <c r="A73" i="4"/>
  <c r="A72" i="4"/>
  <c r="N71" i="4"/>
  <c r="A71" i="4"/>
  <c r="N70" i="4"/>
  <c r="A70" i="4"/>
  <c r="N69" i="4"/>
  <c r="A69" i="4"/>
  <c r="N68" i="4"/>
  <c r="A68" i="4"/>
  <c r="N67" i="4"/>
  <c r="A67" i="4"/>
  <c r="N66" i="4"/>
  <c r="A66" i="4"/>
  <c r="N65" i="4"/>
  <c r="A65" i="4"/>
  <c r="A64" i="4"/>
  <c r="N63" i="4"/>
  <c r="A63" i="4"/>
  <c r="N62" i="4"/>
  <c r="A62" i="4"/>
  <c r="N61" i="4"/>
  <c r="A61" i="4"/>
  <c r="N60" i="4"/>
  <c r="A60" i="4"/>
  <c r="N59" i="4"/>
  <c r="A59" i="4"/>
  <c r="N58" i="4"/>
  <c r="A58" i="4"/>
  <c r="N57" i="4"/>
  <c r="A57" i="4"/>
  <c r="A56" i="4"/>
  <c r="N55" i="4"/>
  <c r="A55" i="4"/>
  <c r="N54" i="4"/>
  <c r="A54" i="4"/>
  <c r="N53" i="4"/>
  <c r="A53" i="4"/>
  <c r="N52" i="4"/>
  <c r="A52" i="4"/>
  <c r="N51" i="4"/>
  <c r="A51" i="4"/>
  <c r="N50" i="4"/>
  <c r="A50" i="4"/>
  <c r="N49" i="4"/>
  <c r="A49" i="4"/>
  <c r="A48" i="4"/>
  <c r="N47" i="4"/>
  <c r="A47" i="4"/>
  <c r="N46" i="4"/>
  <c r="A46" i="4"/>
  <c r="N45" i="4"/>
  <c r="A45" i="4"/>
  <c r="N44" i="4"/>
  <c r="A44" i="4"/>
  <c r="N43" i="4"/>
  <c r="A43" i="4"/>
  <c r="N42" i="4"/>
  <c r="A42" i="4"/>
  <c r="N41" i="4"/>
  <c r="A41" i="4"/>
  <c r="A40" i="4"/>
  <c r="N39" i="4"/>
  <c r="A39" i="4"/>
  <c r="N38" i="4"/>
  <c r="A38" i="4"/>
  <c r="N37" i="4"/>
  <c r="A37" i="4"/>
  <c r="N36" i="4"/>
  <c r="A36" i="4"/>
  <c r="N35" i="4"/>
  <c r="A35" i="4"/>
  <c r="N34" i="4"/>
  <c r="A34" i="4"/>
  <c r="N33" i="4"/>
  <c r="A33" i="4"/>
  <c r="A32" i="4"/>
  <c r="N31" i="4"/>
  <c r="A31" i="4"/>
  <c r="N30" i="4"/>
  <c r="A30" i="4"/>
  <c r="N29" i="4"/>
  <c r="A29" i="4"/>
  <c r="N28" i="4"/>
  <c r="A28" i="4"/>
  <c r="N27" i="4"/>
  <c r="A27" i="4"/>
  <c r="N26" i="4"/>
  <c r="A26" i="4"/>
  <c r="N25" i="4"/>
  <c r="A25" i="4"/>
  <c r="A24" i="4"/>
  <c r="N23" i="4"/>
  <c r="A23" i="4"/>
  <c r="N22" i="4"/>
  <c r="A22" i="4"/>
  <c r="N21" i="4"/>
  <c r="A21" i="4"/>
  <c r="N20" i="4"/>
  <c r="A20" i="4"/>
  <c r="N19" i="4"/>
  <c r="A19" i="4"/>
  <c r="N18" i="4"/>
  <c r="A18" i="4"/>
  <c r="N17" i="4"/>
  <c r="A17" i="4"/>
  <c r="A16" i="4"/>
  <c r="N15" i="4"/>
  <c r="A15" i="4"/>
  <c r="N14" i="4"/>
  <c r="A14" i="4"/>
  <c r="N13" i="4"/>
  <c r="A13" i="4"/>
  <c r="N12" i="4"/>
  <c r="A12" i="4"/>
  <c r="N11" i="4"/>
  <c r="A11" i="4"/>
  <c r="N10" i="4"/>
  <c r="A10" i="4"/>
  <c r="N9" i="4"/>
  <c r="A9" i="4"/>
  <c r="A8" i="4"/>
  <c r="N7" i="4"/>
  <c r="A7" i="4"/>
  <c r="N6" i="4"/>
  <c r="A6" i="4"/>
  <c r="A3" i="4"/>
  <c r="A2" i="4"/>
  <c r="M5" i="4" s="1"/>
  <c r="N91" i="5"/>
  <c r="A91" i="5"/>
  <c r="N90" i="5"/>
  <c r="A90" i="5"/>
  <c r="N89" i="5"/>
  <c r="A89" i="5"/>
  <c r="N88" i="5"/>
  <c r="A88" i="5"/>
  <c r="N87" i="5"/>
  <c r="A87" i="5"/>
  <c r="N86" i="5"/>
  <c r="A86" i="5"/>
  <c r="N85" i="5"/>
  <c r="A85" i="5"/>
  <c r="N84" i="5"/>
  <c r="A84" i="5"/>
  <c r="N83" i="5"/>
  <c r="A83" i="5"/>
  <c r="N82" i="5"/>
  <c r="A82" i="5"/>
  <c r="N81" i="5"/>
  <c r="A81" i="5"/>
  <c r="N80" i="5"/>
  <c r="A80" i="5"/>
  <c r="N79" i="5"/>
  <c r="A79" i="5"/>
  <c r="N78" i="5"/>
  <c r="A78" i="5"/>
  <c r="N77" i="5"/>
  <c r="A77" i="5"/>
  <c r="N76" i="5"/>
  <c r="A76" i="5"/>
  <c r="N75" i="5"/>
  <c r="A75" i="5"/>
  <c r="N74" i="5"/>
  <c r="A74" i="5"/>
  <c r="N73" i="5"/>
  <c r="A73" i="5"/>
  <c r="N72" i="5"/>
  <c r="A72" i="5"/>
  <c r="N71" i="5"/>
  <c r="A71" i="5"/>
  <c r="N70" i="5"/>
  <c r="A70" i="5"/>
  <c r="N69" i="5"/>
  <c r="A69" i="5"/>
  <c r="N68" i="5"/>
  <c r="A68" i="5"/>
  <c r="N67" i="5"/>
  <c r="A67" i="5"/>
  <c r="N66" i="5"/>
  <c r="A66" i="5"/>
  <c r="N65" i="5"/>
  <c r="A65" i="5"/>
  <c r="N64" i="5"/>
  <c r="A64" i="5"/>
  <c r="N63" i="5"/>
  <c r="A63" i="5"/>
  <c r="N62" i="5"/>
  <c r="A62" i="5"/>
  <c r="N61" i="5"/>
  <c r="A61" i="5"/>
  <c r="N60" i="5"/>
  <c r="A60" i="5"/>
  <c r="N59" i="5"/>
  <c r="A59" i="5"/>
  <c r="N58" i="5"/>
  <c r="A58" i="5"/>
  <c r="N57" i="5"/>
  <c r="A57" i="5"/>
  <c r="N56" i="5"/>
  <c r="A56" i="5"/>
  <c r="N55" i="5"/>
  <c r="A55" i="5"/>
  <c r="N54" i="5"/>
  <c r="A54" i="5"/>
  <c r="N53" i="5"/>
  <c r="A53" i="5"/>
  <c r="N52" i="5"/>
  <c r="A52" i="5"/>
  <c r="N51" i="5"/>
  <c r="A51" i="5"/>
  <c r="N50" i="5"/>
  <c r="A50" i="5"/>
  <c r="N49" i="5"/>
  <c r="A49" i="5"/>
  <c r="N48" i="5"/>
  <c r="A48" i="5"/>
  <c r="N47" i="5"/>
  <c r="A47" i="5"/>
  <c r="N46" i="5"/>
  <c r="A46" i="5"/>
  <c r="N45" i="5"/>
  <c r="A45" i="5"/>
  <c r="N44" i="5"/>
  <c r="A44" i="5"/>
  <c r="N43" i="5"/>
  <c r="A43" i="5"/>
  <c r="N42" i="5"/>
  <c r="A42" i="5"/>
  <c r="N41" i="5"/>
  <c r="A41" i="5"/>
  <c r="N40" i="5"/>
  <c r="A40" i="5"/>
  <c r="N39" i="5"/>
  <c r="A39" i="5"/>
  <c r="N38" i="5"/>
  <c r="A38" i="5"/>
  <c r="N37" i="5"/>
  <c r="A37" i="5"/>
  <c r="N36" i="5"/>
  <c r="A36" i="5"/>
  <c r="N35" i="5"/>
  <c r="A35" i="5"/>
  <c r="N34" i="5"/>
  <c r="A34" i="5"/>
  <c r="N33" i="5"/>
  <c r="A33" i="5"/>
  <c r="N32" i="5"/>
  <c r="A32" i="5"/>
  <c r="N31" i="5"/>
  <c r="A31" i="5"/>
  <c r="N30" i="5"/>
  <c r="A30" i="5"/>
  <c r="N29" i="5"/>
  <c r="A29" i="5"/>
  <c r="N28" i="5"/>
  <c r="A28" i="5"/>
  <c r="N27" i="5"/>
  <c r="A27" i="5"/>
  <c r="N26" i="5"/>
  <c r="A26" i="5"/>
  <c r="N25" i="5"/>
  <c r="A25" i="5"/>
  <c r="N24" i="5"/>
  <c r="A24" i="5"/>
  <c r="N23" i="5"/>
  <c r="A23" i="5"/>
  <c r="N22" i="5"/>
  <c r="A22" i="5"/>
  <c r="N21" i="5"/>
  <c r="A21" i="5"/>
  <c r="N20" i="5"/>
  <c r="A20" i="5"/>
  <c r="N19" i="5"/>
  <c r="A19" i="5"/>
  <c r="N18" i="5"/>
  <c r="A18" i="5"/>
  <c r="N17" i="5"/>
  <c r="A17" i="5"/>
  <c r="N16" i="5"/>
  <c r="A16" i="5"/>
  <c r="N15" i="5"/>
  <c r="A15" i="5"/>
  <c r="N14" i="5"/>
  <c r="A14" i="5"/>
  <c r="N13" i="5"/>
  <c r="A13" i="5"/>
  <c r="N12" i="5"/>
  <c r="A12" i="5"/>
  <c r="N11" i="5"/>
  <c r="A11" i="5"/>
  <c r="N10" i="5"/>
  <c r="A10" i="5"/>
  <c r="N9" i="5"/>
  <c r="A9" i="5"/>
  <c r="N8" i="5"/>
  <c r="A8" i="5"/>
  <c r="N7" i="5"/>
  <c r="A7" i="5"/>
  <c r="N6" i="5"/>
  <c r="A6" i="5"/>
  <c r="N5" i="5"/>
  <c r="A5" i="5"/>
  <c r="N4" i="5"/>
  <c r="A4" i="5"/>
  <c r="N3" i="5"/>
  <c r="A3" i="5"/>
  <c r="N2" i="5"/>
  <c r="A2" i="5"/>
  <c r="N91" i="6"/>
  <c r="A91" i="6"/>
  <c r="N90" i="6"/>
  <c r="A90" i="6"/>
  <c r="N89" i="6"/>
  <c r="A89" i="6"/>
  <c r="N88" i="6"/>
  <c r="A88" i="6"/>
  <c r="N87" i="6"/>
  <c r="A87" i="6"/>
  <c r="N86" i="6"/>
  <c r="A86" i="6"/>
  <c r="N85" i="6"/>
  <c r="A85" i="6"/>
  <c r="N84" i="6"/>
  <c r="A84" i="6"/>
  <c r="N83" i="6"/>
  <c r="A83" i="6"/>
  <c r="N82" i="6"/>
  <c r="A82" i="6"/>
  <c r="N81" i="6"/>
  <c r="A81" i="6"/>
  <c r="N80" i="6"/>
  <c r="A80" i="6"/>
  <c r="N79" i="6"/>
  <c r="A79" i="6"/>
  <c r="N78" i="6"/>
  <c r="A78" i="6"/>
  <c r="N77" i="6"/>
  <c r="A77" i="6"/>
  <c r="N76" i="6"/>
  <c r="A76" i="6"/>
  <c r="N75" i="6"/>
  <c r="A75" i="6"/>
  <c r="N74" i="6"/>
  <c r="A74" i="6"/>
  <c r="N73" i="6"/>
  <c r="A73" i="6"/>
  <c r="N72" i="6"/>
  <c r="A72" i="6"/>
  <c r="N71" i="6"/>
  <c r="A71" i="6"/>
  <c r="N70" i="6"/>
  <c r="A70" i="6"/>
  <c r="N69" i="6"/>
  <c r="A69" i="6"/>
  <c r="N68" i="6"/>
  <c r="A68" i="6"/>
  <c r="N67" i="6"/>
  <c r="A67" i="6"/>
  <c r="N66" i="6"/>
  <c r="A66" i="6"/>
  <c r="N65" i="6"/>
  <c r="A65" i="6"/>
  <c r="N64" i="6"/>
  <c r="A64" i="6"/>
  <c r="N63" i="6"/>
  <c r="A63" i="6"/>
  <c r="N62" i="6"/>
  <c r="A62" i="6"/>
  <c r="N61" i="6"/>
  <c r="A61" i="6"/>
  <c r="N60" i="6"/>
  <c r="A60" i="6"/>
  <c r="N59" i="6"/>
  <c r="A59" i="6"/>
  <c r="N58" i="6"/>
  <c r="A58" i="6"/>
  <c r="N57" i="6"/>
  <c r="A57" i="6"/>
  <c r="N56" i="6"/>
  <c r="A56" i="6"/>
  <c r="N55" i="6"/>
  <c r="A55" i="6"/>
  <c r="N54" i="6"/>
  <c r="A54" i="6"/>
  <c r="N53" i="6"/>
  <c r="A53" i="6"/>
  <c r="N52" i="6"/>
  <c r="A52" i="6"/>
  <c r="N51" i="6"/>
  <c r="A51" i="6"/>
  <c r="N50" i="6"/>
  <c r="A50" i="6"/>
  <c r="N49" i="6"/>
  <c r="A49" i="6"/>
  <c r="N48" i="6"/>
  <c r="A48" i="6"/>
  <c r="N47" i="6"/>
  <c r="A47" i="6"/>
  <c r="N46" i="6"/>
  <c r="A46" i="6"/>
  <c r="N45" i="6"/>
  <c r="A45" i="6"/>
  <c r="N44" i="6"/>
  <c r="A44" i="6"/>
  <c r="N43" i="6"/>
  <c r="A43" i="6"/>
  <c r="N42" i="6"/>
  <c r="A42" i="6"/>
  <c r="N41" i="6"/>
  <c r="A41" i="6"/>
  <c r="N40" i="6"/>
  <c r="A40" i="6"/>
  <c r="N39" i="6"/>
  <c r="A39" i="6"/>
  <c r="N38" i="6"/>
  <c r="A38" i="6"/>
  <c r="N37" i="6"/>
  <c r="A37" i="6"/>
  <c r="N36" i="6"/>
  <c r="A36" i="6"/>
  <c r="N35" i="6"/>
  <c r="A35" i="6"/>
  <c r="N34" i="6"/>
  <c r="A34" i="6"/>
  <c r="N33" i="6"/>
  <c r="A33" i="6"/>
  <c r="N32" i="6"/>
  <c r="A32" i="6"/>
  <c r="N31" i="6"/>
  <c r="A31" i="6"/>
  <c r="N30" i="6"/>
  <c r="A30" i="6"/>
  <c r="N29" i="6"/>
  <c r="A29" i="6"/>
  <c r="N28" i="6"/>
  <c r="A28" i="6"/>
  <c r="N27" i="6"/>
  <c r="A27" i="6"/>
  <c r="N26" i="6"/>
  <c r="A26" i="6"/>
  <c r="N25" i="6"/>
  <c r="A25" i="6"/>
  <c r="N24" i="6"/>
  <c r="A24" i="6"/>
  <c r="N23" i="6"/>
  <c r="A23" i="6"/>
  <c r="N22" i="6"/>
  <c r="A22" i="6"/>
  <c r="N21" i="6"/>
  <c r="A21" i="6"/>
  <c r="N20" i="6"/>
  <c r="A20" i="6"/>
  <c r="N19" i="6"/>
  <c r="A19" i="6"/>
  <c r="N18" i="6"/>
  <c r="A18" i="6"/>
  <c r="N17" i="6"/>
  <c r="A17" i="6"/>
  <c r="N16" i="6"/>
  <c r="A16" i="6"/>
  <c r="N15" i="6"/>
  <c r="A15" i="6"/>
  <c r="N14" i="6"/>
  <c r="A14" i="6"/>
  <c r="N13" i="6"/>
  <c r="A13" i="6"/>
  <c r="N12" i="6"/>
  <c r="A12" i="6"/>
  <c r="N11" i="6"/>
  <c r="A11" i="6"/>
  <c r="N10" i="6"/>
  <c r="A10" i="6"/>
  <c r="N9" i="6"/>
  <c r="A9" i="6"/>
  <c r="N8" i="6"/>
  <c r="A8" i="6"/>
  <c r="N7" i="6"/>
  <c r="A7" i="6"/>
  <c r="N6" i="6"/>
  <c r="A6" i="6"/>
  <c r="N5" i="6"/>
  <c r="A5" i="6"/>
  <c r="N4" i="6"/>
  <c r="A4" i="6"/>
  <c r="N3" i="6"/>
  <c r="A3" i="6"/>
  <c r="N2" i="6"/>
  <c r="A2" i="6"/>
  <c r="N91" i="7"/>
  <c r="A91" i="7"/>
  <c r="N90" i="7"/>
  <c r="A90" i="7"/>
  <c r="N89" i="7"/>
  <c r="A89" i="7"/>
  <c r="N88" i="7"/>
  <c r="A88" i="7"/>
  <c r="N87" i="7"/>
  <c r="A87" i="7"/>
  <c r="N86" i="7"/>
  <c r="A86" i="7"/>
  <c r="N85" i="7"/>
  <c r="A85" i="7"/>
  <c r="N84" i="7"/>
  <c r="A84" i="7"/>
  <c r="N83" i="7"/>
  <c r="A83" i="7"/>
  <c r="N82" i="7"/>
  <c r="A82" i="7"/>
  <c r="N81" i="7"/>
  <c r="A81" i="7"/>
  <c r="N80" i="7"/>
  <c r="A80" i="7"/>
  <c r="N79" i="7"/>
  <c r="A79" i="7"/>
  <c r="N78" i="7"/>
  <c r="A78" i="7"/>
  <c r="N77" i="7"/>
  <c r="A77" i="7"/>
  <c r="N76" i="7"/>
  <c r="A76" i="7"/>
  <c r="N75" i="7"/>
  <c r="A75" i="7"/>
  <c r="N74" i="7"/>
  <c r="A74" i="7"/>
  <c r="N73" i="7"/>
  <c r="A73" i="7"/>
  <c r="N72" i="7"/>
  <c r="A72" i="7"/>
  <c r="N71" i="7"/>
  <c r="A71" i="7"/>
  <c r="N70" i="7"/>
  <c r="A70" i="7"/>
  <c r="N69" i="7"/>
  <c r="A69" i="7"/>
  <c r="N68" i="7"/>
  <c r="A68" i="7"/>
  <c r="N67" i="7"/>
  <c r="A67" i="7"/>
  <c r="N66" i="7"/>
  <c r="A66" i="7"/>
  <c r="N65" i="7"/>
  <c r="A65" i="7"/>
  <c r="N64" i="7"/>
  <c r="A64" i="7"/>
  <c r="N63" i="7"/>
  <c r="A63" i="7"/>
  <c r="N62" i="7"/>
  <c r="A62" i="7"/>
  <c r="N61" i="7"/>
  <c r="A61" i="7"/>
  <c r="N60" i="7"/>
  <c r="A60" i="7"/>
  <c r="N59" i="7"/>
  <c r="A59" i="7"/>
  <c r="N58" i="7"/>
  <c r="A58" i="7"/>
  <c r="N57" i="7"/>
  <c r="A57" i="7"/>
  <c r="N56" i="7"/>
  <c r="A56" i="7"/>
  <c r="N55" i="7"/>
  <c r="A55" i="7"/>
  <c r="N54" i="7"/>
  <c r="A54" i="7"/>
  <c r="N53" i="7"/>
  <c r="A53" i="7"/>
  <c r="N52" i="7"/>
  <c r="A52" i="7"/>
  <c r="N51" i="7"/>
  <c r="A51" i="7"/>
  <c r="N50" i="7"/>
  <c r="A50" i="7"/>
  <c r="N49" i="7"/>
  <c r="A49" i="7"/>
  <c r="N48" i="7"/>
  <c r="A48" i="7"/>
  <c r="N47" i="7"/>
  <c r="A47" i="7"/>
  <c r="N46" i="7"/>
  <c r="A46" i="7"/>
  <c r="N45" i="7"/>
  <c r="A45" i="7"/>
  <c r="N44" i="7"/>
  <c r="A44" i="7"/>
  <c r="N43" i="7"/>
  <c r="A43" i="7"/>
  <c r="N42" i="7"/>
  <c r="A42" i="7"/>
  <c r="N41" i="7"/>
  <c r="A41" i="7"/>
  <c r="N40" i="7"/>
  <c r="A40" i="7"/>
  <c r="N39" i="7"/>
  <c r="A39" i="7"/>
  <c r="N38" i="7"/>
  <c r="A38" i="7"/>
  <c r="N37" i="7"/>
  <c r="A37" i="7"/>
  <c r="N36" i="7"/>
  <c r="A36" i="7"/>
  <c r="N35" i="7"/>
  <c r="A35" i="7"/>
  <c r="N34" i="7"/>
  <c r="A34" i="7"/>
  <c r="N33" i="7"/>
  <c r="A33" i="7"/>
  <c r="N32" i="7"/>
  <c r="A32" i="7"/>
  <c r="N31" i="7"/>
  <c r="A31" i="7"/>
  <c r="N30" i="7"/>
  <c r="A30" i="7"/>
  <c r="N29" i="7"/>
  <c r="A29" i="7"/>
  <c r="N28" i="7"/>
  <c r="A28" i="7"/>
  <c r="N27" i="7"/>
  <c r="A27" i="7"/>
  <c r="N26" i="7"/>
  <c r="A26" i="7"/>
  <c r="N25" i="7"/>
  <c r="A25" i="7"/>
  <c r="N24" i="7"/>
  <c r="A24" i="7"/>
  <c r="N23" i="7"/>
  <c r="A23" i="7"/>
  <c r="N22" i="7"/>
  <c r="A22" i="7"/>
  <c r="N21" i="7"/>
  <c r="A21" i="7"/>
  <c r="N20" i="7"/>
  <c r="A20" i="7"/>
  <c r="N19" i="7"/>
  <c r="A19" i="7"/>
  <c r="N18" i="7"/>
  <c r="A18" i="7"/>
  <c r="N17" i="7"/>
  <c r="A17" i="7"/>
  <c r="N16" i="7"/>
  <c r="A16" i="7"/>
  <c r="N15" i="7"/>
  <c r="A15" i="7"/>
  <c r="N14" i="7"/>
  <c r="A14" i="7"/>
  <c r="N13" i="7"/>
  <c r="A13" i="7"/>
  <c r="N12" i="7"/>
  <c r="A12" i="7"/>
  <c r="N11" i="7"/>
  <c r="A11" i="7"/>
  <c r="N10" i="7"/>
  <c r="A10" i="7"/>
  <c r="N9" i="7"/>
  <c r="A9" i="7"/>
  <c r="N8" i="7"/>
  <c r="A8" i="7"/>
  <c r="N7" i="7"/>
  <c r="A7" i="7"/>
  <c r="N6" i="7"/>
  <c r="A6" i="7"/>
  <c r="N5" i="7"/>
  <c r="A5" i="7"/>
  <c r="N4" i="7"/>
  <c r="A4" i="7"/>
  <c r="N3" i="7"/>
  <c r="A3" i="7"/>
  <c r="N2" i="7"/>
  <c r="A2" i="7"/>
  <c r="N91" i="17"/>
  <c r="A91" i="17"/>
  <c r="N90" i="17"/>
  <c r="A90" i="17"/>
  <c r="N89" i="17"/>
  <c r="A89" i="17"/>
  <c r="N88" i="17"/>
  <c r="A88" i="17"/>
  <c r="N87" i="17"/>
  <c r="A87" i="17"/>
  <c r="N86" i="17"/>
  <c r="A86" i="17"/>
  <c r="N85" i="17"/>
  <c r="A85" i="17"/>
  <c r="N84" i="17"/>
  <c r="A84" i="17"/>
  <c r="N83" i="17"/>
  <c r="A83" i="17"/>
  <c r="N82" i="17"/>
  <c r="A82" i="17"/>
  <c r="N81" i="17"/>
  <c r="A81" i="17"/>
  <c r="N80" i="17"/>
  <c r="A80" i="17"/>
  <c r="N79" i="17"/>
  <c r="A79" i="17"/>
  <c r="N78" i="17"/>
  <c r="A78" i="17"/>
  <c r="N77" i="17"/>
  <c r="A77" i="17"/>
  <c r="N76" i="17"/>
  <c r="A76" i="17"/>
  <c r="N75" i="17"/>
  <c r="A75" i="17"/>
  <c r="N74" i="17"/>
  <c r="A74" i="17"/>
  <c r="N73" i="17"/>
  <c r="A73" i="17"/>
  <c r="N72" i="17"/>
  <c r="A72" i="17"/>
  <c r="N71" i="17"/>
  <c r="A71" i="17"/>
  <c r="N70" i="17"/>
  <c r="A70" i="17"/>
  <c r="N69" i="17"/>
  <c r="A69" i="17"/>
  <c r="N68" i="17"/>
  <c r="A68" i="17"/>
  <c r="N67" i="17"/>
  <c r="A67" i="17"/>
  <c r="N66" i="17"/>
  <c r="A66" i="17"/>
  <c r="N65" i="17"/>
  <c r="A65" i="17"/>
  <c r="N64" i="17"/>
  <c r="A64" i="17"/>
  <c r="N63" i="17"/>
  <c r="A63" i="17"/>
  <c r="N62" i="17"/>
  <c r="A62" i="17"/>
  <c r="N61" i="17"/>
  <c r="A61" i="17"/>
  <c r="N60" i="17"/>
  <c r="A60" i="17"/>
  <c r="N59" i="17"/>
  <c r="A59" i="17"/>
  <c r="N58" i="17"/>
  <c r="A58" i="17"/>
  <c r="N57" i="17"/>
  <c r="A57" i="17"/>
  <c r="N56" i="17"/>
  <c r="A56" i="17"/>
  <c r="N55" i="17"/>
  <c r="A55" i="17"/>
  <c r="N54" i="17"/>
  <c r="A54" i="17"/>
  <c r="N53" i="17"/>
  <c r="A53" i="17"/>
  <c r="N52" i="17"/>
  <c r="A52" i="17"/>
  <c r="N51" i="17"/>
  <c r="A51" i="17"/>
  <c r="N50" i="17"/>
  <c r="A50" i="17"/>
  <c r="N49" i="17"/>
  <c r="A49" i="17"/>
  <c r="N48" i="17"/>
  <c r="A48" i="17"/>
  <c r="N47" i="17"/>
  <c r="A47" i="17"/>
  <c r="N46" i="17"/>
  <c r="A46" i="17"/>
  <c r="N45" i="17"/>
  <c r="A45" i="17"/>
  <c r="N44" i="17"/>
  <c r="A44" i="17"/>
  <c r="N43" i="17"/>
  <c r="A43" i="17"/>
  <c r="N42" i="17"/>
  <c r="A42" i="17"/>
  <c r="N41" i="17"/>
  <c r="A41" i="17"/>
  <c r="N40" i="17"/>
  <c r="A40" i="17"/>
  <c r="N39" i="17"/>
  <c r="A39" i="17"/>
  <c r="N38" i="17"/>
  <c r="A38" i="17"/>
  <c r="N37" i="17"/>
  <c r="A37" i="17"/>
  <c r="N36" i="17"/>
  <c r="A36" i="17"/>
  <c r="N35" i="17"/>
  <c r="A35" i="17"/>
  <c r="N34" i="17"/>
  <c r="A34" i="17"/>
  <c r="N33" i="17"/>
  <c r="A33" i="17"/>
  <c r="N32" i="17"/>
  <c r="A32" i="17"/>
  <c r="N31" i="17"/>
  <c r="A31" i="17"/>
  <c r="N30" i="17"/>
  <c r="A30" i="17"/>
  <c r="N29" i="17"/>
  <c r="A29" i="17"/>
  <c r="N28" i="17"/>
  <c r="A28" i="17"/>
  <c r="N27" i="17"/>
  <c r="A27" i="17"/>
  <c r="N26" i="17"/>
  <c r="A26" i="17"/>
  <c r="N25" i="17"/>
  <c r="A25" i="17"/>
  <c r="N24" i="17"/>
  <c r="A24" i="17"/>
  <c r="N23" i="17"/>
  <c r="A23" i="17"/>
  <c r="N22" i="17"/>
  <c r="A22" i="17"/>
  <c r="N21" i="17"/>
  <c r="A21" i="17"/>
  <c r="N20" i="17"/>
  <c r="A20" i="17"/>
  <c r="N19" i="17"/>
  <c r="A19" i="17"/>
  <c r="N18" i="17"/>
  <c r="A18" i="17"/>
  <c r="N17" i="17"/>
  <c r="A17" i="17"/>
  <c r="N16" i="17"/>
  <c r="A16" i="17"/>
  <c r="N15" i="17"/>
  <c r="A15" i="17"/>
  <c r="N14" i="17"/>
  <c r="A14" i="17"/>
  <c r="N13" i="17"/>
  <c r="A13" i="17"/>
  <c r="N12" i="17"/>
  <c r="A12" i="17"/>
  <c r="N11" i="17"/>
  <c r="A11" i="17"/>
  <c r="N10" i="17"/>
  <c r="A10" i="17"/>
  <c r="N9" i="17"/>
  <c r="A9" i="17"/>
  <c r="N8" i="17"/>
  <c r="A8" i="17"/>
  <c r="N7" i="17"/>
  <c r="A7" i="17"/>
  <c r="N6" i="17"/>
  <c r="A6" i="17"/>
  <c r="N5" i="17"/>
  <c r="A5" i="17"/>
  <c r="N4" i="17"/>
  <c r="A4" i="17"/>
  <c r="N3" i="17"/>
  <c r="A3" i="17"/>
  <c r="N2" i="17"/>
  <c r="A2" i="17"/>
  <c r="N91" i="16"/>
  <c r="A91" i="16"/>
  <c r="N90" i="16"/>
  <c r="A90" i="16"/>
  <c r="N89" i="16"/>
  <c r="A89" i="16"/>
  <c r="N88" i="16"/>
  <c r="A88" i="16"/>
  <c r="N87" i="16"/>
  <c r="A87" i="16"/>
  <c r="N86" i="16"/>
  <c r="A86" i="16"/>
  <c r="N85" i="16"/>
  <c r="A85" i="16"/>
  <c r="N84" i="16"/>
  <c r="A84" i="16"/>
  <c r="N83" i="16"/>
  <c r="A83" i="16"/>
  <c r="N82" i="16"/>
  <c r="A82" i="16"/>
  <c r="N81" i="16"/>
  <c r="A81" i="16"/>
  <c r="N80" i="16"/>
  <c r="A80" i="16"/>
  <c r="N79" i="16"/>
  <c r="A79" i="16"/>
  <c r="N78" i="16"/>
  <c r="A78" i="16"/>
  <c r="N77" i="16"/>
  <c r="A77" i="16"/>
  <c r="N76" i="16"/>
  <c r="A76" i="16"/>
  <c r="N75" i="16"/>
  <c r="A75" i="16"/>
  <c r="N74" i="16"/>
  <c r="A74" i="16"/>
  <c r="N73" i="16"/>
  <c r="A73" i="16"/>
  <c r="N72" i="16"/>
  <c r="A72" i="16"/>
  <c r="N71" i="16"/>
  <c r="A71" i="16"/>
  <c r="N70" i="16"/>
  <c r="A70" i="16"/>
  <c r="N69" i="16"/>
  <c r="A69" i="16"/>
  <c r="N68" i="16"/>
  <c r="A68" i="16"/>
  <c r="N67" i="16"/>
  <c r="A67" i="16"/>
  <c r="N66" i="16"/>
  <c r="A66" i="16"/>
  <c r="N65" i="16"/>
  <c r="A65" i="16"/>
  <c r="N64" i="16"/>
  <c r="A64" i="16"/>
  <c r="N63" i="16"/>
  <c r="A63" i="16"/>
  <c r="N62" i="16"/>
  <c r="A62" i="16"/>
  <c r="N61" i="16"/>
  <c r="A61" i="16"/>
  <c r="N60" i="16"/>
  <c r="A60" i="16"/>
  <c r="N59" i="16"/>
  <c r="A59" i="16"/>
  <c r="N58" i="16"/>
  <c r="A58" i="16"/>
  <c r="N57" i="16"/>
  <c r="A57" i="16"/>
  <c r="N56" i="16"/>
  <c r="A56" i="16"/>
  <c r="N55" i="16"/>
  <c r="A55" i="16"/>
  <c r="N54" i="16"/>
  <c r="A54" i="16"/>
  <c r="N53" i="16"/>
  <c r="A53" i="16"/>
  <c r="N52" i="16"/>
  <c r="A52" i="16"/>
  <c r="N51" i="16"/>
  <c r="A51" i="16"/>
  <c r="N50" i="16"/>
  <c r="A50" i="16"/>
  <c r="N49" i="16"/>
  <c r="A49" i="16"/>
  <c r="N48" i="16"/>
  <c r="A48" i="16"/>
  <c r="N47" i="16"/>
  <c r="A47" i="16"/>
  <c r="N46" i="16"/>
  <c r="A46" i="16"/>
  <c r="N45" i="16"/>
  <c r="A45" i="16"/>
  <c r="N44" i="16"/>
  <c r="A44" i="16"/>
  <c r="N43" i="16"/>
  <c r="A43" i="16"/>
  <c r="N42" i="16"/>
  <c r="A42" i="16"/>
  <c r="N41" i="16"/>
  <c r="A41" i="16"/>
  <c r="N40" i="16"/>
  <c r="A40" i="16"/>
  <c r="N39" i="16"/>
  <c r="A39" i="16"/>
  <c r="N38" i="16"/>
  <c r="A38" i="16"/>
  <c r="N37" i="16"/>
  <c r="A37" i="16"/>
  <c r="N36" i="16"/>
  <c r="A36" i="16"/>
  <c r="N35" i="16"/>
  <c r="A35" i="16"/>
  <c r="N34" i="16"/>
  <c r="A34" i="16"/>
  <c r="N33" i="16"/>
  <c r="A33" i="16"/>
  <c r="N32" i="16"/>
  <c r="A32" i="16"/>
  <c r="N31" i="16"/>
  <c r="A31" i="16"/>
  <c r="N30" i="16"/>
  <c r="A30" i="16"/>
  <c r="N29" i="16"/>
  <c r="A29" i="16"/>
  <c r="N28" i="16"/>
  <c r="A28" i="16"/>
  <c r="N27" i="16"/>
  <c r="A27" i="16"/>
  <c r="N26" i="16"/>
  <c r="A26" i="16"/>
  <c r="N25" i="16"/>
  <c r="A25" i="16"/>
  <c r="N24" i="16"/>
  <c r="A24" i="16"/>
  <c r="N23" i="16"/>
  <c r="A23" i="16"/>
  <c r="N22" i="16"/>
  <c r="A22" i="16"/>
  <c r="N21" i="16"/>
  <c r="A21" i="16"/>
  <c r="N20" i="16"/>
  <c r="A20" i="16"/>
  <c r="N19" i="16"/>
  <c r="A19" i="16"/>
  <c r="N18" i="16"/>
  <c r="A18" i="16"/>
  <c r="N17" i="16"/>
  <c r="A17" i="16"/>
  <c r="N16" i="16"/>
  <c r="A16" i="16"/>
  <c r="N15" i="16"/>
  <c r="A15" i="16"/>
  <c r="N14" i="16"/>
  <c r="A14" i="16"/>
  <c r="N13" i="16"/>
  <c r="A13" i="16"/>
  <c r="N12" i="16"/>
  <c r="A12" i="16"/>
  <c r="N11" i="16"/>
  <c r="A11" i="16"/>
  <c r="N10" i="16"/>
  <c r="A10" i="16"/>
  <c r="N9" i="16"/>
  <c r="A9" i="16"/>
  <c r="N8" i="16"/>
  <c r="A8" i="16"/>
  <c r="N7" i="16"/>
  <c r="A7" i="16"/>
  <c r="N6" i="16"/>
  <c r="A6" i="16"/>
  <c r="N5" i="16"/>
  <c r="A5" i="16"/>
  <c r="N4" i="16"/>
  <c r="A4" i="16"/>
  <c r="N3" i="16"/>
  <c r="A3" i="16"/>
  <c r="N2" i="16"/>
  <c r="A2" i="16"/>
  <c r="N91" i="15"/>
  <c r="A91" i="15"/>
  <c r="N90" i="15"/>
  <c r="A90" i="15"/>
  <c r="N89" i="15"/>
  <c r="A89" i="15"/>
  <c r="N88" i="15"/>
  <c r="A88" i="15"/>
  <c r="N87" i="15"/>
  <c r="A87" i="15"/>
  <c r="N86" i="15"/>
  <c r="A86" i="15"/>
  <c r="N85" i="15"/>
  <c r="A85" i="15"/>
  <c r="N84" i="15"/>
  <c r="A84" i="15"/>
  <c r="N83" i="15"/>
  <c r="A83" i="15"/>
  <c r="N82" i="15"/>
  <c r="A82" i="15"/>
  <c r="N81" i="15"/>
  <c r="A81" i="15"/>
  <c r="N80" i="15"/>
  <c r="A80" i="15"/>
  <c r="N79" i="15"/>
  <c r="A79" i="15"/>
  <c r="N78" i="15"/>
  <c r="A78" i="15"/>
  <c r="N77" i="15"/>
  <c r="A77" i="15"/>
  <c r="N76" i="15"/>
  <c r="A76" i="15"/>
  <c r="N75" i="15"/>
  <c r="A75" i="15"/>
  <c r="N74" i="15"/>
  <c r="A74" i="15"/>
  <c r="N73" i="15"/>
  <c r="A73" i="15"/>
  <c r="N72" i="15"/>
  <c r="A72" i="15"/>
  <c r="N71" i="15"/>
  <c r="A71" i="15"/>
  <c r="N70" i="15"/>
  <c r="A70" i="15"/>
  <c r="N69" i="15"/>
  <c r="A69" i="15"/>
  <c r="N68" i="15"/>
  <c r="A68" i="15"/>
  <c r="N67" i="15"/>
  <c r="A67" i="15"/>
  <c r="N66" i="15"/>
  <c r="A66" i="15"/>
  <c r="N65" i="15"/>
  <c r="A65" i="15"/>
  <c r="N64" i="15"/>
  <c r="A64" i="15"/>
  <c r="N63" i="15"/>
  <c r="A63" i="15"/>
  <c r="N62" i="15"/>
  <c r="A62" i="15"/>
  <c r="N61" i="15"/>
  <c r="A61" i="15"/>
  <c r="N60" i="15"/>
  <c r="A60" i="15"/>
  <c r="N59" i="15"/>
  <c r="A59" i="15"/>
  <c r="N58" i="15"/>
  <c r="A58" i="15"/>
  <c r="N57" i="15"/>
  <c r="A57" i="15"/>
  <c r="N56" i="15"/>
  <c r="A56" i="15"/>
  <c r="N55" i="15"/>
  <c r="A55" i="15"/>
  <c r="N54" i="15"/>
  <c r="A54" i="15"/>
  <c r="N53" i="15"/>
  <c r="A53" i="15"/>
  <c r="N52" i="15"/>
  <c r="A52" i="15"/>
  <c r="N51" i="15"/>
  <c r="A51" i="15"/>
  <c r="N50" i="15"/>
  <c r="A50" i="15"/>
  <c r="N49" i="15"/>
  <c r="A49" i="15"/>
  <c r="N48" i="15"/>
  <c r="A48" i="15"/>
  <c r="N47" i="15"/>
  <c r="A47" i="15"/>
  <c r="N46" i="15"/>
  <c r="A46" i="15"/>
  <c r="N45" i="15"/>
  <c r="A45" i="15"/>
  <c r="N44" i="15"/>
  <c r="A44" i="15"/>
  <c r="N43" i="15"/>
  <c r="A43" i="15"/>
  <c r="N42" i="15"/>
  <c r="A42" i="15"/>
  <c r="N41" i="15"/>
  <c r="A41" i="15"/>
  <c r="N40" i="15"/>
  <c r="A40" i="15"/>
  <c r="N39" i="15"/>
  <c r="A39" i="15"/>
  <c r="N38" i="15"/>
  <c r="A38" i="15"/>
  <c r="N37" i="15"/>
  <c r="A37" i="15"/>
  <c r="N36" i="15"/>
  <c r="A36" i="15"/>
  <c r="N35" i="15"/>
  <c r="A35" i="15"/>
  <c r="N34" i="15"/>
  <c r="A34" i="15"/>
  <c r="N33" i="15"/>
  <c r="A33" i="15"/>
  <c r="N32" i="15"/>
  <c r="A32" i="15"/>
  <c r="N31" i="15"/>
  <c r="A31" i="15"/>
  <c r="N30" i="15"/>
  <c r="A30" i="15"/>
  <c r="N29" i="15"/>
  <c r="A29" i="15"/>
  <c r="N28" i="15"/>
  <c r="A28" i="15"/>
  <c r="N27" i="15"/>
  <c r="A27" i="15"/>
  <c r="N26" i="15"/>
  <c r="A26" i="15"/>
  <c r="N25" i="15"/>
  <c r="A25" i="15"/>
  <c r="N24" i="15"/>
  <c r="A24" i="15"/>
  <c r="N23" i="15"/>
  <c r="A23" i="15"/>
  <c r="N22" i="15"/>
  <c r="A22" i="15"/>
  <c r="N21" i="15"/>
  <c r="A21" i="15"/>
  <c r="N20" i="15"/>
  <c r="A20" i="15"/>
  <c r="N19" i="15"/>
  <c r="A19" i="15"/>
  <c r="N18" i="15"/>
  <c r="A18" i="15"/>
  <c r="N17" i="15"/>
  <c r="A17" i="15"/>
  <c r="N16" i="15"/>
  <c r="A16" i="15"/>
  <c r="N15" i="15"/>
  <c r="A15" i="15"/>
  <c r="N14" i="15"/>
  <c r="A14" i="15"/>
  <c r="N13" i="15"/>
  <c r="A13" i="15"/>
  <c r="N12" i="15"/>
  <c r="A12" i="15"/>
  <c r="N11" i="15"/>
  <c r="A11" i="15"/>
  <c r="N10" i="15"/>
  <c r="A10" i="15"/>
  <c r="N9" i="15"/>
  <c r="A9" i="15"/>
  <c r="N8" i="15"/>
  <c r="A8" i="15"/>
  <c r="N7" i="15"/>
  <c r="A7" i="15"/>
  <c r="N6" i="15"/>
  <c r="A6" i="15"/>
  <c r="N5" i="15"/>
  <c r="A5" i="15"/>
  <c r="N4" i="15"/>
  <c r="A4" i="15"/>
  <c r="N3" i="15"/>
  <c r="A3" i="15"/>
  <c r="N2" i="15"/>
  <c r="A2" i="15"/>
  <c r="N91" i="8"/>
  <c r="A91" i="8"/>
  <c r="N90" i="8"/>
  <c r="A90" i="8"/>
  <c r="N89" i="8"/>
  <c r="A89" i="8"/>
  <c r="N88" i="8"/>
  <c r="A88" i="8"/>
  <c r="N87" i="8"/>
  <c r="A87" i="8"/>
  <c r="N86" i="8"/>
  <c r="A86" i="8"/>
  <c r="N85" i="8"/>
  <c r="A85" i="8"/>
  <c r="N84" i="8"/>
  <c r="A84" i="8"/>
  <c r="N83" i="8"/>
  <c r="A83" i="8"/>
  <c r="N82" i="8"/>
  <c r="A82" i="8"/>
  <c r="N81" i="8"/>
  <c r="A81" i="8"/>
  <c r="N80" i="8"/>
  <c r="A80" i="8"/>
  <c r="N79" i="8"/>
  <c r="A79" i="8"/>
  <c r="N78" i="8"/>
  <c r="A78" i="8"/>
  <c r="N77" i="8"/>
  <c r="A77" i="8"/>
  <c r="N76" i="8"/>
  <c r="A76" i="8"/>
  <c r="N75" i="8"/>
  <c r="A75" i="8"/>
  <c r="N74" i="8"/>
  <c r="A74" i="8"/>
  <c r="N73" i="8"/>
  <c r="A73" i="8"/>
  <c r="N72" i="8"/>
  <c r="A72" i="8"/>
  <c r="N71" i="8"/>
  <c r="A71" i="8"/>
  <c r="N70" i="8"/>
  <c r="A70" i="8"/>
  <c r="N69" i="8"/>
  <c r="A69" i="8"/>
  <c r="N68" i="8"/>
  <c r="A68" i="8"/>
  <c r="N67" i="8"/>
  <c r="A67" i="8"/>
  <c r="N66" i="8"/>
  <c r="A66" i="8"/>
  <c r="N65" i="8"/>
  <c r="A65" i="8"/>
  <c r="N64" i="8"/>
  <c r="A64" i="8"/>
  <c r="N63" i="8"/>
  <c r="A63" i="8"/>
  <c r="N62" i="8"/>
  <c r="A62" i="8"/>
  <c r="N61" i="8"/>
  <c r="A61" i="8"/>
  <c r="N60" i="8"/>
  <c r="A60" i="8"/>
  <c r="N59" i="8"/>
  <c r="A59" i="8"/>
  <c r="N58" i="8"/>
  <c r="A58" i="8"/>
  <c r="N57" i="8"/>
  <c r="A57" i="8"/>
  <c r="N56" i="8"/>
  <c r="A56" i="8"/>
  <c r="N55" i="8"/>
  <c r="A55" i="8"/>
  <c r="N54" i="8"/>
  <c r="A54" i="8"/>
  <c r="N53" i="8"/>
  <c r="A53" i="8"/>
  <c r="N52" i="8"/>
  <c r="A52" i="8"/>
  <c r="N51" i="8"/>
  <c r="A51" i="8"/>
  <c r="N50" i="8"/>
  <c r="A50" i="8"/>
  <c r="N49" i="8"/>
  <c r="A49" i="8"/>
  <c r="N48" i="8"/>
  <c r="A48" i="8"/>
  <c r="N47" i="8"/>
  <c r="A47" i="8"/>
  <c r="N46" i="8"/>
  <c r="A46" i="8"/>
  <c r="N45" i="8"/>
  <c r="A45" i="8"/>
  <c r="N44" i="8"/>
  <c r="A44" i="8"/>
  <c r="N43" i="8"/>
  <c r="A43" i="8"/>
  <c r="N42" i="8"/>
  <c r="A42" i="8"/>
  <c r="N41" i="8"/>
  <c r="A41" i="8"/>
  <c r="N40" i="8"/>
  <c r="A40" i="8"/>
  <c r="N39" i="8"/>
  <c r="A39" i="8"/>
  <c r="N38" i="8"/>
  <c r="A38" i="8"/>
  <c r="N37" i="8"/>
  <c r="A37" i="8"/>
  <c r="N36" i="8"/>
  <c r="A36" i="8"/>
  <c r="N35" i="8"/>
  <c r="A35" i="8"/>
  <c r="N34" i="8"/>
  <c r="A34" i="8"/>
  <c r="N33" i="8"/>
  <c r="A33" i="8"/>
  <c r="N32" i="8"/>
  <c r="A32" i="8"/>
  <c r="N31" i="8"/>
  <c r="A31" i="8"/>
  <c r="N30" i="8"/>
  <c r="A30" i="8"/>
  <c r="N29" i="8"/>
  <c r="A29" i="8"/>
  <c r="N28" i="8"/>
  <c r="A28" i="8"/>
  <c r="N27" i="8"/>
  <c r="A27" i="8"/>
  <c r="N26" i="8"/>
  <c r="A26" i="8"/>
  <c r="N25" i="8"/>
  <c r="A25" i="8"/>
  <c r="N24" i="8"/>
  <c r="A24" i="8"/>
  <c r="N23" i="8"/>
  <c r="A23" i="8"/>
  <c r="N22" i="8"/>
  <c r="A22" i="8"/>
  <c r="N21" i="8"/>
  <c r="A21" i="8"/>
  <c r="N20" i="8"/>
  <c r="A20" i="8"/>
  <c r="N19" i="8"/>
  <c r="A19" i="8"/>
  <c r="N18" i="8"/>
  <c r="A18" i="8"/>
  <c r="N17" i="8"/>
  <c r="A17" i="8"/>
  <c r="N16" i="8"/>
  <c r="A16" i="8"/>
  <c r="N15" i="8"/>
  <c r="A15" i="8"/>
  <c r="N14" i="8"/>
  <c r="A14" i="8"/>
  <c r="N13" i="8"/>
  <c r="A13" i="8"/>
  <c r="N12" i="8"/>
  <c r="A12" i="8"/>
  <c r="N11" i="8"/>
  <c r="A11" i="8"/>
  <c r="N10" i="8"/>
  <c r="A10" i="8"/>
  <c r="N9" i="8"/>
  <c r="A9" i="8"/>
  <c r="N8" i="8"/>
  <c r="A8" i="8"/>
  <c r="N7" i="8"/>
  <c r="A7" i="8"/>
  <c r="N6" i="8"/>
  <c r="A6" i="8"/>
  <c r="N5" i="8"/>
  <c r="A5" i="8"/>
  <c r="N4" i="8"/>
  <c r="A4" i="8"/>
  <c r="N3" i="8"/>
  <c r="A3" i="8"/>
  <c r="N2" i="8"/>
  <c r="A2" i="8"/>
  <c r="N91" i="9"/>
  <c r="A91" i="9"/>
  <c r="N90" i="9"/>
  <c r="A90" i="9"/>
  <c r="N89" i="9"/>
  <c r="A89" i="9"/>
  <c r="N88" i="9"/>
  <c r="A88" i="9"/>
  <c r="N87" i="9"/>
  <c r="A87" i="9"/>
  <c r="N86" i="9"/>
  <c r="A86" i="9"/>
  <c r="N85" i="9"/>
  <c r="A85" i="9"/>
  <c r="N84" i="9"/>
  <c r="A84" i="9"/>
  <c r="N83" i="9"/>
  <c r="A83" i="9"/>
  <c r="N82" i="9"/>
  <c r="A82" i="9"/>
  <c r="N81" i="9"/>
  <c r="A81" i="9"/>
  <c r="N80" i="9"/>
  <c r="A80" i="9"/>
  <c r="N79" i="9"/>
  <c r="A79" i="9"/>
  <c r="N78" i="9"/>
  <c r="A78" i="9"/>
  <c r="N77" i="9"/>
  <c r="A77" i="9"/>
  <c r="N76" i="9"/>
  <c r="A76" i="9"/>
  <c r="N75" i="9"/>
  <c r="A75" i="9"/>
  <c r="N74" i="9"/>
  <c r="A74" i="9"/>
  <c r="N73" i="9"/>
  <c r="A73" i="9"/>
  <c r="N72" i="9"/>
  <c r="A72" i="9"/>
  <c r="N71" i="9"/>
  <c r="A71" i="9"/>
  <c r="N70" i="9"/>
  <c r="A70" i="9"/>
  <c r="N69" i="9"/>
  <c r="A69" i="9"/>
  <c r="N68" i="9"/>
  <c r="A68" i="9"/>
  <c r="N67" i="9"/>
  <c r="A67" i="9"/>
  <c r="N66" i="9"/>
  <c r="A66" i="9"/>
  <c r="N65" i="9"/>
  <c r="A65" i="9"/>
  <c r="N64" i="9"/>
  <c r="A64" i="9"/>
  <c r="N63" i="9"/>
  <c r="A63" i="9"/>
  <c r="N62" i="9"/>
  <c r="A62" i="9"/>
  <c r="N61" i="9"/>
  <c r="A61" i="9"/>
  <c r="N60" i="9"/>
  <c r="A60" i="9"/>
  <c r="N59" i="9"/>
  <c r="A59" i="9"/>
  <c r="N58" i="9"/>
  <c r="A58" i="9"/>
  <c r="N57" i="9"/>
  <c r="A57" i="9"/>
  <c r="N56" i="9"/>
  <c r="A56" i="9"/>
  <c r="N55" i="9"/>
  <c r="A55" i="9"/>
  <c r="N54" i="9"/>
  <c r="A54" i="9"/>
  <c r="N53" i="9"/>
  <c r="A53" i="9"/>
  <c r="N52" i="9"/>
  <c r="A52" i="9"/>
  <c r="N51" i="9"/>
  <c r="A51" i="9"/>
  <c r="N50" i="9"/>
  <c r="A50" i="9"/>
  <c r="N49" i="9"/>
  <c r="A49" i="9"/>
  <c r="N48" i="9"/>
  <c r="A48" i="9"/>
  <c r="N47" i="9"/>
  <c r="A47" i="9"/>
  <c r="N46" i="9"/>
  <c r="A46" i="9"/>
  <c r="N45" i="9"/>
  <c r="A45" i="9"/>
  <c r="N44" i="9"/>
  <c r="A44" i="9"/>
  <c r="N43" i="9"/>
  <c r="A43" i="9"/>
  <c r="N42" i="9"/>
  <c r="A42" i="9"/>
  <c r="N41" i="9"/>
  <c r="A41" i="9"/>
  <c r="N40" i="9"/>
  <c r="A40" i="9"/>
  <c r="N39" i="9"/>
  <c r="A39" i="9"/>
  <c r="N38" i="9"/>
  <c r="A38" i="9"/>
  <c r="N37" i="9"/>
  <c r="A37" i="9"/>
  <c r="N36" i="9"/>
  <c r="A36" i="9"/>
  <c r="N35" i="9"/>
  <c r="A35" i="9"/>
  <c r="N34" i="9"/>
  <c r="A34" i="9"/>
  <c r="N33" i="9"/>
  <c r="A33" i="9"/>
  <c r="N32" i="9"/>
  <c r="A32" i="9"/>
  <c r="N31" i="9"/>
  <c r="A31" i="9"/>
  <c r="N30" i="9"/>
  <c r="A30" i="9"/>
  <c r="N29" i="9"/>
  <c r="A29" i="9"/>
  <c r="N28" i="9"/>
  <c r="A28" i="9"/>
  <c r="N27" i="9"/>
  <c r="A27" i="9"/>
  <c r="N26" i="9"/>
  <c r="A26" i="9"/>
  <c r="N25" i="9"/>
  <c r="A25" i="9"/>
  <c r="N24" i="9"/>
  <c r="A24" i="9"/>
  <c r="N23" i="9"/>
  <c r="A23" i="9"/>
  <c r="N22" i="9"/>
  <c r="A22" i="9"/>
  <c r="N21" i="9"/>
  <c r="A21" i="9"/>
  <c r="N20" i="9"/>
  <c r="A20" i="9"/>
  <c r="N19" i="9"/>
  <c r="A19" i="9"/>
  <c r="N18" i="9"/>
  <c r="A18" i="9"/>
  <c r="N17" i="9"/>
  <c r="A17" i="9"/>
  <c r="N16" i="9"/>
  <c r="A16" i="9"/>
  <c r="N15" i="9"/>
  <c r="A15" i="9"/>
  <c r="N14" i="9"/>
  <c r="A14" i="9"/>
  <c r="N13" i="9"/>
  <c r="A13" i="9"/>
  <c r="N12" i="9"/>
  <c r="A12" i="9"/>
  <c r="N11" i="9"/>
  <c r="A11" i="9"/>
  <c r="N10" i="9"/>
  <c r="A10" i="9"/>
  <c r="N9" i="9"/>
  <c r="A9" i="9"/>
  <c r="N8" i="9"/>
  <c r="A8" i="9"/>
  <c r="N7" i="9"/>
  <c r="A7" i="9"/>
  <c r="N6" i="9"/>
  <c r="A6" i="9"/>
  <c r="N5" i="9"/>
  <c r="A5" i="9"/>
  <c r="N4" i="9"/>
  <c r="A4" i="9"/>
  <c r="N3" i="9"/>
  <c r="A3" i="9"/>
  <c r="N2" i="9"/>
  <c r="A2" i="9"/>
  <c r="N91" i="10"/>
  <c r="A91" i="10"/>
  <c r="N90" i="10"/>
  <c r="A90" i="10"/>
  <c r="N89" i="10"/>
  <c r="A89" i="10"/>
  <c r="N88" i="10"/>
  <c r="A88" i="10"/>
  <c r="N87" i="10"/>
  <c r="A87" i="10"/>
  <c r="N86" i="10"/>
  <c r="A86" i="10"/>
  <c r="N85" i="10"/>
  <c r="A85" i="10"/>
  <c r="N84" i="10"/>
  <c r="A84" i="10"/>
  <c r="N83" i="10"/>
  <c r="A83" i="10"/>
  <c r="N82" i="10"/>
  <c r="A82" i="10"/>
  <c r="N81" i="10"/>
  <c r="A81" i="10"/>
  <c r="N80" i="10"/>
  <c r="A80" i="10"/>
  <c r="N79" i="10"/>
  <c r="A79" i="10"/>
  <c r="N78" i="10"/>
  <c r="A78" i="10"/>
  <c r="N77" i="10"/>
  <c r="A77" i="10"/>
  <c r="N76" i="10"/>
  <c r="A76" i="10"/>
  <c r="N75" i="10"/>
  <c r="A75" i="10"/>
  <c r="N74" i="10"/>
  <c r="A74" i="10"/>
  <c r="N73" i="10"/>
  <c r="A73" i="10"/>
  <c r="N72" i="10"/>
  <c r="A72" i="10"/>
  <c r="N71" i="10"/>
  <c r="A71" i="10"/>
  <c r="N70" i="10"/>
  <c r="A70" i="10"/>
  <c r="N69" i="10"/>
  <c r="A69" i="10"/>
  <c r="N68" i="10"/>
  <c r="A68" i="10"/>
  <c r="N67" i="10"/>
  <c r="A67" i="10"/>
  <c r="N66" i="10"/>
  <c r="A66" i="10"/>
  <c r="N65" i="10"/>
  <c r="A65" i="10"/>
  <c r="N64" i="10"/>
  <c r="A64" i="10"/>
  <c r="N63" i="10"/>
  <c r="A63" i="10"/>
  <c r="N62" i="10"/>
  <c r="A62" i="10"/>
  <c r="N61" i="10"/>
  <c r="A61" i="10"/>
  <c r="N60" i="10"/>
  <c r="A60" i="10"/>
  <c r="N59" i="10"/>
  <c r="A59" i="10"/>
  <c r="N58" i="10"/>
  <c r="A58" i="10"/>
  <c r="N57" i="10"/>
  <c r="A57" i="10"/>
  <c r="N56" i="10"/>
  <c r="A56" i="10"/>
  <c r="N55" i="10"/>
  <c r="A55" i="10"/>
  <c r="N54" i="10"/>
  <c r="A54" i="10"/>
  <c r="N53" i="10"/>
  <c r="A53" i="10"/>
  <c r="N52" i="10"/>
  <c r="A52" i="10"/>
  <c r="N51" i="10"/>
  <c r="A51" i="10"/>
  <c r="N50" i="10"/>
  <c r="A50" i="10"/>
  <c r="N49" i="10"/>
  <c r="A49" i="10"/>
  <c r="N48" i="10"/>
  <c r="A48" i="10"/>
  <c r="N47" i="10"/>
  <c r="A47" i="10"/>
  <c r="N46" i="10"/>
  <c r="A46" i="10"/>
  <c r="N45" i="10"/>
  <c r="A45" i="10"/>
  <c r="N44" i="10"/>
  <c r="A44" i="10"/>
  <c r="N43" i="10"/>
  <c r="A43" i="10"/>
  <c r="N42" i="10"/>
  <c r="A42" i="10"/>
  <c r="N41" i="10"/>
  <c r="A41" i="10"/>
  <c r="N40" i="10"/>
  <c r="A40" i="10"/>
  <c r="N39" i="10"/>
  <c r="A39" i="10"/>
  <c r="N38" i="10"/>
  <c r="A38" i="10"/>
  <c r="N37" i="10"/>
  <c r="A37" i="10"/>
  <c r="N36" i="10"/>
  <c r="A36" i="10"/>
  <c r="N35" i="10"/>
  <c r="A35" i="10"/>
  <c r="N34" i="10"/>
  <c r="A34" i="10"/>
  <c r="N33" i="10"/>
  <c r="A33" i="10"/>
  <c r="N32" i="10"/>
  <c r="A32" i="10"/>
  <c r="N31" i="10"/>
  <c r="A31" i="10"/>
  <c r="N30" i="10"/>
  <c r="A30" i="10"/>
  <c r="N29" i="10"/>
  <c r="A29" i="10"/>
  <c r="N28" i="10"/>
  <c r="A28" i="10"/>
  <c r="N27" i="10"/>
  <c r="A27" i="10"/>
  <c r="N26" i="10"/>
  <c r="A26" i="10"/>
  <c r="N25" i="10"/>
  <c r="A25" i="10"/>
  <c r="N24" i="10"/>
  <c r="A24" i="10"/>
  <c r="N23" i="10"/>
  <c r="A23" i="10"/>
  <c r="N22" i="10"/>
  <c r="A22" i="10"/>
  <c r="N21" i="10"/>
  <c r="A21" i="10"/>
  <c r="N20" i="10"/>
  <c r="A20" i="10"/>
  <c r="N19" i="10"/>
  <c r="A19" i="10"/>
  <c r="N18" i="10"/>
  <c r="A18" i="10"/>
  <c r="N17" i="10"/>
  <c r="A17" i="10"/>
  <c r="N16" i="10"/>
  <c r="A16" i="10"/>
  <c r="N15" i="10"/>
  <c r="A15" i="10"/>
  <c r="N14" i="10"/>
  <c r="A14" i="10"/>
  <c r="N13" i="10"/>
  <c r="A13" i="10"/>
  <c r="N12" i="10"/>
  <c r="A12" i="10"/>
  <c r="N11" i="10"/>
  <c r="A11" i="10"/>
  <c r="N10" i="10"/>
  <c r="A10" i="10"/>
  <c r="N9" i="10"/>
  <c r="A9" i="10"/>
  <c r="N8" i="10"/>
  <c r="A8" i="10"/>
  <c r="N7" i="10"/>
  <c r="A7" i="10"/>
  <c r="N6" i="10"/>
  <c r="A6" i="10"/>
  <c r="N5" i="10"/>
  <c r="A5" i="10"/>
  <c r="N4" i="10"/>
  <c r="A4" i="10"/>
  <c r="N3" i="10"/>
  <c r="A3" i="10"/>
  <c r="N2" i="10"/>
  <c r="A2" i="10"/>
  <c r="N103" i="14"/>
  <c r="A103" i="14"/>
  <c r="N102" i="14"/>
  <c r="A102" i="14"/>
  <c r="N101" i="14"/>
  <c r="A101" i="14"/>
  <c r="N100" i="14"/>
  <c r="A100" i="14"/>
  <c r="N99" i="14"/>
  <c r="A99" i="14"/>
  <c r="N98" i="14"/>
  <c r="A98" i="14"/>
  <c r="N97" i="14"/>
  <c r="A97" i="14"/>
  <c r="N96" i="14"/>
  <c r="A96" i="14"/>
  <c r="N95" i="14"/>
  <c r="A95" i="14"/>
  <c r="N94" i="14"/>
  <c r="A94" i="14"/>
  <c r="N93" i="14"/>
  <c r="A93" i="14"/>
  <c r="N92" i="14"/>
  <c r="A92" i="14"/>
  <c r="N91" i="14"/>
  <c r="A91" i="14"/>
  <c r="N90" i="14"/>
  <c r="A90" i="14"/>
  <c r="N89" i="14"/>
  <c r="A89" i="14"/>
  <c r="N88" i="14"/>
  <c r="A88" i="14"/>
  <c r="N87" i="14"/>
  <c r="A87" i="14"/>
  <c r="N86" i="14"/>
  <c r="A86" i="14"/>
  <c r="N85" i="14"/>
  <c r="A85" i="14"/>
  <c r="N84" i="14"/>
  <c r="A84" i="14"/>
  <c r="N83" i="14"/>
  <c r="A83" i="14"/>
  <c r="N82" i="14"/>
  <c r="A82" i="14"/>
  <c r="N81" i="14"/>
  <c r="A81" i="14"/>
  <c r="N80" i="14"/>
  <c r="A80" i="14"/>
  <c r="N79" i="14"/>
  <c r="A79" i="14"/>
  <c r="N78" i="14"/>
  <c r="A78" i="14"/>
  <c r="N77" i="14"/>
  <c r="A77" i="14"/>
  <c r="N76" i="14"/>
  <c r="A76" i="14"/>
  <c r="N75" i="14"/>
  <c r="A75" i="14"/>
  <c r="N74" i="14"/>
  <c r="A74" i="14"/>
  <c r="N73" i="14"/>
  <c r="A73" i="14"/>
  <c r="N72" i="14"/>
  <c r="A72" i="14"/>
  <c r="N71" i="14"/>
  <c r="A71" i="14"/>
  <c r="N70" i="14"/>
  <c r="A70" i="14"/>
  <c r="N69" i="14"/>
  <c r="A69" i="14"/>
  <c r="N68" i="14"/>
  <c r="A68" i="14"/>
  <c r="N67" i="14"/>
  <c r="A67" i="14"/>
  <c r="N66" i="14"/>
  <c r="A66" i="14"/>
  <c r="N65" i="14"/>
  <c r="A65" i="14"/>
  <c r="N64" i="14"/>
  <c r="A64" i="14"/>
  <c r="N63" i="14"/>
  <c r="A63" i="14"/>
  <c r="N62" i="14"/>
  <c r="A62" i="14"/>
  <c r="N61" i="14"/>
  <c r="A61" i="14"/>
  <c r="N60" i="14"/>
  <c r="A60" i="14"/>
  <c r="N59" i="14"/>
  <c r="A59" i="14"/>
  <c r="N58" i="14"/>
  <c r="A58" i="14"/>
  <c r="N57" i="14"/>
  <c r="A57" i="14"/>
  <c r="N56" i="14"/>
  <c r="A56" i="14"/>
  <c r="N55" i="14"/>
  <c r="A55" i="14"/>
  <c r="N54" i="14"/>
  <c r="A54" i="14"/>
  <c r="N53" i="14"/>
  <c r="A53" i="14"/>
  <c r="N52" i="14"/>
  <c r="A52" i="14"/>
  <c r="N51" i="14"/>
  <c r="A51" i="14"/>
  <c r="N50" i="14"/>
  <c r="A50" i="14"/>
  <c r="N49" i="14"/>
  <c r="A49" i="14"/>
  <c r="N48" i="14"/>
  <c r="A48" i="14"/>
  <c r="N47" i="14"/>
  <c r="A47" i="14"/>
  <c r="N46" i="14"/>
  <c r="A46" i="14"/>
  <c r="N45" i="14"/>
  <c r="A45" i="14"/>
  <c r="N44" i="14"/>
  <c r="A44" i="14"/>
  <c r="N43" i="14"/>
  <c r="A43" i="14"/>
  <c r="N42" i="14"/>
  <c r="A42" i="14"/>
  <c r="N41" i="14"/>
  <c r="A41" i="14"/>
  <c r="N40" i="14"/>
  <c r="A40" i="14"/>
  <c r="N39" i="14"/>
  <c r="A39" i="14"/>
  <c r="N38" i="14"/>
  <c r="A38" i="14"/>
  <c r="N37" i="14"/>
  <c r="A37" i="14"/>
  <c r="N36" i="14"/>
  <c r="A36" i="14"/>
  <c r="N35" i="14"/>
  <c r="A35" i="14"/>
  <c r="N34" i="14"/>
  <c r="A34" i="14"/>
  <c r="N33" i="14"/>
  <c r="A33" i="14"/>
  <c r="N32" i="14"/>
  <c r="A32" i="14"/>
  <c r="N31" i="14"/>
  <c r="A31" i="14"/>
  <c r="N30" i="14"/>
  <c r="A30" i="14"/>
  <c r="N29" i="14"/>
  <c r="A29" i="14"/>
  <c r="N28" i="14"/>
  <c r="A28" i="14"/>
  <c r="N27" i="14"/>
  <c r="A27" i="14"/>
  <c r="N26" i="14"/>
  <c r="A26" i="14"/>
  <c r="N25" i="14"/>
  <c r="A25" i="14"/>
  <c r="N24" i="14"/>
  <c r="A24" i="14"/>
  <c r="N23" i="14"/>
  <c r="A23" i="14"/>
  <c r="N22" i="14"/>
  <c r="A22" i="14"/>
  <c r="N21" i="14"/>
  <c r="A21" i="14"/>
  <c r="N20" i="14"/>
  <c r="A20" i="14"/>
  <c r="N19" i="14"/>
  <c r="A19" i="14"/>
  <c r="N18" i="14"/>
  <c r="A18" i="14"/>
  <c r="N17" i="14"/>
  <c r="A17" i="14"/>
  <c r="N16" i="14"/>
  <c r="A16" i="14"/>
  <c r="N15" i="14"/>
  <c r="A15" i="14"/>
  <c r="N14" i="14"/>
  <c r="A14" i="14"/>
  <c r="N13" i="14"/>
  <c r="A13" i="14"/>
  <c r="N12" i="14"/>
  <c r="A12" i="14"/>
  <c r="N11" i="14"/>
  <c r="A11" i="14"/>
  <c r="N10" i="14"/>
  <c r="A10" i="14"/>
  <c r="N9" i="14"/>
  <c r="A9" i="14"/>
  <c r="N8" i="14"/>
  <c r="A8" i="14"/>
  <c r="N7" i="14"/>
  <c r="A7" i="14"/>
  <c r="N6" i="14"/>
  <c r="A6" i="14"/>
  <c r="A3" i="14"/>
  <c r="A2" i="14"/>
  <c r="L5" i="14" s="1"/>
  <c r="N103" i="13"/>
  <c r="A103" i="13"/>
  <c r="N102" i="13"/>
  <c r="A102" i="13"/>
  <c r="N101" i="13"/>
  <c r="A101" i="13"/>
  <c r="N100" i="13"/>
  <c r="A100" i="13"/>
  <c r="N99" i="13"/>
  <c r="A99" i="13"/>
  <c r="N98" i="13"/>
  <c r="A98" i="13"/>
  <c r="N97" i="13"/>
  <c r="A97" i="13"/>
  <c r="N96" i="13"/>
  <c r="A96" i="13"/>
  <c r="N95" i="13"/>
  <c r="A95" i="13"/>
  <c r="N94" i="13"/>
  <c r="A94" i="13"/>
  <c r="N93" i="13"/>
  <c r="A93" i="13"/>
  <c r="N92" i="13"/>
  <c r="A92" i="13"/>
  <c r="N91" i="13"/>
  <c r="A91" i="13"/>
  <c r="N90" i="13"/>
  <c r="A90" i="13"/>
  <c r="N89" i="13"/>
  <c r="A89" i="13"/>
  <c r="N88" i="13"/>
  <c r="A88" i="13"/>
  <c r="N87" i="13"/>
  <c r="A87" i="13"/>
  <c r="N86" i="13"/>
  <c r="A86" i="13"/>
  <c r="N85" i="13"/>
  <c r="A85" i="13"/>
  <c r="N84" i="13"/>
  <c r="A84" i="13"/>
  <c r="N83" i="13"/>
  <c r="A83" i="13"/>
  <c r="N82" i="13"/>
  <c r="A82" i="13"/>
  <c r="N81" i="13"/>
  <c r="A81" i="13"/>
  <c r="N80" i="13"/>
  <c r="A80" i="13"/>
  <c r="N79" i="13"/>
  <c r="A79" i="13"/>
  <c r="N78" i="13"/>
  <c r="A78" i="13"/>
  <c r="N77" i="13"/>
  <c r="A77" i="13"/>
  <c r="N76" i="13"/>
  <c r="A76" i="13"/>
  <c r="N75" i="13"/>
  <c r="A75" i="13"/>
  <c r="N74" i="13"/>
  <c r="A74" i="13"/>
  <c r="N73" i="13"/>
  <c r="A73" i="13"/>
  <c r="N72" i="13"/>
  <c r="A72" i="13"/>
  <c r="N71" i="13"/>
  <c r="A71" i="13"/>
  <c r="N70" i="13"/>
  <c r="A70" i="13"/>
  <c r="N69" i="13"/>
  <c r="A69" i="13"/>
  <c r="N68" i="13"/>
  <c r="A68" i="13"/>
  <c r="N67" i="13"/>
  <c r="A67" i="13"/>
  <c r="N66" i="13"/>
  <c r="A66" i="13"/>
  <c r="N65" i="13"/>
  <c r="A65" i="13"/>
  <c r="N64" i="13"/>
  <c r="A64" i="13"/>
  <c r="N63" i="13"/>
  <c r="A63" i="13"/>
  <c r="N62" i="13"/>
  <c r="A62" i="13"/>
  <c r="N61" i="13"/>
  <c r="A61" i="13"/>
  <c r="N60" i="13"/>
  <c r="A60" i="13"/>
  <c r="N59" i="13"/>
  <c r="A59" i="13"/>
  <c r="N58" i="13"/>
  <c r="A58" i="13"/>
  <c r="N57" i="13"/>
  <c r="A57" i="13"/>
  <c r="N56" i="13"/>
  <c r="A56" i="13"/>
  <c r="N55" i="13"/>
  <c r="A55" i="13"/>
  <c r="N54" i="13"/>
  <c r="A54" i="13"/>
  <c r="N53" i="13"/>
  <c r="A53" i="13"/>
  <c r="N52" i="13"/>
  <c r="A52" i="13"/>
  <c r="N51" i="13"/>
  <c r="A51" i="13"/>
  <c r="N50" i="13"/>
  <c r="A50" i="13"/>
  <c r="N49" i="13"/>
  <c r="A49" i="13"/>
  <c r="N48" i="13"/>
  <c r="A48" i="13"/>
  <c r="N47" i="13"/>
  <c r="A47" i="13"/>
  <c r="N46" i="13"/>
  <c r="A46" i="13"/>
  <c r="N45" i="13"/>
  <c r="A45" i="13"/>
  <c r="N44" i="13"/>
  <c r="A44" i="13"/>
  <c r="N43" i="13"/>
  <c r="A43" i="13"/>
  <c r="N42" i="13"/>
  <c r="A42" i="13"/>
  <c r="N41" i="13"/>
  <c r="A41" i="13"/>
  <c r="N40" i="13"/>
  <c r="A40" i="13"/>
  <c r="N39" i="13"/>
  <c r="A39" i="13"/>
  <c r="N38" i="13"/>
  <c r="A38" i="13"/>
  <c r="N37" i="13"/>
  <c r="A37" i="13"/>
  <c r="N36" i="13"/>
  <c r="A36" i="13"/>
  <c r="N35" i="13"/>
  <c r="A35" i="13"/>
  <c r="N34" i="13"/>
  <c r="A34" i="13"/>
  <c r="N33" i="13"/>
  <c r="A33" i="13"/>
  <c r="N32" i="13"/>
  <c r="A32" i="13"/>
  <c r="N31" i="13"/>
  <c r="A31" i="13"/>
  <c r="N30" i="13"/>
  <c r="A30" i="13"/>
  <c r="N29" i="13"/>
  <c r="A29" i="13"/>
  <c r="N28" i="13"/>
  <c r="A28" i="13"/>
  <c r="N27" i="13"/>
  <c r="A27" i="13"/>
  <c r="N26" i="13"/>
  <c r="A26" i="13"/>
  <c r="N25" i="13"/>
  <c r="A25" i="13"/>
  <c r="N24" i="13"/>
  <c r="A24" i="13"/>
  <c r="N23" i="13"/>
  <c r="A23" i="13"/>
  <c r="N22" i="13"/>
  <c r="A22" i="13"/>
  <c r="N21" i="13"/>
  <c r="A21" i="13"/>
  <c r="N20" i="13"/>
  <c r="A20" i="13"/>
  <c r="N19" i="13"/>
  <c r="A19" i="13"/>
  <c r="N18" i="13"/>
  <c r="A18" i="13"/>
  <c r="N17" i="13"/>
  <c r="A17" i="13"/>
  <c r="N16" i="13"/>
  <c r="A16" i="13"/>
  <c r="N15" i="13"/>
  <c r="A15" i="13"/>
  <c r="N14" i="13"/>
  <c r="A14" i="13"/>
  <c r="N13" i="13"/>
  <c r="A13" i="13"/>
  <c r="N12" i="13"/>
  <c r="A12" i="13"/>
  <c r="N11" i="13"/>
  <c r="A11" i="13"/>
  <c r="N10" i="13"/>
  <c r="A10" i="13"/>
  <c r="N9" i="13"/>
  <c r="A9" i="13"/>
  <c r="N8" i="13"/>
  <c r="A8" i="13"/>
  <c r="N7" i="13"/>
  <c r="A7" i="13"/>
  <c r="N6" i="13"/>
  <c r="A6" i="13"/>
  <c r="A3" i="13"/>
  <c r="A2" i="13"/>
  <c r="M5" i="13" s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G5" i="3" l="1"/>
  <c r="K5" i="3"/>
  <c r="M5" i="3"/>
  <c r="C5" i="3"/>
  <c r="E5" i="3"/>
  <c r="H5" i="3"/>
  <c r="I5" i="3"/>
  <c r="J5" i="3"/>
  <c r="B5" i="4"/>
  <c r="C5" i="4"/>
  <c r="D5" i="4"/>
  <c r="E5" i="4"/>
  <c r="F5" i="4"/>
  <c r="G5" i="4"/>
  <c r="F5" i="12"/>
  <c r="C5" i="14"/>
  <c r="H5" i="4"/>
  <c r="B5" i="3"/>
  <c r="E5" i="14"/>
  <c r="I5" i="4"/>
  <c r="J5" i="4"/>
  <c r="G5" i="14"/>
  <c r="I5" i="14"/>
  <c r="K5" i="4"/>
  <c r="L5" i="4"/>
  <c r="K5" i="14"/>
  <c r="M5" i="14"/>
  <c r="G5" i="12"/>
  <c r="B5" i="13"/>
  <c r="H5" i="12"/>
  <c r="C5" i="13"/>
  <c r="I5" i="12"/>
  <c r="D5" i="13"/>
  <c r="B5" i="14"/>
  <c r="L5" i="3"/>
  <c r="J5" i="12"/>
  <c r="E5" i="13"/>
  <c r="K5" i="12"/>
  <c r="F5" i="13"/>
  <c r="D5" i="14"/>
  <c r="L5" i="12"/>
  <c r="M5" i="12"/>
  <c r="G5" i="13"/>
  <c r="H5" i="13"/>
  <c r="F5" i="14"/>
  <c r="I5" i="13"/>
  <c r="J5" i="13"/>
  <c r="H5" i="14"/>
  <c r="L5" i="13"/>
  <c r="J5" i="14"/>
  <c r="D5" i="3"/>
  <c r="B5" i="12"/>
  <c r="K5" i="13"/>
  <c r="C5" i="12"/>
  <c r="D5" i="12"/>
</calcChain>
</file>

<file path=xl/sharedStrings.xml><?xml version="1.0" encoding="utf-8"?>
<sst xmlns="http://schemas.openxmlformats.org/spreadsheetml/2006/main" count="277" uniqueCount="256">
  <si>
    <t>State Agency or Indian Tribal Organization</t>
  </si>
  <si>
    <t>All data are preliminary and are subject to revision.</t>
  </si>
  <si>
    <t>WIC PROGRAM -- NUTRITION SERVICES AND ADMINISTRATION</t>
  </si>
  <si>
    <t>WIC PROGRAM -- FOOD COSTS</t>
  </si>
  <si>
    <t>WIC PROGRAM -- AVERAGE FOOD COST PER PERSON</t>
  </si>
  <si>
    <t>Average Participation</t>
  </si>
  <si>
    <t>Note on WIC Agency Level Monthly Spreadsheets</t>
  </si>
  <si>
    <t xml:space="preserve">This file contains monthly data for the current fiscal year for each WIC State agency.  There are </t>
  </si>
  <si>
    <t xml:space="preserve">     Pregnant Women </t>
  </si>
  <si>
    <t xml:space="preserve">     Postpartum Women </t>
  </si>
  <si>
    <t xml:space="preserve">     Total Women </t>
  </si>
  <si>
    <t xml:space="preserve">     Children </t>
  </si>
  <si>
    <t xml:space="preserve">     Total Participants </t>
  </si>
  <si>
    <t xml:space="preserve">     Average food cost per person</t>
  </si>
  <si>
    <t xml:space="preserve">     Food Costs </t>
  </si>
  <si>
    <t xml:space="preserve">     Nutrition Services and Administration</t>
  </si>
  <si>
    <t>Cumulative Average</t>
  </si>
  <si>
    <t>Cumulative Cost</t>
  </si>
  <si>
    <t xml:space="preserve">currently 90 WIC State agencies:  the 50 geographic states, the District of Columbia, Puerto Rico, </t>
  </si>
  <si>
    <t xml:space="preserve">Guam, the Virgin Islands, American Samoa, Northern Marianas, and 34 Indian tribal organizations (ITO's).  </t>
  </si>
  <si>
    <t xml:space="preserve">     Rebates</t>
  </si>
  <si>
    <t xml:space="preserve">     Infants Fully Breastfed</t>
  </si>
  <si>
    <t xml:space="preserve">     Infants Partially Breastfed</t>
  </si>
  <si>
    <t xml:space="preserve">     Infants Fully Formula-fed</t>
  </si>
  <si>
    <t>Sixteen spreadsheets are included in the following order:</t>
  </si>
  <si>
    <t>WIC PROGRAM -- Women Partially Breastfeeding</t>
  </si>
  <si>
    <t>WIC PROGRAM -- Women Fully Breastfeeding</t>
  </si>
  <si>
    <t xml:space="preserve">     Women Fully Breastfeeding</t>
  </si>
  <si>
    <t xml:space="preserve">     Women Partially Breastfeeding</t>
  </si>
  <si>
    <t xml:space="preserve">     Total Breastfeeding Women (includes fully breastfeeding and partially breastfeeding) </t>
  </si>
  <si>
    <t xml:space="preserve">     Total Infants </t>
  </si>
  <si>
    <t>WIC PROGRAM -- REBATES RECEIVED</t>
  </si>
  <si>
    <t>Connecticut</t>
  </si>
  <si>
    <t>Maine</t>
  </si>
  <si>
    <t>Massachusetts</t>
  </si>
  <si>
    <t>New Hampshire</t>
  </si>
  <si>
    <t>New York</t>
  </si>
  <si>
    <t>Rhode Island</t>
  </si>
  <si>
    <t>Vermont</t>
  </si>
  <si>
    <t>Virgin Islands</t>
  </si>
  <si>
    <t>Indian Township, ME</t>
  </si>
  <si>
    <t>Pleasant Point, ME</t>
  </si>
  <si>
    <t>Seneca Nation, NY</t>
  </si>
  <si>
    <t>Delaware</t>
  </si>
  <si>
    <t>District of Columbia</t>
  </si>
  <si>
    <t>Maryland</t>
  </si>
  <si>
    <t>New Jersey</t>
  </si>
  <si>
    <t>Pennsylvania</t>
  </si>
  <si>
    <t>Puerto Rico</t>
  </si>
  <si>
    <t>Virginia</t>
  </si>
  <si>
    <t>West Virginia</t>
  </si>
  <si>
    <t>Alabama</t>
  </si>
  <si>
    <t>Florida</t>
  </si>
  <si>
    <t>Georgia</t>
  </si>
  <si>
    <t>Kentucky</t>
  </si>
  <si>
    <t>Mississippi</t>
  </si>
  <si>
    <t>North Carolina</t>
  </si>
  <si>
    <t>South Carolina</t>
  </si>
  <si>
    <t>Tennessee</t>
  </si>
  <si>
    <t>Choctaw Indians, MS</t>
  </si>
  <si>
    <t>Eastern Cherokee, NC</t>
  </si>
  <si>
    <t>Illinois</t>
  </si>
  <si>
    <t>Indiana</t>
  </si>
  <si>
    <t>Iowa</t>
  </si>
  <si>
    <t>Michigan</t>
  </si>
  <si>
    <t>Minnesota</t>
  </si>
  <si>
    <t>Ohio</t>
  </si>
  <si>
    <t>Wisconsin</t>
  </si>
  <si>
    <t>Arizona</t>
  </si>
  <si>
    <t>Arkansas</t>
  </si>
  <si>
    <t>Louisiana</t>
  </si>
  <si>
    <t>New Mexico</t>
  </si>
  <si>
    <t>Oklahoma</t>
  </si>
  <si>
    <t>Texas</t>
  </si>
  <si>
    <t>Utah</t>
  </si>
  <si>
    <t>Inter-Tribal Council, AZ</t>
  </si>
  <si>
    <t>Navajo Nation, AZ</t>
  </si>
  <si>
    <t>Acoma, Canoncito &amp; Laguna, NM</t>
  </si>
  <si>
    <t>Eight Northern Pueblos, NM</t>
  </si>
  <si>
    <t>Five Sandoval Pueblos, NM</t>
  </si>
  <si>
    <t>Isleta Pueblo, NM</t>
  </si>
  <si>
    <t>San Felipe Pueblo, NM</t>
  </si>
  <si>
    <t>Santo Domingo Tribe, NM</t>
  </si>
  <si>
    <t>Zuni Pueblo, NM</t>
  </si>
  <si>
    <t>Cherokee Nation, OK</t>
  </si>
  <si>
    <t>Chickasaw Nation, OK</t>
  </si>
  <si>
    <t>Choctaw Nation, OK</t>
  </si>
  <si>
    <t>Citizen Potawatomi Nation, OK</t>
  </si>
  <si>
    <t>Inter-Tribal Council, OK</t>
  </si>
  <si>
    <t>Muscogee Creek Nation, OK</t>
  </si>
  <si>
    <t>Osage Tribal Council, OK</t>
  </si>
  <si>
    <t>Otoe-Missouria Tribe, OK</t>
  </si>
  <si>
    <t>Wichita, Caddo &amp; Delaware (WCD), OK</t>
  </si>
  <si>
    <t>Colorado</t>
  </si>
  <si>
    <t>Kansas</t>
  </si>
  <si>
    <t>Missouri</t>
  </si>
  <si>
    <t>Montana</t>
  </si>
  <si>
    <t>Nebraska</t>
  </si>
  <si>
    <t>North Dakota</t>
  </si>
  <si>
    <t>South Dakota</t>
  </si>
  <si>
    <t>Wyoming</t>
  </si>
  <si>
    <t>Ute Mountain Ute Tribe, CO</t>
  </si>
  <si>
    <t>Omaha Sioux, NE</t>
  </si>
  <si>
    <t>Santee Sioux, NE</t>
  </si>
  <si>
    <t>Winnebago Tribe, NE</t>
  </si>
  <si>
    <t>Standing Rock Sioux Tribe, ND</t>
  </si>
  <si>
    <t>Three Affiliated Tribes, ND</t>
  </si>
  <si>
    <t>Cheyenne River Sioux, SD</t>
  </si>
  <si>
    <t>Rosebud Sioux, SD</t>
  </si>
  <si>
    <t>Northern Arapahoe, WY</t>
  </si>
  <si>
    <t>Shoshone Tribe, WY</t>
  </si>
  <si>
    <t>Alaska</t>
  </si>
  <si>
    <t>American Samoa</t>
  </si>
  <si>
    <t>California</t>
  </si>
  <si>
    <t>Guam</t>
  </si>
  <si>
    <t>Hawaii</t>
  </si>
  <si>
    <t>Idaho</t>
  </si>
  <si>
    <t>Nevada</t>
  </si>
  <si>
    <t>Oregon</t>
  </si>
  <si>
    <t>Washington</t>
  </si>
  <si>
    <t>Northern Marianas</t>
  </si>
  <si>
    <t>Inter-Tribal Council, NV</t>
  </si>
  <si>
    <t>Cumulative Cost:
 October-September</t>
  </si>
  <si>
    <t>This month's release provides data for October through September of FY 2019.  They are preliminary and</t>
  </si>
  <si>
    <t>are subject to revision.  Data as of August 06, 2024</t>
  </si>
  <si>
    <t>preg_10</t>
  </si>
  <si>
    <t>preg_11</t>
  </si>
  <si>
    <t>preg_12</t>
  </si>
  <si>
    <t>preg_1</t>
  </si>
  <si>
    <t>preg_2</t>
  </si>
  <si>
    <t>preg_3</t>
  </si>
  <si>
    <t>preg_4</t>
  </si>
  <si>
    <t>preg_5</t>
  </si>
  <si>
    <t>preg_6</t>
  </si>
  <si>
    <t>preg_7</t>
  </si>
  <si>
    <t>preg_8</t>
  </si>
  <si>
    <t>preg_9</t>
  </si>
  <si>
    <t>preg_FY19</t>
  </si>
  <si>
    <t>state</t>
  </si>
  <si>
    <t>women_10</t>
  </si>
  <si>
    <t>women_11</t>
  </si>
  <si>
    <t>women_12</t>
  </si>
  <si>
    <t>women_1</t>
  </si>
  <si>
    <t>women_2</t>
  </si>
  <si>
    <t>women_3</t>
  </si>
  <si>
    <t>women_4</t>
  </si>
  <si>
    <t>women_5</t>
  </si>
  <si>
    <t>women_6</t>
  </si>
  <si>
    <t>women_7</t>
  </si>
  <si>
    <t>women_8</t>
  </si>
  <si>
    <t>women_9</t>
  </si>
  <si>
    <t>infant_10</t>
  </si>
  <si>
    <t>infant_11</t>
  </si>
  <si>
    <t>infant_12</t>
  </si>
  <si>
    <t>infant_1</t>
  </si>
  <si>
    <t>infant_2</t>
  </si>
  <si>
    <t>infant_3</t>
  </si>
  <si>
    <t>infant_4</t>
  </si>
  <si>
    <t>infant_5</t>
  </si>
  <si>
    <t>infant_6</t>
  </si>
  <si>
    <t>infant_7</t>
  </si>
  <si>
    <t>infant_8</t>
  </si>
  <si>
    <t>infant_9</t>
  </si>
  <si>
    <t>infant_FY19</t>
  </si>
  <si>
    <t>women_FY19</t>
  </si>
  <si>
    <t>child_10</t>
  </si>
  <si>
    <t>child_11</t>
  </si>
  <si>
    <t>child_12</t>
  </si>
  <si>
    <t>child_1</t>
  </si>
  <si>
    <t>child_2</t>
  </si>
  <si>
    <t>child_3</t>
  </si>
  <si>
    <t>child_4</t>
  </si>
  <si>
    <t>child_5</t>
  </si>
  <si>
    <t>child_6</t>
  </si>
  <si>
    <t>child_7</t>
  </si>
  <si>
    <t>child_8</t>
  </si>
  <si>
    <t>child_9</t>
  </si>
  <si>
    <t>child_FY19</t>
  </si>
  <si>
    <t>total_10</t>
  </si>
  <si>
    <t>total_11</t>
  </si>
  <si>
    <t>total_12</t>
  </si>
  <si>
    <t>total_1</t>
  </si>
  <si>
    <t>total_2</t>
  </si>
  <si>
    <t>total_3</t>
  </si>
  <si>
    <t>total_4</t>
  </si>
  <si>
    <t>total_5</t>
  </si>
  <si>
    <t>total_6</t>
  </si>
  <si>
    <t>total_7</t>
  </si>
  <si>
    <t>total_8</t>
  </si>
  <si>
    <t>total_9</t>
  </si>
  <si>
    <t>total_FY19</t>
  </si>
  <si>
    <t>breast_10</t>
  </si>
  <si>
    <t>breast_11</t>
  </si>
  <si>
    <t>breast_12</t>
  </si>
  <si>
    <t>breast_1</t>
  </si>
  <si>
    <t>breast_2</t>
  </si>
  <si>
    <t>breast_3</t>
  </si>
  <si>
    <t>breast_4</t>
  </si>
  <si>
    <t>breast_5</t>
  </si>
  <si>
    <t>breast_6</t>
  </si>
  <si>
    <t>breast_7</t>
  </si>
  <si>
    <t>breast_8</t>
  </si>
  <si>
    <t>breast_9</t>
  </si>
  <si>
    <t>breast_FY19</t>
  </si>
  <si>
    <t>post_10</t>
  </si>
  <si>
    <t>post_11</t>
  </si>
  <si>
    <t>post_12</t>
  </si>
  <si>
    <t>post_1</t>
  </si>
  <si>
    <t>post_2</t>
  </si>
  <si>
    <t>post_3</t>
  </si>
  <si>
    <t>post_4</t>
  </si>
  <si>
    <t>post_5</t>
  </si>
  <si>
    <t>post_6</t>
  </si>
  <si>
    <t>post_7</t>
  </si>
  <si>
    <t>post_8</t>
  </si>
  <si>
    <t>post_9</t>
  </si>
  <si>
    <t>post_FY19</t>
  </si>
  <si>
    <t>infantfb_10</t>
  </si>
  <si>
    <t>infantfb_11</t>
  </si>
  <si>
    <t>infantfb_12</t>
  </si>
  <si>
    <t>infantfb_1</t>
  </si>
  <si>
    <t>infantfb_2</t>
  </si>
  <si>
    <t>infantfb_3</t>
  </si>
  <si>
    <t>infantfb_4</t>
  </si>
  <si>
    <t>infantfb_5</t>
  </si>
  <si>
    <t>infantfb_6</t>
  </si>
  <si>
    <t>infantfb_7</t>
  </si>
  <si>
    <t>infantfb_8</t>
  </si>
  <si>
    <t>infantfb_9</t>
  </si>
  <si>
    <t>infantfb_FY19</t>
  </si>
  <si>
    <t>infantpb_10</t>
  </si>
  <si>
    <t>infantpb_11</t>
  </si>
  <si>
    <t>infantpb_12</t>
  </si>
  <si>
    <t>infantpb_1</t>
  </si>
  <si>
    <t>infantpb_2</t>
  </si>
  <si>
    <t>infantpb_3</t>
  </si>
  <si>
    <t>infantpb_4</t>
  </si>
  <si>
    <t>infantpb_5</t>
  </si>
  <si>
    <t>infantpb_6</t>
  </si>
  <si>
    <t>infantpb_7</t>
  </si>
  <si>
    <t>infantpb_8</t>
  </si>
  <si>
    <t>infantpb_9</t>
  </si>
  <si>
    <t>infantpb_FY19</t>
  </si>
  <si>
    <t>infantf_10</t>
  </si>
  <si>
    <t>infantf_11</t>
  </si>
  <si>
    <t>infantf_12</t>
  </si>
  <si>
    <t>infantf_1</t>
  </si>
  <si>
    <t>infantf_2</t>
  </si>
  <si>
    <t>infantf_3</t>
  </si>
  <si>
    <t>infantf_4</t>
  </si>
  <si>
    <t>infantf_5</t>
  </si>
  <si>
    <t>infantf_6</t>
  </si>
  <si>
    <t>infantf_7</t>
  </si>
  <si>
    <t>infantf_8</t>
  </si>
  <si>
    <t>infantf_9</t>
  </si>
  <si>
    <t>infantf_FY19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</si>
</sst>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\ yyyy"/>
  </numFmts>
  <fonts count="10" x14ac:knownFonts="1">
    <font>
      <sz val="10"/>
      <name val="Arial"/>
    </font>
    <font>
      <sz val="8"/>
      <name val="Arial"/>
    </font>
    <font>
      <b/>
      <sz val="10"/>
      <name val="Arial"/>
    </font>
    <font>
      <b/>
      <sz val="9"/>
      <name val="Arial"/>
    </font>
    <font>
      <sz val="9"/>
      <name val="Arial"/>
    </font>
    <font>
      <b/>
      <u/>
      <sz val="10"/>
      <name val="Arial"/>
      <family val="2"/>
    </font>
    <font>
      <b/>
      <sz val="9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theme="0"/>
      </patternFill>
    </fill>
  </fills>
  <borders count="13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78">
    <xf numFmtId="0" fontId="9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/>
    <xf numFmtId="3" fontId="4" fillId="0" borderId="0" xfId="0" applyNumberFormat="1" applyFont="1" applyAlignment="1">
      <alignment horizontal="right"/>
    </xf>
    <xf numFmtId="4" fontId="4" fillId="0" borderId="0" xfId="0" applyNumberFormat="1" applyFont="1"/>
    <xf numFmtId="0" fontId="3" fillId="0" borderId="1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/>
    </xf>
    <xf numFmtId="0" fontId="4" fillId="0" borderId="2" xfId="0" applyFont="1" applyBorder="1"/>
    <xf numFmtId="3" fontId="3" fillId="0" borderId="0" xfId="0" applyNumberFormat="1" applyFont="1" applyAlignment="1">
      <alignment horizontal="left"/>
    </xf>
    <xf numFmtId="0" fontId="2" fillId="0" borderId="0" xfId="0" applyFont="1"/>
    <xf numFmtId="0" fontId="3" fillId="0" borderId="3" xfId="0" applyFont="1" applyBorder="1" applyAlignment="1">
      <alignment horizontal="right" vertical="center" wrapText="1"/>
    </xf>
    <xf numFmtId="0" fontId="3" fillId="0" borderId="4" xfId="0" applyFont="1" applyBorder="1" applyAlignment="1">
      <alignment horizontal="right" vertical="center" wrapText="1"/>
    </xf>
    <xf numFmtId="3" fontId="4" fillId="0" borderId="5" xfId="0" applyNumberFormat="1" applyFont="1" applyBorder="1" applyAlignment="1">
      <alignment horizontal="right"/>
    </xf>
    <xf numFmtId="0" fontId="6" fillId="0" borderId="6" xfId="0" applyFont="1" applyBorder="1" applyAlignment="1">
      <alignment horizontal="left" vertical="top"/>
    </xf>
    <xf numFmtId="3" fontId="6" fillId="0" borderId="7" xfId="0" applyNumberFormat="1" applyFont="1" applyBorder="1" applyAlignment="1">
      <alignment horizontal="right" vertical="top"/>
    </xf>
    <xf numFmtId="3" fontId="6" fillId="0" borderId="8" xfId="0" applyNumberFormat="1" applyFont="1" applyBorder="1" applyAlignment="1">
      <alignment horizontal="right" vertical="top"/>
    </xf>
    <xf numFmtId="0" fontId="6" fillId="0" borderId="0" xfId="0" applyFont="1" applyAlignment="1">
      <alignment vertical="top"/>
    </xf>
    <xf numFmtId="164" fontId="3" fillId="0" borderId="4" xfId="0" applyNumberFormat="1" applyFont="1" applyBorder="1" applyAlignment="1">
      <alignment horizontal="right" vertical="center"/>
    </xf>
    <xf numFmtId="164" fontId="3" fillId="0" borderId="3" xfId="0" applyNumberFormat="1" applyFont="1" applyBorder="1" applyAlignment="1">
      <alignment horizontal="right" vertical="center"/>
    </xf>
    <xf numFmtId="0" fontId="3" fillId="0" borderId="9" xfId="0" applyFont="1" applyBorder="1" applyAlignment="1">
      <alignment horizontal="right" vertical="center" wrapText="1"/>
    </xf>
    <xf numFmtId="3" fontId="7" fillId="0" borderId="10" xfId="0" applyNumberFormat="1" applyFont="1" applyBorder="1" applyAlignment="1">
      <alignment horizontal="left" vertical="top"/>
    </xf>
    <xf numFmtId="3" fontId="7" fillId="0" borderId="11" xfId="0" applyNumberFormat="1" applyFont="1" applyBorder="1" applyAlignment="1">
      <alignment horizontal="right" vertical="top"/>
    </xf>
    <xf numFmtId="0" fontId="7" fillId="0" borderId="0" xfId="0" applyFont="1" applyAlignment="1">
      <alignment vertical="top"/>
    </xf>
    <xf numFmtId="0" fontId="7" fillId="0" borderId="0" xfId="0" applyFont="1"/>
    <xf numFmtId="0" fontId="8" fillId="0" borderId="0" xfId="0" applyFont="1"/>
    <xf numFmtId="3" fontId="2" fillId="0" borderId="10" xfId="0" applyNumberFormat="1" applyFont="1" applyBorder="1" applyAlignment="1">
      <alignment horizontal="left" vertical="top"/>
    </xf>
    <xf numFmtId="3" fontId="2" fillId="0" borderId="11" xfId="0" applyNumberFormat="1" applyFont="1" applyBorder="1" applyAlignment="1">
      <alignment horizontal="right" vertical="top"/>
    </xf>
    <xf numFmtId="3" fontId="2" fillId="0" borderId="12" xfId="0" applyNumberFormat="1" applyFont="1" applyBorder="1" applyAlignment="1">
      <alignment horizontal="right" vertical="top"/>
    </xf>
    <xf numFmtId="0" fontId="2" fillId="0" borderId="0" xfId="0" applyFont="1" applyAlignment="1">
      <alignment vertical="top"/>
    </xf>
    <xf numFmtId="4" fontId="3" fillId="0" borderId="0" xfId="0" applyNumberFormat="1" applyFont="1" applyAlignment="1">
      <alignment horizontal="center"/>
    </xf>
    <xf numFmtId="4" fontId="3" fillId="0" borderId="4" xfId="0" applyNumberFormat="1" applyFont="1" applyBorder="1" applyAlignment="1">
      <alignment horizontal="right" vertical="center" wrapText="1"/>
    </xf>
    <xf numFmtId="4" fontId="4" fillId="0" borderId="5" xfId="0" applyNumberFormat="1" applyFont="1" applyBorder="1" applyAlignment="1">
      <alignment horizontal="right"/>
    </xf>
    <xf numFmtId="4" fontId="4" fillId="0" borderId="0" xfId="0" applyNumberFormat="1" applyFont="1" applyAlignment="1">
      <alignment horizontal="right"/>
    </xf>
    <xf numFmtId="4" fontId="6" fillId="0" borderId="8" xfId="0" applyNumberFormat="1" applyFont="1" applyBorder="1" applyAlignment="1">
      <alignment horizontal="right" vertical="top"/>
    </xf>
    <xf numFmtId="4" fontId="6" fillId="0" borderId="7" xfId="0" applyNumberFormat="1" applyFont="1" applyBorder="1" applyAlignment="1">
      <alignment horizontal="right" vertical="top"/>
    </xf>
    <xf numFmtId="4" fontId="2" fillId="0" borderId="11" xfId="0" applyNumberFormat="1" applyFont="1" applyBorder="1" applyAlignment="1">
      <alignment horizontal="right" vertical="top"/>
    </xf>
    <xf numFmtId="4" fontId="2" fillId="0" borderId="12" xfId="0" applyNumberFormat="1" applyFont="1" applyBorder="1" applyAlignment="1">
      <alignment horizontal="right" vertical="top"/>
    </xf>
    <xf numFmtId="4" fontId="9" fillId="0" borderId="0" xfId="0" applyNumberFormat="1" applyFont="1"/>
    <xf numFmtId="3" fontId="6" fillId="0" borderId="6" xfId="0" applyNumberFormat="1" applyFont="1" applyBorder="1" applyAlignment="1">
      <alignment horizontal="right" vertical="top"/>
    </xf>
    <xf numFmtId="3" fontId="4" fillId="0" borderId="2" xfId="0" applyNumberFormat="1" applyFont="1" applyBorder="1" applyAlignment="1">
      <alignment horizontal="right"/>
    </xf>
    <xf numFmtId="3" fontId="2" fillId="0" borderId="10" xfId="0" applyNumberFormat="1" applyFont="1" applyBorder="1" applyAlignment="1">
      <alignment horizontal="right" vertical="top"/>
    </xf>
    <xf numFmtId="4" fontId="6" fillId="0" borderId="6" xfId="0" applyNumberFormat="1" applyFont="1" applyBorder="1" applyAlignment="1">
      <alignment horizontal="right" vertical="top"/>
    </xf>
    <xf numFmtId="4" fontId="4" fillId="0" borderId="2" xfId="0" applyNumberFormat="1" applyFont="1" applyBorder="1" applyAlignment="1">
      <alignment horizontal="right"/>
    </xf>
    <xf numFmtId="4" fontId="2" fillId="0" borderId="10" xfId="0" applyNumberFormat="1" applyFont="1" applyBorder="1" applyAlignment="1">
      <alignment horizontal="right" vertical="top"/>
    </xf>
    <xf numFmtId="4" fontId="4" fillId="0" borderId="5" xfId="0" applyNumberFormat="1" applyFont="1" applyBorder="1"/>
    <xf numFmtId="4" fontId="3" fillId="0" borderId="8" xfId="0" applyNumberFormat="1" applyFont="1" applyBorder="1" applyAlignment="1">
      <alignment horizontal="right" vertical="top"/>
    </xf>
    <xf numFmtId="4" fontId="3" fillId="0" borderId="4" xfId="0" applyNumberFormat="1" applyFont="1" applyBorder="1" applyAlignment="1">
      <alignment horizontal="right" vertical="top"/>
    </xf>
    <xf numFmtId="0" fontId="2" fillId="2" borderId="0" xfId="0" applyFont="1" applyFill="1"/>
    <xf numFmtId="0" fontId="3" fillId="2" borderId="0" xfId="0" applyFont="1" applyFill="1" applyAlignment="1">
      <alignment horizontal="center"/>
    </xf>
    <xf numFmtId="0" fontId="4" fillId="2" borderId="0" xfId="0" applyFont="1" applyFill="1"/>
    <xf numFmtId="0" fontId="3" fillId="2" borderId="0" xfId="0" applyFont="1" applyFill="1"/>
    <xf numFmtId="0" fontId="3" fillId="2" borderId="1" xfId="0" applyFont="1" applyFill="1" applyBorder="1" applyAlignment="1">
      <alignment horizontal="left" vertical="center" wrapText="1"/>
    </xf>
    <xf numFmtId="164" fontId="3" fillId="2" borderId="4" xfId="0" applyNumberFormat="1" applyFont="1" applyFill="1" applyBorder="1" applyAlignment="1">
      <alignment horizontal="right" vertical="center"/>
    </xf>
    <xf numFmtId="164" fontId="3" fillId="2" borderId="3" xfId="0" applyNumberFormat="1" applyFont="1" applyFill="1" applyBorder="1" applyAlignment="1">
      <alignment horizontal="right" vertical="center"/>
    </xf>
    <xf numFmtId="0" fontId="3" fillId="2" borderId="4" xfId="0" applyFont="1" applyFill="1" applyBorder="1" applyAlignment="1">
      <alignment horizontal="right" vertical="center" wrapText="1"/>
    </xf>
    <xf numFmtId="0" fontId="4" fillId="2" borderId="2" xfId="0" applyFont="1" applyFill="1" applyBorder="1" applyAlignment="1">
      <alignment horizontal="left"/>
    </xf>
    <xf numFmtId="3" fontId="4" fillId="2" borderId="5" xfId="0" applyNumberFormat="1" applyFont="1" applyFill="1" applyBorder="1" applyAlignment="1">
      <alignment horizontal="right"/>
    </xf>
    <xf numFmtId="3" fontId="4" fillId="2" borderId="0" xfId="0" applyNumberFormat="1" applyFont="1" applyFill="1" applyAlignment="1">
      <alignment horizontal="right"/>
    </xf>
    <xf numFmtId="3" fontId="4" fillId="2" borderId="2" xfId="0" applyNumberFormat="1" applyFont="1" applyFill="1" applyBorder="1" applyAlignment="1">
      <alignment horizontal="right"/>
    </xf>
    <xf numFmtId="0" fontId="6" fillId="2" borderId="6" xfId="0" applyFont="1" applyFill="1" applyBorder="1" applyAlignment="1">
      <alignment horizontal="left" vertical="top"/>
    </xf>
    <xf numFmtId="3" fontId="6" fillId="2" borderId="8" xfId="0" applyNumberFormat="1" applyFont="1" applyFill="1" applyBorder="1" applyAlignment="1">
      <alignment horizontal="right" vertical="top"/>
    </xf>
    <xf numFmtId="3" fontId="6" fillId="2" borderId="7" xfId="0" applyNumberFormat="1" applyFont="1" applyFill="1" applyBorder="1" applyAlignment="1">
      <alignment horizontal="right" vertical="top"/>
    </xf>
    <xf numFmtId="3" fontId="6" fillId="2" borderId="6" xfId="0" applyNumberFormat="1" applyFont="1" applyFill="1" applyBorder="1" applyAlignment="1">
      <alignment horizontal="right" vertical="top"/>
    </xf>
    <xf numFmtId="0" fontId="6" fillId="2" borderId="0" xfId="0" applyFont="1" applyFill="1" applyAlignment="1">
      <alignment vertical="top"/>
    </xf>
    <xf numFmtId="0" fontId="4" fillId="2" borderId="2" xfId="0" applyFont="1" applyFill="1" applyBorder="1"/>
    <xf numFmtId="3" fontId="2" fillId="2" borderId="10" xfId="0" applyNumberFormat="1" applyFont="1" applyFill="1" applyBorder="1" applyAlignment="1">
      <alignment horizontal="left" vertical="top"/>
    </xf>
    <xf numFmtId="3" fontId="2" fillId="2" borderId="11" xfId="0" applyNumberFormat="1" applyFont="1" applyFill="1" applyBorder="1" applyAlignment="1">
      <alignment horizontal="right" vertical="top"/>
    </xf>
    <xf numFmtId="3" fontId="2" fillId="2" borderId="12" xfId="0" applyNumberFormat="1" applyFont="1" applyFill="1" applyBorder="1" applyAlignment="1">
      <alignment horizontal="right" vertical="top"/>
    </xf>
    <xf numFmtId="3" fontId="2" fillId="2" borderId="10" xfId="0" applyNumberFormat="1" applyFont="1" applyFill="1" applyBorder="1" applyAlignment="1">
      <alignment horizontal="right" vertical="top"/>
    </xf>
    <xf numFmtId="0" fontId="2" fillId="2" borderId="0" xfId="0" applyFont="1" applyFill="1" applyAlignment="1">
      <alignment vertical="top"/>
    </xf>
    <xf numFmtId="3" fontId="3" fillId="2" borderId="0" xfId="0" applyNumberFormat="1" applyFont="1" applyFill="1" applyAlignment="1">
      <alignment horizontal="left"/>
    </xf>
    <xf numFmtId="0" fontId="9" fillId="2" borderId="0" xfId="0" applyFont="1" applyFill="1"/>
    <xf numFmtId="0" fontId="6" fillId="0" borderId="0" xfId="0" applyFont="1" applyAlignment="1">
      <alignment horizontal="center" vertical="center"/>
    </xf>
    <xf numFmtId="164" fontId="6" fillId="0" borderId="4" xfId="0" applyNumberFormat="1" applyFont="1" applyBorder="1" applyAlignment="1">
      <alignment horizontal="right" vertical="center"/>
    </xf>
    <xf numFmtId="164" fontId="6" fillId="0" borderId="3" xfId="0" applyNumberFormat="1" applyFont="1" applyBorder="1" applyAlignment="1">
      <alignment horizontal="right" vertical="center"/>
    </xf>
    <xf numFmtId="0" fontId="6" fillId="0" borderId="4" xfId="0" applyFont="1" applyBorder="1" applyAlignment="1">
      <alignment horizontal="right" vertical="center" wrapText="1"/>
    </xf>
    <xf numFmtId="0" fontId="5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H26"/>
  <sheetViews>
    <sheetView showGridLines="0" workbookViewId="0">
      <selection sqref="A1:H1"/>
    </sheetView>
  </sheetViews>
  <sheetFormatPr defaultRowHeight="12.75" x14ac:dyDescent="0.2"/>
  <sheetData>
    <row r="1" spans="1:8" x14ac:dyDescent="0.2">
      <c r="A1" s="77" t="s">
        <v>6</v>
      </c>
      <c r="B1" s="77"/>
      <c r="C1" s="77"/>
      <c r="D1" s="77"/>
      <c r="E1" s="77"/>
      <c r="F1" s="77"/>
      <c r="G1" s="77"/>
      <c r="H1" s="77"/>
    </row>
    <row r="3" spans="1:8" x14ac:dyDescent="0.2">
      <c r="A3" t="s">
        <v>7</v>
      </c>
    </row>
    <row r="4" spans="1:8" x14ac:dyDescent="0.2">
      <c r="A4" t="s">
        <v>18</v>
      </c>
    </row>
    <row r="5" spans="1:8" x14ac:dyDescent="0.2">
      <c r="A5" t="s">
        <v>19</v>
      </c>
    </row>
    <row r="7" spans="1:8" x14ac:dyDescent="0.2">
      <c r="A7" t="s">
        <v>24</v>
      </c>
    </row>
    <row r="8" spans="1:8" x14ac:dyDescent="0.2">
      <c r="A8" t="s">
        <v>8</v>
      </c>
    </row>
    <row r="9" spans="1:8" x14ac:dyDescent="0.2">
      <c r="A9" t="s">
        <v>27</v>
      </c>
    </row>
    <row r="10" spans="1:8" x14ac:dyDescent="0.2">
      <c r="A10" t="s">
        <v>28</v>
      </c>
    </row>
    <row r="11" spans="1:8" x14ac:dyDescent="0.2">
      <c r="A11" t="s">
        <v>29</v>
      </c>
    </row>
    <row r="12" spans="1:8" x14ac:dyDescent="0.2">
      <c r="A12" t="s">
        <v>9</v>
      </c>
    </row>
    <row r="13" spans="1:8" x14ac:dyDescent="0.2">
      <c r="A13" t="s">
        <v>10</v>
      </c>
    </row>
    <row r="14" spans="1:8" x14ac:dyDescent="0.2">
      <c r="A14" t="s">
        <v>21</v>
      </c>
    </row>
    <row r="15" spans="1:8" x14ac:dyDescent="0.2">
      <c r="A15" t="s">
        <v>22</v>
      </c>
    </row>
    <row r="16" spans="1:8" x14ac:dyDescent="0.2">
      <c r="A16" t="s">
        <v>23</v>
      </c>
    </row>
    <row r="17" spans="1:1" x14ac:dyDescent="0.2">
      <c r="A17" t="s">
        <v>30</v>
      </c>
    </row>
    <row r="18" spans="1:1" x14ac:dyDescent="0.2">
      <c r="A18" t="s">
        <v>11</v>
      </c>
    </row>
    <row r="19" spans="1:1" x14ac:dyDescent="0.2">
      <c r="A19" t="s">
        <v>12</v>
      </c>
    </row>
    <row r="20" spans="1:1" x14ac:dyDescent="0.2">
      <c r="A20" t="s">
        <v>13</v>
      </c>
    </row>
    <row r="21" spans="1:1" x14ac:dyDescent="0.2">
      <c r="A21" t="s">
        <v>14</v>
      </c>
    </row>
    <row r="22" spans="1:1" x14ac:dyDescent="0.2">
      <c r="A22" t="s">
        <v>20</v>
      </c>
    </row>
    <row r="23" spans="1:1" x14ac:dyDescent="0.2">
      <c r="A23" t="s">
        <v>15</v>
      </c>
    </row>
    <row r="25" spans="1:1" x14ac:dyDescent="0.2">
      <c r="A25" t="s">
        <v>123</v>
      </c>
    </row>
    <row r="26" spans="1:1" x14ac:dyDescent="0.2">
      <c r="A26" t="s">
        <v>124</v>
      </c>
    </row>
  </sheetData>
  <mergeCells count="1">
    <mergeCell ref="A1:H1"/>
  </mergeCells>
  <phoneticPr fontId="1" type="noConversion"/>
  <pageMargins left="0.5" right="0.5" top="0.5" bottom="0.5" header="0.5" footer="0.3"/>
  <pageSetup orientation="landscape" r:id="rId1"/>
  <headerFooter alignWithMargins="0">
    <oddFooter>&amp;L&amp;6Source: National Data Bank, USDA/Food and Nutrition Service&amp;C&amp;6Page &amp;P of &amp;N&amp;R&amp;6Printed on: &amp;D &amp;T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91"/>
  <sheetViews>
    <sheetView tabSelected="1" workbookViewId="0">
      <selection activeCell="A92" sqref="A92:XFD97"/>
    </sheetView>
  </sheetViews>
  <sheetFormatPr defaultColWidth="9.140625" defaultRowHeight="12" x14ac:dyDescent="0.2"/>
  <cols>
    <col min="1" max="1" width="34.7109375" style="50" customWidth="1"/>
    <col min="2" max="13" width="11.7109375" style="50" customWidth="1"/>
    <col min="14" max="14" width="13.7109375" style="50" customWidth="1"/>
    <col min="15" max="16384" width="9.140625" style="50"/>
  </cols>
  <sheetData>
    <row r="1" spans="1:14" ht="24" customHeight="1" x14ac:dyDescent="0.2">
      <c r="A1" s="52" t="s">
        <v>138</v>
      </c>
      <c r="B1" s="53" t="s">
        <v>243</v>
      </c>
      <c r="C1" s="53" t="s">
        <v>244</v>
      </c>
      <c r="D1" s="53" t="s">
        <v>245</v>
      </c>
      <c r="E1" s="53" t="s">
        <v>246</v>
      </c>
      <c r="F1" s="53" t="s">
        <v>247</v>
      </c>
      <c r="G1" s="53" t="s">
        <v>248</v>
      </c>
      <c r="H1" s="53" t="s">
        <v>249</v>
      </c>
      <c r="I1" s="53" t="s">
        <v>250</v>
      </c>
      <c r="J1" s="53" t="s">
        <v>251</v>
      </c>
      <c r="K1" s="53" t="s">
        <v>252</v>
      </c>
      <c r="L1" s="53" t="s">
        <v>253</v>
      </c>
      <c r="M1" s="53" t="s">
        <v>254</v>
      </c>
      <c r="N1" s="55" t="s">
        <v>255</v>
      </c>
    </row>
    <row r="2" spans="1:14" ht="12" customHeight="1" x14ac:dyDescent="0.2">
      <c r="A2" s="56" t="str">
        <f>'Pregnant Women Participating'!A2</f>
        <v>Connecticut</v>
      </c>
      <c r="B2" s="57">
        <v>7970</v>
      </c>
      <c r="C2" s="58">
        <v>7957</v>
      </c>
      <c r="D2" s="58">
        <v>7840</v>
      </c>
      <c r="E2" s="58">
        <v>7980</v>
      </c>
      <c r="F2" s="58">
        <v>7931</v>
      </c>
      <c r="G2" s="58">
        <v>7933</v>
      </c>
      <c r="H2" s="58">
        <v>7905</v>
      </c>
      <c r="I2" s="58">
        <v>7973</v>
      </c>
      <c r="J2" s="58">
        <v>7833</v>
      </c>
      <c r="K2" s="58">
        <v>7829</v>
      </c>
      <c r="L2" s="58">
        <v>7856</v>
      </c>
      <c r="M2" s="59">
        <v>7840</v>
      </c>
      <c r="N2" s="57">
        <f t="shared" ref="N2:N91" si="0">IF(SUM(B2:M2)&gt;0,AVERAGE(B2:M2),"0")</f>
        <v>7903.916666666667</v>
      </c>
    </row>
    <row r="3" spans="1:14" ht="12" customHeight="1" x14ac:dyDescent="0.2">
      <c r="A3" s="56" t="str">
        <f>'Pregnant Women Participating'!A3</f>
        <v>Maine</v>
      </c>
      <c r="B3" s="57">
        <v>2974</v>
      </c>
      <c r="C3" s="58">
        <v>2944</v>
      </c>
      <c r="D3" s="58">
        <v>2883</v>
      </c>
      <c r="E3" s="58">
        <v>2859</v>
      </c>
      <c r="F3" s="58">
        <v>2840</v>
      </c>
      <c r="G3" s="58">
        <v>2847</v>
      </c>
      <c r="H3" s="58">
        <v>2838</v>
      </c>
      <c r="I3" s="58">
        <v>2789</v>
      </c>
      <c r="J3" s="58">
        <v>2764</v>
      </c>
      <c r="K3" s="58">
        <v>2801</v>
      </c>
      <c r="L3" s="58">
        <v>2824</v>
      </c>
      <c r="M3" s="59">
        <v>2807</v>
      </c>
      <c r="N3" s="57">
        <f t="shared" si="0"/>
        <v>2847.5</v>
      </c>
    </row>
    <row r="4" spans="1:14" ht="12" customHeight="1" x14ac:dyDescent="0.2">
      <c r="A4" s="56" t="str">
        <f>'Pregnant Women Participating'!A4</f>
        <v>Massachusetts</v>
      </c>
      <c r="B4" s="57">
        <v>15000</v>
      </c>
      <c r="C4" s="58">
        <v>14839</v>
      </c>
      <c r="D4" s="58">
        <v>14669</v>
      </c>
      <c r="E4" s="58">
        <v>14752</v>
      </c>
      <c r="F4" s="58">
        <v>14625</v>
      </c>
      <c r="G4" s="58">
        <v>14674</v>
      </c>
      <c r="H4" s="58">
        <v>14768</v>
      </c>
      <c r="I4" s="58">
        <v>14776</v>
      </c>
      <c r="J4" s="58">
        <v>14585</v>
      </c>
      <c r="K4" s="58">
        <v>14638</v>
      </c>
      <c r="L4" s="58">
        <v>14587</v>
      </c>
      <c r="M4" s="59">
        <v>14577</v>
      </c>
      <c r="N4" s="57">
        <f t="shared" si="0"/>
        <v>14707.5</v>
      </c>
    </row>
    <row r="5" spans="1:14" ht="12" customHeight="1" x14ac:dyDescent="0.2">
      <c r="A5" s="56" t="str">
        <f>'Pregnant Women Participating'!A5</f>
        <v>New Hampshire</v>
      </c>
      <c r="B5" s="57">
        <v>1871</v>
      </c>
      <c r="C5" s="58">
        <v>1835</v>
      </c>
      <c r="D5" s="58">
        <v>1810</v>
      </c>
      <c r="E5" s="58">
        <v>1805</v>
      </c>
      <c r="F5" s="58">
        <v>1783</v>
      </c>
      <c r="G5" s="58">
        <v>1768</v>
      </c>
      <c r="H5" s="58">
        <v>1769</v>
      </c>
      <c r="I5" s="58">
        <v>1745</v>
      </c>
      <c r="J5" s="58">
        <v>1711</v>
      </c>
      <c r="K5" s="58">
        <v>1705</v>
      </c>
      <c r="L5" s="58">
        <v>1673</v>
      </c>
      <c r="M5" s="59">
        <v>1692</v>
      </c>
      <c r="N5" s="57">
        <f t="shared" si="0"/>
        <v>1763.9166666666667</v>
      </c>
    </row>
    <row r="6" spans="1:14" ht="12" customHeight="1" x14ac:dyDescent="0.2">
      <c r="A6" s="56" t="str">
        <f>'Pregnant Women Participating'!A6</f>
        <v>New York</v>
      </c>
      <c r="B6" s="57">
        <v>52578</v>
      </c>
      <c r="C6" s="58">
        <v>51788</v>
      </c>
      <c r="D6" s="58">
        <v>50362</v>
      </c>
      <c r="E6" s="58">
        <v>49452</v>
      </c>
      <c r="F6" s="58">
        <v>49027</v>
      </c>
      <c r="G6" s="58">
        <v>48782</v>
      </c>
      <c r="H6" s="58">
        <v>48678</v>
      </c>
      <c r="I6" s="58">
        <v>48112</v>
      </c>
      <c r="J6" s="58">
        <v>46961</v>
      </c>
      <c r="K6" s="58">
        <v>46957</v>
      </c>
      <c r="L6" s="58">
        <v>46705</v>
      </c>
      <c r="M6" s="59">
        <v>46789</v>
      </c>
      <c r="N6" s="57">
        <f t="shared" si="0"/>
        <v>48849.25</v>
      </c>
    </row>
    <row r="7" spans="1:14" ht="12" customHeight="1" x14ac:dyDescent="0.2">
      <c r="A7" s="56" t="str">
        <f>'Pregnant Women Participating'!A7</f>
        <v>Rhode Island</v>
      </c>
      <c r="B7" s="57">
        <v>3486</v>
      </c>
      <c r="C7" s="58">
        <v>3447</v>
      </c>
      <c r="D7" s="58">
        <v>3362</v>
      </c>
      <c r="E7" s="58">
        <v>3376</v>
      </c>
      <c r="F7" s="58">
        <v>3366</v>
      </c>
      <c r="G7" s="58">
        <v>3334</v>
      </c>
      <c r="H7" s="58">
        <v>3318</v>
      </c>
      <c r="I7" s="58">
        <v>3339</v>
      </c>
      <c r="J7" s="58">
        <v>3305</v>
      </c>
      <c r="K7" s="58">
        <v>3338</v>
      </c>
      <c r="L7" s="58">
        <v>3303</v>
      </c>
      <c r="M7" s="59">
        <v>3314</v>
      </c>
      <c r="N7" s="57">
        <f t="shared" si="0"/>
        <v>3357.3333333333335</v>
      </c>
    </row>
    <row r="8" spans="1:14" ht="12" customHeight="1" x14ac:dyDescent="0.2">
      <c r="A8" s="56" t="str">
        <f>'Pregnant Women Participating'!A8</f>
        <v>Vermont</v>
      </c>
      <c r="B8" s="57">
        <v>1158</v>
      </c>
      <c r="C8" s="58">
        <v>1124</v>
      </c>
      <c r="D8" s="58">
        <v>1106</v>
      </c>
      <c r="E8" s="58">
        <v>1103</v>
      </c>
      <c r="F8" s="58">
        <v>1103</v>
      </c>
      <c r="G8" s="58">
        <v>1080</v>
      </c>
      <c r="H8" s="58">
        <v>1109</v>
      </c>
      <c r="I8" s="58">
        <v>1133</v>
      </c>
      <c r="J8" s="58">
        <v>1125</v>
      </c>
      <c r="K8" s="58">
        <v>1141</v>
      </c>
      <c r="L8" s="58">
        <v>1133</v>
      </c>
      <c r="M8" s="59">
        <v>1106</v>
      </c>
      <c r="N8" s="57">
        <f t="shared" si="0"/>
        <v>1118.4166666666667</v>
      </c>
    </row>
    <row r="9" spans="1:14" ht="12" customHeight="1" x14ac:dyDescent="0.2">
      <c r="A9" s="56" t="str">
        <f>'Pregnant Women Participating'!A9</f>
        <v>Virgin Islands</v>
      </c>
      <c r="B9" s="57">
        <v>313</v>
      </c>
      <c r="C9" s="58">
        <v>305</v>
      </c>
      <c r="D9" s="58">
        <v>292</v>
      </c>
      <c r="E9" s="58">
        <v>288</v>
      </c>
      <c r="F9" s="58">
        <v>287</v>
      </c>
      <c r="G9" s="58">
        <v>286</v>
      </c>
      <c r="H9" s="58">
        <v>303</v>
      </c>
      <c r="I9" s="58">
        <v>312</v>
      </c>
      <c r="J9" s="58">
        <v>311</v>
      </c>
      <c r="K9" s="58">
        <v>322</v>
      </c>
      <c r="L9" s="58">
        <v>304</v>
      </c>
      <c r="M9" s="59">
        <v>303</v>
      </c>
      <c r="N9" s="57">
        <f t="shared" si="0"/>
        <v>302.16666666666669</v>
      </c>
    </row>
    <row r="10" spans="1:14" ht="12" customHeight="1" x14ac:dyDescent="0.2">
      <c r="A10" s="56" t="str">
        <f>'Pregnant Women Participating'!A10</f>
        <v>Indian Township, ME</v>
      </c>
      <c r="B10" s="57">
        <v>16</v>
      </c>
      <c r="C10" s="58">
        <v>17</v>
      </c>
      <c r="D10" s="58">
        <v>19</v>
      </c>
      <c r="E10" s="58">
        <v>15</v>
      </c>
      <c r="F10" s="58">
        <v>14</v>
      </c>
      <c r="G10" s="58">
        <v>12</v>
      </c>
      <c r="H10" s="58">
        <v>13</v>
      </c>
      <c r="I10" s="58">
        <v>22</v>
      </c>
      <c r="J10" s="58">
        <v>20</v>
      </c>
      <c r="K10" s="58">
        <v>21</v>
      </c>
      <c r="L10" s="58">
        <v>19</v>
      </c>
      <c r="M10" s="59">
        <v>18</v>
      </c>
      <c r="N10" s="57">
        <f t="shared" si="0"/>
        <v>17.166666666666668</v>
      </c>
    </row>
    <row r="11" spans="1:14" ht="12" customHeight="1" x14ac:dyDescent="0.2">
      <c r="A11" s="56" t="str">
        <f>'Pregnant Women Participating'!A11</f>
        <v>Pleasant Point, ME</v>
      </c>
      <c r="B11" s="57">
        <v>4</v>
      </c>
      <c r="C11" s="58">
        <v>5</v>
      </c>
      <c r="D11" s="58">
        <v>5</v>
      </c>
      <c r="E11" s="58">
        <v>6</v>
      </c>
      <c r="F11" s="58">
        <v>4</v>
      </c>
      <c r="G11" s="58">
        <v>6</v>
      </c>
      <c r="H11" s="58">
        <v>7</v>
      </c>
      <c r="I11" s="58">
        <v>7</v>
      </c>
      <c r="J11" s="58">
        <v>9</v>
      </c>
      <c r="K11" s="58">
        <v>8</v>
      </c>
      <c r="L11" s="58">
        <v>7</v>
      </c>
      <c r="M11" s="59">
        <v>7</v>
      </c>
      <c r="N11" s="57">
        <f t="shared" si="0"/>
        <v>6.25</v>
      </c>
    </row>
    <row r="12" spans="1:14" ht="12" customHeight="1" x14ac:dyDescent="0.2">
      <c r="A12" s="56" t="str">
        <f>'Pregnant Women Participating'!A12</f>
        <v>Seneca Nation, NY</v>
      </c>
      <c r="B12" s="57">
        <v>42</v>
      </c>
      <c r="C12" s="58">
        <v>37</v>
      </c>
      <c r="D12" s="58">
        <v>36</v>
      </c>
      <c r="E12" s="58">
        <v>47</v>
      </c>
      <c r="F12" s="58">
        <v>22</v>
      </c>
      <c r="G12" s="58">
        <v>39</v>
      </c>
      <c r="H12" s="58">
        <v>24</v>
      </c>
      <c r="I12" s="58">
        <v>40</v>
      </c>
      <c r="J12" s="58">
        <v>0</v>
      </c>
      <c r="K12" s="58">
        <v>0</v>
      </c>
      <c r="L12" s="58">
        <v>0</v>
      </c>
      <c r="M12" s="59">
        <v>0</v>
      </c>
      <c r="N12" s="57">
        <f t="shared" si="0"/>
        <v>23.916666666666668</v>
      </c>
    </row>
    <row r="13" spans="1:14" ht="12" customHeight="1" x14ac:dyDescent="0.2">
      <c r="A13" s="56" t="str">
        <f>'Pregnant Women Participating'!A13</f>
        <v>Delaware</v>
      </c>
      <c r="B13" s="57">
        <v>3381</v>
      </c>
      <c r="C13" s="58">
        <v>3307</v>
      </c>
      <c r="D13" s="58">
        <v>3303</v>
      </c>
      <c r="E13" s="58">
        <v>3280</v>
      </c>
      <c r="F13" s="58">
        <v>3203</v>
      </c>
      <c r="G13" s="58">
        <v>3225</v>
      </c>
      <c r="H13" s="58">
        <v>3261</v>
      </c>
      <c r="I13" s="58">
        <v>3224</v>
      </c>
      <c r="J13" s="58">
        <v>3219</v>
      </c>
      <c r="K13" s="58">
        <v>3240</v>
      </c>
      <c r="L13" s="58">
        <v>3215</v>
      </c>
      <c r="M13" s="59">
        <v>3148</v>
      </c>
      <c r="N13" s="57">
        <f t="shared" si="0"/>
        <v>3250.5</v>
      </c>
    </row>
    <row r="14" spans="1:14" ht="12" customHeight="1" x14ac:dyDescent="0.2">
      <c r="A14" s="56" t="str">
        <f>'Pregnant Women Participating'!A14</f>
        <v>District of Columbia</v>
      </c>
      <c r="B14" s="57">
        <v>2061</v>
      </c>
      <c r="C14" s="58">
        <v>2017</v>
      </c>
      <c r="D14" s="58">
        <v>1933</v>
      </c>
      <c r="E14" s="58">
        <v>1944</v>
      </c>
      <c r="F14" s="58">
        <v>1923</v>
      </c>
      <c r="G14" s="58">
        <v>1968</v>
      </c>
      <c r="H14" s="58">
        <v>1952</v>
      </c>
      <c r="I14" s="58">
        <v>1981</v>
      </c>
      <c r="J14" s="58">
        <v>1949</v>
      </c>
      <c r="K14" s="58">
        <v>1910</v>
      </c>
      <c r="L14" s="58">
        <v>1915</v>
      </c>
      <c r="M14" s="59">
        <v>1855</v>
      </c>
      <c r="N14" s="57">
        <f t="shared" si="0"/>
        <v>1950.6666666666667</v>
      </c>
    </row>
    <row r="15" spans="1:14" ht="12" customHeight="1" x14ac:dyDescent="0.2">
      <c r="A15" s="56" t="str">
        <f>'Pregnant Women Participating'!A15</f>
        <v>Maryland</v>
      </c>
      <c r="B15" s="57">
        <v>18299</v>
      </c>
      <c r="C15" s="58">
        <v>18107</v>
      </c>
      <c r="D15" s="58">
        <v>17997</v>
      </c>
      <c r="E15" s="58">
        <v>17643</v>
      </c>
      <c r="F15" s="58">
        <v>17438</v>
      </c>
      <c r="G15" s="58">
        <v>17558</v>
      </c>
      <c r="H15" s="58">
        <v>17687</v>
      </c>
      <c r="I15" s="58">
        <v>17690</v>
      </c>
      <c r="J15" s="58">
        <v>17504</v>
      </c>
      <c r="K15" s="58">
        <v>17695</v>
      </c>
      <c r="L15" s="58">
        <v>17654</v>
      </c>
      <c r="M15" s="59">
        <v>17480</v>
      </c>
      <c r="N15" s="57">
        <f t="shared" si="0"/>
        <v>17729.333333333332</v>
      </c>
    </row>
    <row r="16" spans="1:14" ht="12" customHeight="1" x14ac:dyDescent="0.2">
      <c r="A16" s="56" t="str">
        <f>'Pregnant Women Participating'!A16</f>
        <v>New Jersey</v>
      </c>
      <c r="B16" s="57">
        <v>20052</v>
      </c>
      <c r="C16" s="58">
        <v>20053</v>
      </c>
      <c r="D16" s="58">
        <v>19289</v>
      </c>
      <c r="E16" s="58">
        <v>19285</v>
      </c>
      <c r="F16" s="58">
        <v>19221</v>
      </c>
      <c r="G16" s="58">
        <v>19088</v>
      </c>
      <c r="H16" s="58">
        <v>18868</v>
      </c>
      <c r="I16" s="58">
        <v>18670</v>
      </c>
      <c r="J16" s="58">
        <v>18481</v>
      </c>
      <c r="K16" s="58">
        <v>18327</v>
      </c>
      <c r="L16" s="58">
        <v>18112</v>
      </c>
      <c r="M16" s="59">
        <v>17912</v>
      </c>
      <c r="N16" s="57">
        <f t="shared" si="0"/>
        <v>18946.5</v>
      </c>
    </row>
    <row r="17" spans="1:14" ht="12" customHeight="1" x14ac:dyDescent="0.2">
      <c r="A17" s="56" t="str">
        <f>'Pregnant Women Participating'!A17</f>
        <v>Pennsylvania</v>
      </c>
      <c r="B17" s="57">
        <v>43599</v>
      </c>
      <c r="C17" s="58">
        <v>43100</v>
      </c>
      <c r="D17" s="58">
        <v>42571</v>
      </c>
      <c r="E17" s="58">
        <v>42598</v>
      </c>
      <c r="F17" s="58">
        <v>41799</v>
      </c>
      <c r="G17" s="58">
        <v>42098</v>
      </c>
      <c r="H17" s="58">
        <v>42116</v>
      </c>
      <c r="I17" s="58">
        <v>42125</v>
      </c>
      <c r="J17" s="58">
        <v>41905</v>
      </c>
      <c r="K17" s="58">
        <v>41664</v>
      </c>
      <c r="L17" s="58">
        <v>41586</v>
      </c>
      <c r="M17" s="59">
        <v>40987</v>
      </c>
      <c r="N17" s="57">
        <f t="shared" si="0"/>
        <v>42179</v>
      </c>
    </row>
    <row r="18" spans="1:14" ht="12" customHeight="1" x14ac:dyDescent="0.2">
      <c r="A18" s="56" t="str">
        <f>'Pregnant Women Participating'!A18</f>
        <v>Puerto Rico</v>
      </c>
      <c r="B18" s="57">
        <v>12008</v>
      </c>
      <c r="C18" s="58">
        <v>11639</v>
      </c>
      <c r="D18" s="58">
        <v>11451</v>
      </c>
      <c r="E18" s="58">
        <v>11830</v>
      </c>
      <c r="F18" s="58">
        <v>11813</v>
      </c>
      <c r="G18" s="58">
        <v>11953</v>
      </c>
      <c r="H18" s="58">
        <v>12037</v>
      </c>
      <c r="I18" s="58">
        <v>12160</v>
      </c>
      <c r="J18" s="58">
        <v>12193</v>
      </c>
      <c r="K18" s="58">
        <v>12159</v>
      </c>
      <c r="L18" s="58">
        <v>12146</v>
      </c>
      <c r="M18" s="59">
        <v>11768</v>
      </c>
      <c r="N18" s="57">
        <f t="shared" si="0"/>
        <v>11929.75</v>
      </c>
    </row>
    <row r="19" spans="1:14" ht="12" customHeight="1" x14ac:dyDescent="0.2">
      <c r="A19" s="56" t="str">
        <f>'Pregnant Women Participating'!A19</f>
        <v>Virginia</v>
      </c>
      <c r="B19" s="57">
        <v>24128</v>
      </c>
      <c r="C19" s="58">
        <v>23869</v>
      </c>
      <c r="D19" s="58">
        <v>23351</v>
      </c>
      <c r="E19" s="58">
        <v>23451</v>
      </c>
      <c r="F19" s="58">
        <v>23327</v>
      </c>
      <c r="G19" s="58">
        <v>23413</v>
      </c>
      <c r="H19" s="58">
        <v>23380</v>
      </c>
      <c r="I19" s="58">
        <v>23409</v>
      </c>
      <c r="J19" s="58">
        <v>23167</v>
      </c>
      <c r="K19" s="58">
        <v>23370</v>
      </c>
      <c r="L19" s="58">
        <v>23227</v>
      </c>
      <c r="M19" s="59">
        <v>23192</v>
      </c>
      <c r="N19" s="57">
        <f t="shared" si="0"/>
        <v>23440.333333333332</v>
      </c>
    </row>
    <row r="20" spans="1:14" ht="12" customHeight="1" x14ac:dyDescent="0.2">
      <c r="A20" s="56" t="str">
        <f>'Pregnant Women Participating'!A20</f>
        <v>West Virginia</v>
      </c>
      <c r="B20" s="57">
        <v>7693</v>
      </c>
      <c r="C20" s="58">
        <v>7550</v>
      </c>
      <c r="D20" s="58">
        <v>7396</v>
      </c>
      <c r="E20" s="58">
        <v>7441</v>
      </c>
      <c r="F20" s="58">
        <v>7322</v>
      </c>
      <c r="G20" s="58">
        <v>7348</v>
      </c>
      <c r="H20" s="58">
        <v>7383</v>
      </c>
      <c r="I20" s="58">
        <v>7472</v>
      </c>
      <c r="J20" s="58">
        <v>7375</v>
      </c>
      <c r="K20" s="58">
        <v>7408</v>
      </c>
      <c r="L20" s="58">
        <v>7379</v>
      </c>
      <c r="M20" s="59">
        <v>7380</v>
      </c>
      <c r="N20" s="57">
        <f t="shared" si="0"/>
        <v>7428.916666666667</v>
      </c>
    </row>
    <row r="21" spans="1:14" ht="12" customHeight="1" x14ac:dyDescent="0.2">
      <c r="A21" s="56" t="str">
        <f>'Pregnant Women Participating'!A21</f>
        <v>Alabama</v>
      </c>
      <c r="B21" s="57">
        <v>28145</v>
      </c>
      <c r="C21" s="58">
        <v>27846</v>
      </c>
      <c r="D21" s="58">
        <v>27639</v>
      </c>
      <c r="E21" s="58">
        <v>27681</v>
      </c>
      <c r="F21" s="58">
        <v>27361</v>
      </c>
      <c r="G21" s="58">
        <v>27439</v>
      </c>
      <c r="H21" s="58">
        <v>27385</v>
      </c>
      <c r="I21" s="58">
        <v>27488</v>
      </c>
      <c r="J21" s="58">
        <v>27199</v>
      </c>
      <c r="K21" s="58">
        <v>27163</v>
      </c>
      <c r="L21" s="58">
        <v>27403</v>
      </c>
      <c r="M21" s="59">
        <v>27434</v>
      </c>
      <c r="N21" s="57">
        <f t="shared" si="0"/>
        <v>27515.25</v>
      </c>
    </row>
    <row r="22" spans="1:14" ht="12" customHeight="1" x14ac:dyDescent="0.2">
      <c r="A22" s="56" t="str">
        <f>'Pregnant Women Participating'!A22</f>
        <v>Florida</v>
      </c>
      <c r="B22" s="57">
        <v>71524</v>
      </c>
      <c r="C22" s="58">
        <v>70215</v>
      </c>
      <c r="D22" s="58">
        <v>68995</v>
      </c>
      <c r="E22" s="58">
        <v>69245</v>
      </c>
      <c r="F22" s="58">
        <v>68635</v>
      </c>
      <c r="G22" s="58">
        <v>68531</v>
      </c>
      <c r="H22" s="58">
        <v>68615</v>
      </c>
      <c r="I22" s="58">
        <v>69029</v>
      </c>
      <c r="J22" s="58">
        <v>68767</v>
      </c>
      <c r="K22" s="58">
        <v>69042</v>
      </c>
      <c r="L22" s="58">
        <v>68819</v>
      </c>
      <c r="M22" s="59">
        <v>67775</v>
      </c>
      <c r="N22" s="57">
        <f t="shared" si="0"/>
        <v>69099.333333333328</v>
      </c>
    </row>
    <row r="23" spans="1:14" ht="12" customHeight="1" x14ac:dyDescent="0.2">
      <c r="A23" s="56" t="str">
        <f>'Pregnant Women Participating'!A23</f>
        <v>Georgia</v>
      </c>
      <c r="B23" s="57">
        <v>41471</v>
      </c>
      <c r="C23" s="58">
        <v>40450</v>
      </c>
      <c r="D23" s="58">
        <v>41169</v>
      </c>
      <c r="E23" s="58">
        <v>41206</v>
      </c>
      <c r="F23" s="58">
        <v>40343</v>
      </c>
      <c r="G23" s="58">
        <v>40682</v>
      </c>
      <c r="H23" s="58">
        <v>41009</v>
      </c>
      <c r="I23" s="58">
        <v>41229</v>
      </c>
      <c r="J23" s="58">
        <v>41086</v>
      </c>
      <c r="K23" s="58">
        <v>41350</v>
      </c>
      <c r="L23" s="58">
        <v>41101</v>
      </c>
      <c r="M23" s="59">
        <v>40876</v>
      </c>
      <c r="N23" s="57">
        <f t="shared" si="0"/>
        <v>40997.666666666664</v>
      </c>
    </row>
    <row r="24" spans="1:14" ht="12" customHeight="1" x14ac:dyDescent="0.2">
      <c r="A24" s="56" t="str">
        <f>'Pregnant Women Participating'!A24</f>
        <v>Kentucky</v>
      </c>
      <c r="B24" s="57">
        <v>21464</v>
      </c>
      <c r="C24" s="58">
        <v>21174</v>
      </c>
      <c r="D24" s="58">
        <v>20717</v>
      </c>
      <c r="E24" s="58">
        <v>20652</v>
      </c>
      <c r="F24" s="58">
        <v>20588</v>
      </c>
      <c r="G24" s="58">
        <v>20630</v>
      </c>
      <c r="H24" s="58">
        <v>20576</v>
      </c>
      <c r="I24" s="58">
        <v>20717</v>
      </c>
      <c r="J24" s="58">
        <v>20606</v>
      </c>
      <c r="K24" s="58">
        <v>20530</v>
      </c>
      <c r="L24" s="58">
        <v>20469</v>
      </c>
      <c r="M24" s="59">
        <v>20212</v>
      </c>
      <c r="N24" s="57">
        <f t="shared" si="0"/>
        <v>20694.583333333332</v>
      </c>
    </row>
    <row r="25" spans="1:14" ht="12" customHeight="1" x14ac:dyDescent="0.2">
      <c r="A25" s="56" t="str">
        <f>'Pregnant Women Participating'!A25</f>
        <v>Mississippi</v>
      </c>
      <c r="B25" s="57">
        <v>20207</v>
      </c>
      <c r="C25" s="58">
        <v>19856</v>
      </c>
      <c r="D25" s="58">
        <v>19567</v>
      </c>
      <c r="E25" s="58">
        <v>19659</v>
      </c>
      <c r="F25" s="58">
        <v>19438</v>
      </c>
      <c r="G25" s="58">
        <v>19511</v>
      </c>
      <c r="H25" s="58">
        <v>19398</v>
      </c>
      <c r="I25" s="58">
        <v>19601</v>
      </c>
      <c r="J25" s="58">
        <v>19381</v>
      </c>
      <c r="K25" s="58">
        <v>19525</v>
      </c>
      <c r="L25" s="58">
        <v>19574</v>
      </c>
      <c r="M25" s="59">
        <v>19447</v>
      </c>
      <c r="N25" s="57">
        <f t="shared" si="0"/>
        <v>19597</v>
      </c>
    </row>
    <row r="26" spans="1:14" ht="12" customHeight="1" x14ac:dyDescent="0.2">
      <c r="A26" s="56" t="str">
        <f>'Pregnant Women Participating'!A26</f>
        <v>North Carolina</v>
      </c>
      <c r="B26" s="57">
        <v>38071</v>
      </c>
      <c r="C26" s="58">
        <v>37613</v>
      </c>
      <c r="D26" s="58">
        <v>36458</v>
      </c>
      <c r="E26" s="58">
        <v>36120</v>
      </c>
      <c r="F26" s="58">
        <v>35790</v>
      </c>
      <c r="G26" s="58">
        <v>36110</v>
      </c>
      <c r="H26" s="58">
        <v>36292</v>
      </c>
      <c r="I26" s="58">
        <v>37273</v>
      </c>
      <c r="J26" s="58">
        <v>37306</v>
      </c>
      <c r="K26" s="58">
        <v>37761</v>
      </c>
      <c r="L26" s="58">
        <v>38250</v>
      </c>
      <c r="M26" s="59">
        <v>38003</v>
      </c>
      <c r="N26" s="57">
        <f t="shared" si="0"/>
        <v>37087.25</v>
      </c>
    </row>
    <row r="27" spans="1:14" ht="12" customHeight="1" x14ac:dyDescent="0.2">
      <c r="A27" s="56" t="str">
        <f>'Pregnant Women Participating'!A27</f>
        <v>South Carolina</v>
      </c>
      <c r="B27" s="57">
        <v>21436</v>
      </c>
      <c r="C27" s="58">
        <v>21184</v>
      </c>
      <c r="D27" s="58">
        <v>20691</v>
      </c>
      <c r="E27" s="58">
        <v>20871</v>
      </c>
      <c r="F27" s="58">
        <v>20730</v>
      </c>
      <c r="G27" s="58">
        <v>20696</v>
      </c>
      <c r="H27" s="58">
        <v>20767</v>
      </c>
      <c r="I27" s="58">
        <v>20479</v>
      </c>
      <c r="J27" s="58">
        <v>20501</v>
      </c>
      <c r="K27" s="58">
        <v>20493</v>
      </c>
      <c r="L27" s="58">
        <v>20409</v>
      </c>
      <c r="M27" s="59">
        <v>19957</v>
      </c>
      <c r="N27" s="57">
        <f t="shared" si="0"/>
        <v>20684.5</v>
      </c>
    </row>
    <row r="28" spans="1:14" ht="12" customHeight="1" x14ac:dyDescent="0.2">
      <c r="A28" s="56" t="str">
        <f>'Pregnant Women Participating'!A28</f>
        <v>Tennessee</v>
      </c>
      <c r="B28" s="57">
        <v>30739</v>
      </c>
      <c r="C28" s="58">
        <v>29906</v>
      </c>
      <c r="D28" s="58">
        <v>28818</v>
      </c>
      <c r="E28" s="58">
        <v>28426</v>
      </c>
      <c r="F28" s="58">
        <v>27633</v>
      </c>
      <c r="G28" s="58">
        <v>27363</v>
      </c>
      <c r="H28" s="58">
        <v>26123</v>
      </c>
      <c r="I28" s="58">
        <v>25842</v>
      </c>
      <c r="J28" s="58">
        <v>24745</v>
      </c>
      <c r="K28" s="58">
        <v>24204</v>
      </c>
      <c r="L28" s="58">
        <v>24152</v>
      </c>
      <c r="M28" s="59">
        <v>24340</v>
      </c>
      <c r="N28" s="57">
        <f t="shared" si="0"/>
        <v>26857.583333333332</v>
      </c>
    </row>
    <row r="29" spans="1:14" ht="12" customHeight="1" x14ac:dyDescent="0.2">
      <c r="A29" s="56" t="str">
        <f>'Pregnant Women Participating'!A29</f>
        <v>Choctaw Indians, MS</v>
      </c>
      <c r="B29" s="57">
        <v>174</v>
      </c>
      <c r="C29" s="58">
        <v>174</v>
      </c>
      <c r="D29" s="58">
        <v>168</v>
      </c>
      <c r="E29" s="58">
        <v>168</v>
      </c>
      <c r="F29" s="58">
        <v>164</v>
      </c>
      <c r="G29" s="58">
        <v>156</v>
      </c>
      <c r="H29" s="58">
        <v>161</v>
      </c>
      <c r="I29" s="58">
        <v>168</v>
      </c>
      <c r="J29" s="58">
        <v>171</v>
      </c>
      <c r="K29" s="58">
        <v>166</v>
      </c>
      <c r="L29" s="58">
        <v>168</v>
      </c>
      <c r="M29" s="59">
        <v>177</v>
      </c>
      <c r="N29" s="57">
        <f t="shared" si="0"/>
        <v>167.91666666666666</v>
      </c>
    </row>
    <row r="30" spans="1:14" ht="12" customHeight="1" x14ac:dyDescent="0.2">
      <c r="A30" s="56" t="str">
        <f>'Pregnant Women Participating'!A30</f>
        <v>Eastern Cherokee, NC</v>
      </c>
      <c r="B30" s="57">
        <v>73</v>
      </c>
      <c r="C30" s="58">
        <v>82</v>
      </c>
      <c r="D30" s="58">
        <v>80</v>
      </c>
      <c r="E30" s="58">
        <v>82</v>
      </c>
      <c r="F30" s="58">
        <v>82</v>
      </c>
      <c r="G30" s="58">
        <v>82</v>
      </c>
      <c r="H30" s="58">
        <v>83</v>
      </c>
      <c r="I30" s="58">
        <v>77</v>
      </c>
      <c r="J30" s="58">
        <v>69</v>
      </c>
      <c r="K30" s="58">
        <v>65</v>
      </c>
      <c r="L30" s="58">
        <v>64</v>
      </c>
      <c r="M30" s="59">
        <v>61</v>
      </c>
      <c r="N30" s="57">
        <f t="shared" si="0"/>
        <v>75</v>
      </c>
    </row>
    <row r="31" spans="1:14" ht="12" customHeight="1" x14ac:dyDescent="0.2">
      <c r="A31" s="56" t="str">
        <f>'Pregnant Women Participating'!A31</f>
        <v>Illinois</v>
      </c>
      <c r="B31" s="57">
        <v>39574</v>
      </c>
      <c r="C31" s="58">
        <v>38529</v>
      </c>
      <c r="D31" s="58">
        <v>37625</v>
      </c>
      <c r="E31" s="58">
        <v>37030</v>
      </c>
      <c r="F31" s="58">
        <v>36708</v>
      </c>
      <c r="G31" s="58">
        <v>36693</v>
      </c>
      <c r="H31" s="58">
        <v>36515</v>
      </c>
      <c r="I31" s="58">
        <v>36638</v>
      </c>
      <c r="J31" s="58">
        <v>35967</v>
      </c>
      <c r="K31" s="58">
        <v>36227</v>
      </c>
      <c r="L31" s="58">
        <v>36151</v>
      </c>
      <c r="M31" s="59">
        <v>35730</v>
      </c>
      <c r="N31" s="57">
        <f t="shared" si="0"/>
        <v>36948.916666666664</v>
      </c>
    </row>
    <row r="32" spans="1:14" ht="12" customHeight="1" x14ac:dyDescent="0.2">
      <c r="A32" s="56" t="str">
        <f>'Pregnant Women Participating'!A32</f>
        <v>Indiana</v>
      </c>
      <c r="B32" s="57">
        <v>26645</v>
      </c>
      <c r="C32" s="58">
        <v>26223</v>
      </c>
      <c r="D32" s="58">
        <v>25818</v>
      </c>
      <c r="E32" s="58">
        <v>25682</v>
      </c>
      <c r="F32" s="58">
        <v>25191</v>
      </c>
      <c r="G32" s="58">
        <v>25227</v>
      </c>
      <c r="H32" s="58">
        <v>25285</v>
      </c>
      <c r="I32" s="58">
        <v>25447</v>
      </c>
      <c r="J32" s="58">
        <v>25216</v>
      </c>
      <c r="K32" s="58">
        <v>25348</v>
      </c>
      <c r="L32" s="58">
        <v>25178</v>
      </c>
      <c r="M32" s="59">
        <v>25100</v>
      </c>
      <c r="N32" s="57">
        <f t="shared" si="0"/>
        <v>25530</v>
      </c>
    </row>
    <row r="33" spans="1:14" ht="12" customHeight="1" x14ac:dyDescent="0.2">
      <c r="A33" s="56" t="str">
        <f>'Pregnant Women Participating'!A33</f>
        <v>Iowa</v>
      </c>
      <c r="B33" s="57">
        <v>10507</v>
      </c>
      <c r="C33" s="58">
        <v>10598</v>
      </c>
      <c r="D33" s="58">
        <v>10357</v>
      </c>
      <c r="E33" s="58">
        <v>10236</v>
      </c>
      <c r="F33" s="58">
        <v>10169</v>
      </c>
      <c r="G33" s="58">
        <v>10018</v>
      </c>
      <c r="H33" s="58">
        <v>10025</v>
      </c>
      <c r="I33" s="58">
        <v>9970</v>
      </c>
      <c r="J33" s="58">
        <v>9974</v>
      </c>
      <c r="K33" s="58">
        <v>10009</v>
      </c>
      <c r="L33" s="58">
        <v>9972</v>
      </c>
      <c r="M33" s="59">
        <v>9950</v>
      </c>
      <c r="N33" s="57">
        <f t="shared" si="0"/>
        <v>10148.75</v>
      </c>
    </row>
    <row r="34" spans="1:14" ht="12" customHeight="1" x14ac:dyDescent="0.2">
      <c r="A34" s="56" t="str">
        <f>'Pregnant Women Participating'!A34</f>
        <v>Michigan</v>
      </c>
      <c r="B34" s="57">
        <v>40523</v>
      </c>
      <c r="C34" s="58">
        <v>40289</v>
      </c>
      <c r="D34" s="58">
        <v>39921</v>
      </c>
      <c r="E34" s="58">
        <v>39676</v>
      </c>
      <c r="F34" s="58">
        <v>39438</v>
      </c>
      <c r="G34" s="58">
        <v>39537</v>
      </c>
      <c r="H34" s="58">
        <v>39559</v>
      </c>
      <c r="I34" s="58">
        <v>39708</v>
      </c>
      <c r="J34" s="58">
        <v>39428</v>
      </c>
      <c r="K34" s="58">
        <v>39671</v>
      </c>
      <c r="L34" s="58">
        <v>39682</v>
      </c>
      <c r="M34" s="59">
        <v>39675</v>
      </c>
      <c r="N34" s="57">
        <f t="shared" si="0"/>
        <v>39758.916666666664</v>
      </c>
    </row>
    <row r="35" spans="1:14" ht="12" customHeight="1" x14ac:dyDescent="0.2">
      <c r="A35" s="56" t="str">
        <f>'Pregnant Women Participating'!A35</f>
        <v>Minnesota</v>
      </c>
      <c r="B35" s="57">
        <v>14964</v>
      </c>
      <c r="C35" s="58">
        <v>14702</v>
      </c>
      <c r="D35" s="58">
        <v>14428</v>
      </c>
      <c r="E35" s="58">
        <v>14231</v>
      </c>
      <c r="F35" s="58">
        <v>13946</v>
      </c>
      <c r="G35" s="58">
        <v>13971</v>
      </c>
      <c r="H35" s="58">
        <v>13923</v>
      </c>
      <c r="I35" s="58">
        <v>14098</v>
      </c>
      <c r="J35" s="58">
        <v>13932</v>
      </c>
      <c r="K35" s="58">
        <v>14028</v>
      </c>
      <c r="L35" s="58">
        <v>14048</v>
      </c>
      <c r="M35" s="59">
        <v>14000</v>
      </c>
      <c r="N35" s="57">
        <f t="shared" si="0"/>
        <v>14189.25</v>
      </c>
    </row>
    <row r="36" spans="1:14" ht="12" customHeight="1" x14ac:dyDescent="0.2">
      <c r="A36" s="56" t="str">
        <f>'Pregnant Women Participating'!A36</f>
        <v>Ohio</v>
      </c>
      <c r="B36" s="57">
        <v>55128</v>
      </c>
      <c r="C36" s="58">
        <v>54362</v>
      </c>
      <c r="D36" s="58">
        <v>53336</v>
      </c>
      <c r="E36" s="58">
        <v>53154</v>
      </c>
      <c r="F36" s="58">
        <v>52274</v>
      </c>
      <c r="G36" s="58">
        <v>51729</v>
      </c>
      <c r="H36" s="58">
        <v>52281</v>
      </c>
      <c r="I36" s="58">
        <v>52558</v>
      </c>
      <c r="J36" s="58">
        <v>52261</v>
      </c>
      <c r="K36" s="58">
        <v>52728</v>
      </c>
      <c r="L36" s="58">
        <v>53161</v>
      </c>
      <c r="M36" s="59">
        <v>53240</v>
      </c>
      <c r="N36" s="57">
        <f t="shared" si="0"/>
        <v>53017.666666666664</v>
      </c>
    </row>
    <row r="37" spans="1:14" ht="12" customHeight="1" x14ac:dyDescent="0.2">
      <c r="A37" s="56" t="str">
        <f>'Pregnant Women Participating'!A37</f>
        <v>Wisconsin</v>
      </c>
      <c r="B37" s="57">
        <v>16889</v>
      </c>
      <c r="C37" s="58">
        <v>16762</v>
      </c>
      <c r="D37" s="58">
        <v>16629</v>
      </c>
      <c r="E37" s="58">
        <v>16486</v>
      </c>
      <c r="F37" s="58">
        <v>16251</v>
      </c>
      <c r="G37" s="58">
        <v>16243</v>
      </c>
      <c r="H37" s="58">
        <v>16352</v>
      </c>
      <c r="I37" s="58">
        <v>16393</v>
      </c>
      <c r="J37" s="58">
        <v>16157</v>
      </c>
      <c r="K37" s="58">
        <v>16352</v>
      </c>
      <c r="L37" s="58">
        <v>16253</v>
      </c>
      <c r="M37" s="59">
        <v>16188</v>
      </c>
      <c r="N37" s="57">
        <f t="shared" si="0"/>
        <v>16412.916666666668</v>
      </c>
    </row>
    <row r="38" spans="1:14" ht="12" customHeight="1" x14ac:dyDescent="0.2">
      <c r="A38" s="56" t="str">
        <f>'Pregnant Women Participating'!A38</f>
        <v>Arizona</v>
      </c>
      <c r="B38" s="57">
        <v>22985</v>
      </c>
      <c r="C38" s="58">
        <v>22615</v>
      </c>
      <c r="D38" s="58">
        <v>22700</v>
      </c>
      <c r="E38" s="58">
        <v>22826</v>
      </c>
      <c r="F38" s="58">
        <v>22791</v>
      </c>
      <c r="G38" s="58">
        <v>22901</v>
      </c>
      <c r="H38" s="58">
        <v>23117</v>
      </c>
      <c r="I38" s="58">
        <v>23349</v>
      </c>
      <c r="J38" s="58">
        <v>23117</v>
      </c>
      <c r="K38" s="58">
        <v>23049</v>
      </c>
      <c r="L38" s="58">
        <v>22797</v>
      </c>
      <c r="M38" s="59">
        <v>22511</v>
      </c>
      <c r="N38" s="57">
        <f t="shared" si="0"/>
        <v>22896.5</v>
      </c>
    </row>
    <row r="39" spans="1:14" ht="12" customHeight="1" x14ac:dyDescent="0.2">
      <c r="A39" s="56" t="str">
        <f>'Pregnant Women Participating'!A39</f>
        <v>Arkansas</v>
      </c>
      <c r="B39" s="57">
        <v>17980</v>
      </c>
      <c r="C39" s="58">
        <v>18039</v>
      </c>
      <c r="D39" s="58">
        <v>17694</v>
      </c>
      <c r="E39" s="58">
        <v>17390</v>
      </c>
      <c r="F39" s="58">
        <v>17179</v>
      </c>
      <c r="G39" s="58">
        <v>16963</v>
      </c>
      <c r="H39" s="58">
        <v>16943</v>
      </c>
      <c r="I39" s="58">
        <v>17068</v>
      </c>
      <c r="J39" s="58">
        <v>16782</v>
      </c>
      <c r="K39" s="58">
        <v>16741</v>
      </c>
      <c r="L39" s="58">
        <v>16730</v>
      </c>
      <c r="M39" s="59">
        <v>16490</v>
      </c>
      <c r="N39" s="57">
        <f t="shared" si="0"/>
        <v>17166.583333333332</v>
      </c>
    </row>
    <row r="40" spans="1:14" ht="12" customHeight="1" x14ac:dyDescent="0.2">
      <c r="A40" s="56" t="str">
        <f>'Pregnant Women Participating'!A40</f>
        <v>Louisiana</v>
      </c>
      <c r="B40" s="57">
        <v>28681</v>
      </c>
      <c r="C40" s="58">
        <v>28404</v>
      </c>
      <c r="D40" s="58">
        <v>28025</v>
      </c>
      <c r="E40" s="58">
        <v>28093</v>
      </c>
      <c r="F40" s="58">
        <v>28010</v>
      </c>
      <c r="G40" s="58">
        <v>27844</v>
      </c>
      <c r="H40" s="58">
        <v>27639</v>
      </c>
      <c r="I40" s="58">
        <v>27848</v>
      </c>
      <c r="J40" s="58">
        <v>27889</v>
      </c>
      <c r="K40" s="58">
        <v>27531</v>
      </c>
      <c r="L40" s="58">
        <v>27327</v>
      </c>
      <c r="M40" s="59">
        <v>26881</v>
      </c>
      <c r="N40" s="57">
        <f t="shared" si="0"/>
        <v>27847.666666666668</v>
      </c>
    </row>
    <row r="41" spans="1:14" ht="12" customHeight="1" x14ac:dyDescent="0.2">
      <c r="A41" s="56" t="str">
        <f>'Pregnant Women Participating'!A41</f>
        <v>New Mexico</v>
      </c>
      <c r="B41" s="57">
        <v>6300</v>
      </c>
      <c r="C41" s="58">
        <v>6248</v>
      </c>
      <c r="D41" s="58">
        <v>6100</v>
      </c>
      <c r="E41" s="58">
        <v>6066</v>
      </c>
      <c r="F41" s="58">
        <v>5985</v>
      </c>
      <c r="G41" s="58">
        <v>5965</v>
      </c>
      <c r="H41" s="58">
        <v>5952</v>
      </c>
      <c r="I41" s="58">
        <v>5935</v>
      </c>
      <c r="J41" s="58">
        <v>5893</v>
      </c>
      <c r="K41" s="58">
        <v>5945</v>
      </c>
      <c r="L41" s="58">
        <v>5964</v>
      </c>
      <c r="M41" s="59">
        <v>5893</v>
      </c>
      <c r="N41" s="57">
        <f t="shared" si="0"/>
        <v>6020.5</v>
      </c>
    </row>
    <row r="42" spans="1:14" ht="12" customHeight="1" x14ac:dyDescent="0.2">
      <c r="A42" s="56" t="str">
        <f>'Pregnant Women Participating'!A42</f>
        <v>Oklahoma</v>
      </c>
      <c r="B42" s="57">
        <v>15164</v>
      </c>
      <c r="C42" s="58">
        <v>14896</v>
      </c>
      <c r="D42" s="58">
        <v>14672</v>
      </c>
      <c r="E42" s="58">
        <v>14654</v>
      </c>
      <c r="F42" s="58">
        <v>14217</v>
      </c>
      <c r="G42" s="58">
        <v>14295</v>
      </c>
      <c r="H42" s="58">
        <v>14350</v>
      </c>
      <c r="I42" s="58">
        <v>14361</v>
      </c>
      <c r="J42" s="58">
        <v>14243</v>
      </c>
      <c r="K42" s="58">
        <v>14332</v>
      </c>
      <c r="L42" s="58">
        <v>14321</v>
      </c>
      <c r="M42" s="59">
        <v>14428</v>
      </c>
      <c r="N42" s="57">
        <f t="shared" si="0"/>
        <v>14494.416666666666</v>
      </c>
    </row>
    <row r="43" spans="1:14" ht="12" customHeight="1" x14ac:dyDescent="0.2">
      <c r="A43" s="56" t="str">
        <f>'Pregnant Women Participating'!A43</f>
        <v>Texas</v>
      </c>
      <c r="B43" s="57">
        <v>88254</v>
      </c>
      <c r="C43" s="58">
        <v>86841</v>
      </c>
      <c r="D43" s="58">
        <v>85720</v>
      </c>
      <c r="E43" s="58">
        <v>85199</v>
      </c>
      <c r="F43" s="58">
        <v>83472</v>
      </c>
      <c r="G43" s="58">
        <v>82630</v>
      </c>
      <c r="H43" s="58">
        <v>82290</v>
      </c>
      <c r="I43" s="58">
        <v>81826</v>
      </c>
      <c r="J43" s="58">
        <v>81070</v>
      </c>
      <c r="K43" s="58">
        <v>81124</v>
      </c>
      <c r="L43" s="58">
        <v>80138</v>
      </c>
      <c r="M43" s="59">
        <v>79589</v>
      </c>
      <c r="N43" s="57">
        <f t="shared" si="0"/>
        <v>83179.416666666672</v>
      </c>
    </row>
    <row r="44" spans="1:14" ht="12" customHeight="1" x14ac:dyDescent="0.2">
      <c r="A44" s="56" t="str">
        <f>'Pregnant Women Participating'!A44</f>
        <v>Utah</v>
      </c>
      <c r="B44" s="57">
        <v>6527</v>
      </c>
      <c r="C44" s="58">
        <v>6537</v>
      </c>
      <c r="D44" s="58">
        <v>6365</v>
      </c>
      <c r="E44" s="58">
        <v>6300</v>
      </c>
      <c r="F44" s="58">
        <v>6217</v>
      </c>
      <c r="G44" s="58">
        <v>6241</v>
      </c>
      <c r="H44" s="58">
        <v>6157</v>
      </c>
      <c r="I44" s="58">
        <v>6206</v>
      </c>
      <c r="J44" s="58">
        <v>6099</v>
      </c>
      <c r="K44" s="58">
        <v>6046</v>
      </c>
      <c r="L44" s="58">
        <v>6100</v>
      </c>
      <c r="M44" s="59">
        <v>6024</v>
      </c>
      <c r="N44" s="57">
        <f t="shared" si="0"/>
        <v>6234.916666666667</v>
      </c>
    </row>
    <row r="45" spans="1:14" ht="12" customHeight="1" x14ac:dyDescent="0.2">
      <c r="A45" s="56" t="str">
        <f>'Pregnant Women Participating'!A45</f>
        <v>Inter-Tribal Council, AZ</v>
      </c>
      <c r="B45" s="57">
        <v>1282</v>
      </c>
      <c r="C45" s="58">
        <v>1251</v>
      </c>
      <c r="D45" s="58">
        <v>1239</v>
      </c>
      <c r="E45" s="58">
        <v>1274</v>
      </c>
      <c r="F45" s="58">
        <v>1256</v>
      </c>
      <c r="G45" s="58">
        <v>1240</v>
      </c>
      <c r="H45" s="58">
        <v>1236</v>
      </c>
      <c r="I45" s="58">
        <v>1249</v>
      </c>
      <c r="J45" s="58">
        <v>1228</v>
      </c>
      <c r="K45" s="58">
        <v>1261</v>
      </c>
      <c r="L45" s="58">
        <v>1215</v>
      </c>
      <c r="M45" s="59">
        <v>1242</v>
      </c>
      <c r="N45" s="57">
        <f t="shared" si="0"/>
        <v>1247.75</v>
      </c>
    </row>
    <row r="46" spans="1:14" ht="12" customHeight="1" x14ac:dyDescent="0.2">
      <c r="A46" s="56" t="str">
        <f>'Pregnant Women Participating'!A46</f>
        <v>Navajo Nation, AZ</v>
      </c>
      <c r="B46" s="57">
        <v>860</v>
      </c>
      <c r="C46" s="58">
        <v>855</v>
      </c>
      <c r="D46" s="58">
        <v>815</v>
      </c>
      <c r="E46" s="58">
        <v>804</v>
      </c>
      <c r="F46" s="58">
        <v>771</v>
      </c>
      <c r="G46" s="58">
        <v>761</v>
      </c>
      <c r="H46" s="58">
        <v>752</v>
      </c>
      <c r="I46" s="58">
        <v>765</v>
      </c>
      <c r="J46" s="58">
        <v>778</v>
      </c>
      <c r="K46" s="58">
        <v>769</v>
      </c>
      <c r="L46" s="58">
        <v>749</v>
      </c>
      <c r="M46" s="59">
        <v>735</v>
      </c>
      <c r="N46" s="57">
        <f t="shared" si="0"/>
        <v>784.5</v>
      </c>
    </row>
    <row r="47" spans="1:14" ht="12" customHeight="1" x14ac:dyDescent="0.2">
      <c r="A47" s="56" t="str">
        <f>'Pregnant Women Participating'!A47</f>
        <v>Acoma, Canoncito &amp; Laguna, NM</v>
      </c>
      <c r="B47" s="57">
        <v>48</v>
      </c>
      <c r="C47" s="58">
        <v>45</v>
      </c>
      <c r="D47" s="58">
        <v>44</v>
      </c>
      <c r="E47" s="58">
        <v>50</v>
      </c>
      <c r="F47" s="58">
        <v>52</v>
      </c>
      <c r="G47" s="58">
        <v>54</v>
      </c>
      <c r="H47" s="58">
        <v>54</v>
      </c>
      <c r="I47" s="58">
        <v>53</v>
      </c>
      <c r="J47" s="58">
        <v>50</v>
      </c>
      <c r="K47" s="58">
        <v>53</v>
      </c>
      <c r="L47" s="58">
        <v>48</v>
      </c>
      <c r="M47" s="59">
        <v>44</v>
      </c>
      <c r="N47" s="57">
        <f t="shared" si="0"/>
        <v>49.583333333333336</v>
      </c>
    </row>
    <row r="48" spans="1:14" ht="12" customHeight="1" x14ac:dyDescent="0.2">
      <c r="A48" s="56" t="str">
        <f>'Pregnant Women Participating'!A48</f>
        <v>Eight Northern Pueblos, NM</v>
      </c>
      <c r="B48" s="57">
        <v>49</v>
      </c>
      <c r="C48" s="58">
        <v>48</v>
      </c>
      <c r="D48" s="58">
        <v>52</v>
      </c>
      <c r="E48" s="58">
        <v>58</v>
      </c>
      <c r="F48" s="58">
        <v>55</v>
      </c>
      <c r="G48" s="58">
        <v>52</v>
      </c>
      <c r="H48" s="58">
        <v>51</v>
      </c>
      <c r="I48" s="58">
        <v>49</v>
      </c>
      <c r="J48" s="58">
        <v>50</v>
      </c>
      <c r="K48" s="58">
        <v>49</v>
      </c>
      <c r="L48" s="58">
        <v>51</v>
      </c>
      <c r="M48" s="59">
        <v>49</v>
      </c>
      <c r="N48" s="57">
        <f t="shared" si="0"/>
        <v>51.083333333333336</v>
      </c>
    </row>
    <row r="49" spans="1:14" ht="12" customHeight="1" x14ac:dyDescent="0.2">
      <c r="A49" s="56" t="str">
        <f>'Pregnant Women Participating'!A49</f>
        <v>Five Sandoval Pueblos, NM</v>
      </c>
      <c r="B49" s="57">
        <v>46</v>
      </c>
      <c r="C49" s="58">
        <v>45</v>
      </c>
      <c r="D49" s="58">
        <v>39</v>
      </c>
      <c r="E49" s="58">
        <v>44</v>
      </c>
      <c r="F49" s="58">
        <v>45</v>
      </c>
      <c r="G49" s="58">
        <v>41</v>
      </c>
      <c r="H49" s="58">
        <v>44</v>
      </c>
      <c r="I49" s="58">
        <v>49</v>
      </c>
      <c r="J49" s="58">
        <v>58</v>
      </c>
      <c r="K49" s="58">
        <v>55</v>
      </c>
      <c r="L49" s="58">
        <v>55</v>
      </c>
      <c r="M49" s="59">
        <v>55</v>
      </c>
      <c r="N49" s="57">
        <f t="shared" si="0"/>
        <v>48</v>
      </c>
    </row>
    <row r="50" spans="1:14" ht="12" customHeight="1" x14ac:dyDescent="0.2">
      <c r="A50" s="56" t="str">
        <f>'Pregnant Women Participating'!A50</f>
        <v>Isleta Pueblo, NM</v>
      </c>
      <c r="B50" s="57">
        <v>237</v>
      </c>
      <c r="C50" s="58">
        <v>236</v>
      </c>
      <c r="D50" s="58">
        <v>244</v>
      </c>
      <c r="E50" s="58">
        <v>236</v>
      </c>
      <c r="F50" s="58">
        <v>224</v>
      </c>
      <c r="G50" s="58">
        <v>220</v>
      </c>
      <c r="H50" s="58">
        <v>211</v>
      </c>
      <c r="I50" s="58">
        <v>200</v>
      </c>
      <c r="J50" s="58">
        <v>186</v>
      </c>
      <c r="K50" s="58">
        <v>190</v>
      </c>
      <c r="L50" s="58">
        <v>184</v>
      </c>
      <c r="M50" s="59">
        <v>182</v>
      </c>
      <c r="N50" s="57">
        <f t="shared" si="0"/>
        <v>212.5</v>
      </c>
    </row>
    <row r="51" spans="1:14" ht="12" customHeight="1" x14ac:dyDescent="0.2">
      <c r="A51" s="56" t="str">
        <f>'Pregnant Women Participating'!A51</f>
        <v>San Felipe Pueblo, NM</v>
      </c>
      <c r="B51" s="57">
        <v>31</v>
      </c>
      <c r="C51" s="58">
        <v>30</v>
      </c>
      <c r="D51" s="58">
        <v>26</v>
      </c>
      <c r="E51" s="58">
        <v>29</v>
      </c>
      <c r="F51" s="58">
        <v>30</v>
      </c>
      <c r="G51" s="58">
        <v>32</v>
      </c>
      <c r="H51" s="58">
        <v>28</v>
      </c>
      <c r="I51" s="58">
        <v>33</v>
      </c>
      <c r="J51" s="58">
        <v>32</v>
      </c>
      <c r="K51" s="58">
        <v>34</v>
      </c>
      <c r="L51" s="58">
        <v>35</v>
      </c>
      <c r="M51" s="59">
        <v>38</v>
      </c>
      <c r="N51" s="57">
        <f t="shared" si="0"/>
        <v>31.5</v>
      </c>
    </row>
    <row r="52" spans="1:14" ht="12" customHeight="1" x14ac:dyDescent="0.2">
      <c r="A52" s="56" t="str">
        <f>'Pregnant Women Participating'!A52</f>
        <v>Santo Domingo Tribe, NM</v>
      </c>
      <c r="B52" s="57">
        <v>39</v>
      </c>
      <c r="C52" s="58">
        <v>40</v>
      </c>
      <c r="D52" s="58">
        <v>34</v>
      </c>
      <c r="E52" s="58">
        <v>34</v>
      </c>
      <c r="F52" s="58">
        <v>34</v>
      </c>
      <c r="G52" s="58">
        <v>35</v>
      </c>
      <c r="H52" s="58">
        <v>34</v>
      </c>
      <c r="I52" s="58">
        <v>31</v>
      </c>
      <c r="J52" s="58">
        <v>26</v>
      </c>
      <c r="K52" s="58">
        <v>21</v>
      </c>
      <c r="L52" s="58">
        <v>22</v>
      </c>
      <c r="M52" s="59">
        <v>22</v>
      </c>
      <c r="N52" s="57">
        <f t="shared" si="0"/>
        <v>31</v>
      </c>
    </row>
    <row r="53" spans="1:14" ht="12" customHeight="1" x14ac:dyDescent="0.2">
      <c r="A53" s="56" t="str">
        <f>'Pregnant Women Participating'!A53</f>
        <v>Zuni Pueblo, NM</v>
      </c>
      <c r="B53" s="57">
        <v>44</v>
      </c>
      <c r="C53" s="58">
        <v>39</v>
      </c>
      <c r="D53" s="58">
        <v>35</v>
      </c>
      <c r="E53" s="58">
        <v>34</v>
      </c>
      <c r="F53" s="58">
        <v>34</v>
      </c>
      <c r="G53" s="58">
        <v>34</v>
      </c>
      <c r="H53" s="58">
        <v>33</v>
      </c>
      <c r="I53" s="58">
        <v>44</v>
      </c>
      <c r="J53" s="58">
        <v>39</v>
      </c>
      <c r="K53" s="58">
        <v>40</v>
      </c>
      <c r="L53" s="58">
        <v>44</v>
      </c>
      <c r="M53" s="59">
        <v>44</v>
      </c>
      <c r="N53" s="57">
        <f t="shared" si="0"/>
        <v>38.666666666666664</v>
      </c>
    </row>
    <row r="54" spans="1:14" ht="12" customHeight="1" x14ac:dyDescent="0.2">
      <c r="A54" s="56" t="str">
        <f>'Pregnant Women Participating'!A54</f>
        <v>Cherokee Nation, OK</v>
      </c>
      <c r="B54" s="57">
        <v>1529</v>
      </c>
      <c r="C54" s="58">
        <v>1515</v>
      </c>
      <c r="D54" s="58">
        <v>1401</v>
      </c>
      <c r="E54" s="58">
        <v>1439</v>
      </c>
      <c r="F54" s="58">
        <v>1448</v>
      </c>
      <c r="G54" s="58">
        <v>1477</v>
      </c>
      <c r="H54" s="58">
        <v>1483</v>
      </c>
      <c r="I54" s="58">
        <v>1514</v>
      </c>
      <c r="J54" s="58">
        <v>1496</v>
      </c>
      <c r="K54" s="58">
        <v>1502</v>
      </c>
      <c r="L54" s="58">
        <v>1516</v>
      </c>
      <c r="M54" s="59">
        <v>1498</v>
      </c>
      <c r="N54" s="57">
        <f t="shared" si="0"/>
        <v>1484.8333333333333</v>
      </c>
    </row>
    <row r="55" spans="1:14" ht="12" customHeight="1" x14ac:dyDescent="0.2">
      <c r="A55" s="56" t="str">
        <f>'Pregnant Women Participating'!A55</f>
        <v>Chickasaw Nation, OK</v>
      </c>
      <c r="B55" s="57">
        <v>684</v>
      </c>
      <c r="C55" s="58">
        <v>662</v>
      </c>
      <c r="D55" s="58">
        <v>657</v>
      </c>
      <c r="E55" s="58">
        <v>682</v>
      </c>
      <c r="F55" s="58">
        <v>682</v>
      </c>
      <c r="G55" s="58">
        <v>674</v>
      </c>
      <c r="H55" s="58">
        <v>707</v>
      </c>
      <c r="I55" s="58">
        <v>693</v>
      </c>
      <c r="J55" s="58">
        <v>675</v>
      </c>
      <c r="K55" s="58">
        <v>682</v>
      </c>
      <c r="L55" s="58">
        <v>684</v>
      </c>
      <c r="M55" s="59">
        <v>679</v>
      </c>
      <c r="N55" s="57">
        <f t="shared" si="0"/>
        <v>680.08333333333337</v>
      </c>
    </row>
    <row r="56" spans="1:14" ht="12" customHeight="1" x14ac:dyDescent="0.2">
      <c r="A56" s="56" t="str">
        <f>'Pregnant Women Participating'!A56</f>
        <v>Choctaw Nation, OK</v>
      </c>
      <c r="B56" s="57">
        <v>772</v>
      </c>
      <c r="C56" s="58">
        <v>792</v>
      </c>
      <c r="D56" s="58">
        <v>771</v>
      </c>
      <c r="E56" s="58">
        <v>807</v>
      </c>
      <c r="F56" s="58">
        <v>781</v>
      </c>
      <c r="G56" s="58">
        <v>782</v>
      </c>
      <c r="H56" s="58">
        <v>826</v>
      </c>
      <c r="I56" s="58">
        <v>858</v>
      </c>
      <c r="J56" s="58">
        <v>855</v>
      </c>
      <c r="K56" s="58">
        <v>880</v>
      </c>
      <c r="L56" s="58">
        <v>888</v>
      </c>
      <c r="M56" s="59">
        <v>892</v>
      </c>
      <c r="N56" s="57">
        <f t="shared" si="0"/>
        <v>825.33333333333337</v>
      </c>
    </row>
    <row r="57" spans="1:14" ht="12" customHeight="1" x14ac:dyDescent="0.2">
      <c r="A57" s="56" t="str">
        <f>'Pregnant Women Participating'!A57</f>
        <v>Citizen Potawatomi Nation, OK</v>
      </c>
      <c r="B57" s="57">
        <v>307</v>
      </c>
      <c r="C57" s="58">
        <v>295</v>
      </c>
      <c r="D57" s="58">
        <v>296</v>
      </c>
      <c r="E57" s="58">
        <v>288</v>
      </c>
      <c r="F57" s="58">
        <v>304</v>
      </c>
      <c r="G57" s="58">
        <v>321</v>
      </c>
      <c r="H57" s="58">
        <v>307</v>
      </c>
      <c r="I57" s="58">
        <v>305</v>
      </c>
      <c r="J57" s="58">
        <v>287</v>
      </c>
      <c r="K57" s="58">
        <v>305</v>
      </c>
      <c r="L57" s="58">
        <v>306</v>
      </c>
      <c r="M57" s="59">
        <v>302</v>
      </c>
      <c r="N57" s="57">
        <f t="shared" si="0"/>
        <v>301.91666666666669</v>
      </c>
    </row>
    <row r="58" spans="1:14" ht="12" customHeight="1" x14ac:dyDescent="0.2">
      <c r="A58" s="56" t="str">
        <f>'Pregnant Women Participating'!A58</f>
        <v>Inter-Tribal Council, OK</v>
      </c>
      <c r="B58" s="57">
        <v>138</v>
      </c>
      <c r="C58" s="58">
        <v>135</v>
      </c>
      <c r="D58" s="58">
        <v>139</v>
      </c>
      <c r="E58" s="58">
        <v>149</v>
      </c>
      <c r="F58" s="58">
        <v>145</v>
      </c>
      <c r="G58" s="58">
        <v>151</v>
      </c>
      <c r="H58" s="58">
        <v>163</v>
      </c>
      <c r="I58" s="58">
        <v>167</v>
      </c>
      <c r="J58" s="58">
        <v>165</v>
      </c>
      <c r="K58" s="58">
        <v>153</v>
      </c>
      <c r="L58" s="58">
        <v>152</v>
      </c>
      <c r="M58" s="59">
        <v>159</v>
      </c>
      <c r="N58" s="57">
        <f t="shared" si="0"/>
        <v>151.33333333333334</v>
      </c>
    </row>
    <row r="59" spans="1:14" ht="12" customHeight="1" x14ac:dyDescent="0.2">
      <c r="A59" s="56" t="str">
        <f>'Pregnant Women Participating'!A59</f>
        <v>Muscogee Creek Nation, OK</v>
      </c>
      <c r="B59" s="57">
        <v>441</v>
      </c>
      <c r="C59" s="58">
        <v>424</v>
      </c>
      <c r="D59" s="58">
        <v>405</v>
      </c>
      <c r="E59" s="58">
        <v>430</v>
      </c>
      <c r="F59" s="58">
        <v>436</v>
      </c>
      <c r="G59" s="58">
        <v>440</v>
      </c>
      <c r="H59" s="58">
        <v>445</v>
      </c>
      <c r="I59" s="58">
        <v>447</v>
      </c>
      <c r="J59" s="58">
        <v>460</v>
      </c>
      <c r="K59" s="58">
        <v>460</v>
      </c>
      <c r="L59" s="58">
        <v>449</v>
      </c>
      <c r="M59" s="59">
        <v>453</v>
      </c>
      <c r="N59" s="57">
        <f t="shared" si="0"/>
        <v>440.83333333333331</v>
      </c>
    </row>
    <row r="60" spans="1:14" ht="12" customHeight="1" x14ac:dyDescent="0.2">
      <c r="A60" s="56" t="str">
        <f>'Pregnant Women Participating'!A60</f>
        <v>Osage Tribal Council, OK</v>
      </c>
      <c r="B60" s="57">
        <v>713</v>
      </c>
      <c r="C60" s="58">
        <v>697</v>
      </c>
      <c r="D60" s="58">
        <v>688</v>
      </c>
      <c r="E60" s="58">
        <v>697</v>
      </c>
      <c r="F60" s="58">
        <v>664</v>
      </c>
      <c r="G60" s="58">
        <v>674</v>
      </c>
      <c r="H60" s="58">
        <v>669</v>
      </c>
      <c r="I60" s="58">
        <v>664</v>
      </c>
      <c r="J60" s="58">
        <v>653</v>
      </c>
      <c r="K60" s="58">
        <v>662</v>
      </c>
      <c r="L60" s="58">
        <v>649</v>
      </c>
      <c r="M60" s="59">
        <v>661</v>
      </c>
      <c r="N60" s="57">
        <f t="shared" si="0"/>
        <v>674.25</v>
      </c>
    </row>
    <row r="61" spans="1:14" ht="12" customHeight="1" x14ac:dyDescent="0.2">
      <c r="A61" s="56" t="str">
        <f>'Pregnant Women Participating'!A61</f>
        <v>Otoe-Missouria Tribe, OK</v>
      </c>
      <c r="B61" s="57">
        <v>74</v>
      </c>
      <c r="C61" s="58">
        <v>76</v>
      </c>
      <c r="D61" s="58">
        <v>83</v>
      </c>
      <c r="E61" s="58">
        <v>77</v>
      </c>
      <c r="F61" s="58">
        <v>74</v>
      </c>
      <c r="G61" s="58">
        <v>76</v>
      </c>
      <c r="H61" s="58">
        <v>73</v>
      </c>
      <c r="I61" s="58">
        <v>79</v>
      </c>
      <c r="J61" s="58">
        <v>82</v>
      </c>
      <c r="K61" s="58">
        <v>82</v>
      </c>
      <c r="L61" s="58">
        <v>78</v>
      </c>
      <c r="M61" s="59">
        <v>81</v>
      </c>
      <c r="N61" s="57">
        <f t="shared" si="0"/>
        <v>77.916666666666671</v>
      </c>
    </row>
    <row r="62" spans="1:14" ht="12" customHeight="1" x14ac:dyDescent="0.2">
      <c r="A62" s="56" t="str">
        <f>'Pregnant Women Participating'!A62</f>
        <v>Wichita, Caddo &amp; Delaware (WCD), OK</v>
      </c>
      <c r="B62" s="57">
        <v>592</v>
      </c>
      <c r="C62" s="58">
        <v>580</v>
      </c>
      <c r="D62" s="58">
        <v>589</v>
      </c>
      <c r="E62" s="58">
        <v>621</v>
      </c>
      <c r="F62" s="58">
        <v>627</v>
      </c>
      <c r="G62" s="58">
        <v>647</v>
      </c>
      <c r="H62" s="58">
        <v>686</v>
      </c>
      <c r="I62" s="58">
        <v>678</v>
      </c>
      <c r="J62" s="58">
        <v>683</v>
      </c>
      <c r="K62" s="58">
        <v>677</v>
      </c>
      <c r="L62" s="58">
        <v>693</v>
      </c>
      <c r="M62" s="59">
        <v>691</v>
      </c>
      <c r="N62" s="57">
        <f t="shared" si="0"/>
        <v>647</v>
      </c>
    </row>
    <row r="63" spans="1:14" ht="12" customHeight="1" x14ac:dyDescent="0.2">
      <c r="A63" s="56" t="str">
        <f>'Pregnant Women Participating'!A63</f>
        <v>Colorado</v>
      </c>
      <c r="B63" s="57">
        <v>12851</v>
      </c>
      <c r="C63" s="58">
        <v>12772</v>
      </c>
      <c r="D63" s="58">
        <v>12478</v>
      </c>
      <c r="E63" s="58">
        <v>12396</v>
      </c>
      <c r="F63" s="58">
        <v>12290</v>
      </c>
      <c r="G63" s="58">
        <v>12033</v>
      </c>
      <c r="H63" s="58">
        <v>12262</v>
      </c>
      <c r="I63" s="58">
        <v>12147</v>
      </c>
      <c r="J63" s="58">
        <v>12192</v>
      </c>
      <c r="K63" s="58">
        <v>12207</v>
      </c>
      <c r="L63" s="58">
        <v>12192</v>
      </c>
      <c r="M63" s="59">
        <v>12170</v>
      </c>
      <c r="N63" s="57">
        <f t="shared" si="0"/>
        <v>12332.5</v>
      </c>
    </row>
    <row r="64" spans="1:14" ht="12" customHeight="1" x14ac:dyDescent="0.2">
      <c r="A64" s="56" t="str">
        <f>'Pregnant Women Participating'!A64</f>
        <v>Kansas</v>
      </c>
      <c r="B64" s="57">
        <v>8608</v>
      </c>
      <c r="C64" s="58">
        <v>8590</v>
      </c>
      <c r="D64" s="58">
        <v>8385</v>
      </c>
      <c r="E64" s="58">
        <v>8506</v>
      </c>
      <c r="F64" s="58">
        <v>8493</v>
      </c>
      <c r="G64" s="58">
        <v>8336</v>
      </c>
      <c r="H64" s="58">
        <v>8254</v>
      </c>
      <c r="I64" s="58">
        <v>8444</v>
      </c>
      <c r="J64" s="58">
        <v>8233</v>
      </c>
      <c r="K64" s="58">
        <v>8360</v>
      </c>
      <c r="L64" s="58">
        <v>8325</v>
      </c>
      <c r="M64" s="59">
        <v>8265</v>
      </c>
      <c r="N64" s="57">
        <f t="shared" si="0"/>
        <v>8399.9166666666661</v>
      </c>
    </row>
    <row r="65" spans="1:14" ht="12" customHeight="1" x14ac:dyDescent="0.2">
      <c r="A65" s="56" t="str">
        <f>'Pregnant Women Participating'!A65</f>
        <v>Missouri</v>
      </c>
      <c r="B65" s="57">
        <v>24527</v>
      </c>
      <c r="C65" s="58">
        <v>24169</v>
      </c>
      <c r="D65" s="58">
        <v>23684</v>
      </c>
      <c r="E65" s="58">
        <v>23638</v>
      </c>
      <c r="F65" s="58">
        <v>23140</v>
      </c>
      <c r="G65" s="58">
        <v>23060</v>
      </c>
      <c r="H65" s="58">
        <v>23017</v>
      </c>
      <c r="I65" s="58">
        <v>23144</v>
      </c>
      <c r="J65" s="58">
        <v>22869</v>
      </c>
      <c r="K65" s="58">
        <v>23056</v>
      </c>
      <c r="L65" s="58">
        <v>23104</v>
      </c>
      <c r="M65" s="59">
        <v>22842</v>
      </c>
      <c r="N65" s="57">
        <f t="shared" si="0"/>
        <v>23354.166666666668</v>
      </c>
    </row>
    <row r="66" spans="1:14" ht="12" customHeight="1" x14ac:dyDescent="0.2">
      <c r="A66" s="56" t="str">
        <f>'Pregnant Women Participating'!A66</f>
        <v>Montana</v>
      </c>
      <c r="B66" s="57">
        <v>2678</v>
      </c>
      <c r="C66" s="58">
        <v>2684</v>
      </c>
      <c r="D66" s="58">
        <v>2639</v>
      </c>
      <c r="E66" s="58">
        <v>2652</v>
      </c>
      <c r="F66" s="58">
        <v>2591</v>
      </c>
      <c r="G66" s="58">
        <v>2603</v>
      </c>
      <c r="H66" s="58">
        <v>2567</v>
      </c>
      <c r="I66" s="58">
        <v>2553</v>
      </c>
      <c r="J66" s="58">
        <v>2476</v>
      </c>
      <c r="K66" s="58">
        <v>2437</v>
      </c>
      <c r="L66" s="58">
        <v>2359</v>
      </c>
      <c r="M66" s="59">
        <v>2342</v>
      </c>
      <c r="N66" s="57">
        <f t="shared" si="0"/>
        <v>2548.4166666666665</v>
      </c>
    </row>
    <row r="67" spans="1:14" ht="12" customHeight="1" x14ac:dyDescent="0.2">
      <c r="A67" s="56" t="str">
        <f>'Pregnant Women Participating'!A67</f>
        <v>Nebraska</v>
      </c>
      <c r="B67" s="57">
        <v>5302</v>
      </c>
      <c r="C67" s="58">
        <v>5312</v>
      </c>
      <c r="D67" s="58">
        <v>5240</v>
      </c>
      <c r="E67" s="58">
        <v>5317</v>
      </c>
      <c r="F67" s="58">
        <v>5203</v>
      </c>
      <c r="G67" s="58">
        <v>5147</v>
      </c>
      <c r="H67" s="58">
        <v>5265</v>
      </c>
      <c r="I67" s="58">
        <v>5241</v>
      </c>
      <c r="J67" s="58">
        <v>5167</v>
      </c>
      <c r="K67" s="58">
        <v>5188</v>
      </c>
      <c r="L67" s="58">
        <v>5218</v>
      </c>
      <c r="M67" s="59">
        <v>5274</v>
      </c>
      <c r="N67" s="57">
        <f t="shared" si="0"/>
        <v>5239.5</v>
      </c>
    </row>
    <row r="68" spans="1:14" ht="12" customHeight="1" x14ac:dyDescent="0.2">
      <c r="A68" s="56" t="str">
        <f>'Pregnant Women Participating'!A68</f>
        <v>North Dakota</v>
      </c>
      <c r="B68" s="57">
        <v>1873</v>
      </c>
      <c r="C68" s="58">
        <v>1835</v>
      </c>
      <c r="D68" s="58">
        <v>1758</v>
      </c>
      <c r="E68" s="58">
        <v>1776</v>
      </c>
      <c r="F68" s="58">
        <v>1743</v>
      </c>
      <c r="G68" s="58">
        <v>1749</v>
      </c>
      <c r="H68" s="58">
        <v>1727</v>
      </c>
      <c r="I68" s="58">
        <v>1732</v>
      </c>
      <c r="J68" s="58">
        <v>1713</v>
      </c>
      <c r="K68" s="58">
        <v>1737</v>
      </c>
      <c r="L68" s="58">
        <v>1711</v>
      </c>
      <c r="M68" s="59">
        <v>1692</v>
      </c>
      <c r="N68" s="57">
        <f t="shared" si="0"/>
        <v>1753.8333333333333</v>
      </c>
    </row>
    <row r="69" spans="1:14" ht="12" customHeight="1" x14ac:dyDescent="0.2">
      <c r="A69" s="56" t="str">
        <f>'Pregnant Women Participating'!A69</f>
        <v>South Dakota</v>
      </c>
      <c r="B69" s="57">
        <v>2677</v>
      </c>
      <c r="C69" s="58">
        <v>2698</v>
      </c>
      <c r="D69" s="58">
        <v>2669</v>
      </c>
      <c r="E69" s="58">
        <v>2651</v>
      </c>
      <c r="F69" s="58">
        <v>2601</v>
      </c>
      <c r="G69" s="58">
        <v>2606</v>
      </c>
      <c r="H69" s="58">
        <v>2631</v>
      </c>
      <c r="I69" s="58">
        <v>2630</v>
      </c>
      <c r="J69" s="58">
        <v>2613</v>
      </c>
      <c r="K69" s="58">
        <v>2625</v>
      </c>
      <c r="L69" s="58">
        <v>2609</v>
      </c>
      <c r="M69" s="59">
        <v>2587</v>
      </c>
      <c r="N69" s="57">
        <f t="shared" si="0"/>
        <v>2633.0833333333335</v>
      </c>
    </row>
    <row r="70" spans="1:14" ht="12" customHeight="1" x14ac:dyDescent="0.2">
      <c r="A70" s="56" t="str">
        <f>'Pregnant Women Participating'!A70</f>
        <v>Wyoming</v>
      </c>
      <c r="B70" s="57">
        <v>1213</v>
      </c>
      <c r="C70" s="58">
        <v>1255</v>
      </c>
      <c r="D70" s="58">
        <v>1224</v>
      </c>
      <c r="E70" s="58">
        <v>1238</v>
      </c>
      <c r="F70" s="58">
        <v>1213</v>
      </c>
      <c r="G70" s="58">
        <v>1207</v>
      </c>
      <c r="H70" s="58">
        <v>1153</v>
      </c>
      <c r="I70" s="58">
        <v>1169</v>
      </c>
      <c r="J70" s="58">
        <v>1164</v>
      </c>
      <c r="K70" s="58">
        <v>1152</v>
      </c>
      <c r="L70" s="58">
        <v>1159</v>
      </c>
      <c r="M70" s="59">
        <v>1153</v>
      </c>
      <c r="N70" s="57">
        <f t="shared" si="0"/>
        <v>1191.6666666666667</v>
      </c>
    </row>
    <row r="71" spans="1:14" ht="12" customHeight="1" x14ac:dyDescent="0.2">
      <c r="A71" s="56" t="str">
        <f>'Pregnant Women Participating'!A71</f>
        <v>Ute Mountain Ute Tribe, CO</v>
      </c>
      <c r="B71" s="57">
        <v>23</v>
      </c>
      <c r="C71" s="58">
        <v>27</v>
      </c>
      <c r="D71" s="58">
        <v>24</v>
      </c>
      <c r="E71" s="58">
        <v>23</v>
      </c>
      <c r="F71" s="58">
        <v>20</v>
      </c>
      <c r="G71" s="58">
        <v>21</v>
      </c>
      <c r="H71" s="58">
        <v>21</v>
      </c>
      <c r="I71" s="58">
        <v>21</v>
      </c>
      <c r="J71" s="58">
        <v>18</v>
      </c>
      <c r="K71" s="58">
        <v>17</v>
      </c>
      <c r="L71" s="58">
        <v>15</v>
      </c>
      <c r="M71" s="59">
        <v>17</v>
      </c>
      <c r="N71" s="57">
        <f t="shared" si="0"/>
        <v>20.583333333333332</v>
      </c>
    </row>
    <row r="72" spans="1:14" ht="12" customHeight="1" x14ac:dyDescent="0.2">
      <c r="A72" s="56" t="str">
        <f>'Pregnant Women Participating'!A72</f>
        <v>Omaha Sioux, NE</v>
      </c>
      <c r="B72" s="57">
        <v>44</v>
      </c>
      <c r="C72" s="58">
        <v>51</v>
      </c>
      <c r="D72" s="58">
        <v>50</v>
      </c>
      <c r="E72" s="58">
        <v>45</v>
      </c>
      <c r="F72" s="58">
        <v>43</v>
      </c>
      <c r="G72" s="58">
        <v>44</v>
      </c>
      <c r="H72" s="58">
        <v>45</v>
      </c>
      <c r="I72" s="58">
        <v>42</v>
      </c>
      <c r="J72" s="58">
        <v>42</v>
      </c>
      <c r="K72" s="58">
        <v>42</v>
      </c>
      <c r="L72" s="58">
        <v>36</v>
      </c>
      <c r="M72" s="59">
        <v>41</v>
      </c>
      <c r="N72" s="57">
        <f t="shared" si="0"/>
        <v>43.75</v>
      </c>
    </row>
    <row r="73" spans="1:14" ht="12" customHeight="1" x14ac:dyDescent="0.2">
      <c r="A73" s="56" t="str">
        <f>'Pregnant Women Participating'!A73</f>
        <v>Santee Sioux, NE</v>
      </c>
      <c r="B73" s="57">
        <v>24</v>
      </c>
      <c r="C73" s="58">
        <v>22</v>
      </c>
      <c r="D73" s="58">
        <v>18</v>
      </c>
      <c r="E73" s="58">
        <v>16</v>
      </c>
      <c r="F73" s="58">
        <v>16</v>
      </c>
      <c r="G73" s="58">
        <v>13</v>
      </c>
      <c r="H73" s="58">
        <v>13</v>
      </c>
      <c r="I73" s="58">
        <v>10</v>
      </c>
      <c r="J73" s="58">
        <v>14</v>
      </c>
      <c r="K73" s="58">
        <v>17</v>
      </c>
      <c r="L73" s="58">
        <v>17</v>
      </c>
      <c r="M73" s="59">
        <v>21</v>
      </c>
      <c r="N73" s="57">
        <f t="shared" si="0"/>
        <v>16.75</v>
      </c>
    </row>
    <row r="74" spans="1:14" ht="12" customHeight="1" x14ac:dyDescent="0.2">
      <c r="A74" s="56" t="str">
        <f>'Pregnant Women Participating'!A74</f>
        <v>Winnebago Tribe, NE</v>
      </c>
      <c r="B74" s="57">
        <v>49</v>
      </c>
      <c r="C74" s="58">
        <v>51</v>
      </c>
      <c r="D74" s="58">
        <v>47</v>
      </c>
      <c r="E74" s="58">
        <v>41</v>
      </c>
      <c r="F74" s="58">
        <v>45</v>
      </c>
      <c r="G74" s="58">
        <v>40</v>
      </c>
      <c r="H74" s="58">
        <v>45</v>
      </c>
      <c r="I74" s="58">
        <v>50</v>
      </c>
      <c r="J74" s="58">
        <v>45</v>
      </c>
      <c r="K74" s="58">
        <v>43</v>
      </c>
      <c r="L74" s="58">
        <v>40</v>
      </c>
      <c r="M74" s="59">
        <v>38</v>
      </c>
      <c r="N74" s="57">
        <f t="shared" si="0"/>
        <v>44.5</v>
      </c>
    </row>
    <row r="75" spans="1:14" ht="12" customHeight="1" x14ac:dyDescent="0.2">
      <c r="A75" s="56" t="str">
        <f>'Pregnant Women Participating'!A75</f>
        <v>Standing Rock Sioux Tribe, ND</v>
      </c>
      <c r="B75" s="57">
        <v>107</v>
      </c>
      <c r="C75" s="58">
        <v>128</v>
      </c>
      <c r="D75" s="58">
        <v>122</v>
      </c>
      <c r="E75" s="58">
        <v>129</v>
      </c>
      <c r="F75" s="58">
        <v>133</v>
      </c>
      <c r="G75" s="58">
        <v>134</v>
      </c>
      <c r="H75" s="58">
        <v>125</v>
      </c>
      <c r="I75" s="58">
        <v>126</v>
      </c>
      <c r="J75" s="58">
        <v>122</v>
      </c>
      <c r="K75" s="58">
        <v>126</v>
      </c>
      <c r="L75" s="58">
        <v>121</v>
      </c>
      <c r="M75" s="59">
        <v>117</v>
      </c>
      <c r="N75" s="57">
        <f t="shared" si="0"/>
        <v>124.16666666666667</v>
      </c>
    </row>
    <row r="76" spans="1:14" ht="12" customHeight="1" x14ac:dyDescent="0.2">
      <c r="A76" s="56" t="str">
        <f>'Pregnant Women Participating'!A76</f>
        <v>Three Affiliated Tribes, ND</v>
      </c>
      <c r="B76" s="57">
        <v>68</v>
      </c>
      <c r="C76" s="58">
        <v>67</v>
      </c>
      <c r="D76" s="58">
        <v>65</v>
      </c>
      <c r="E76" s="58">
        <v>58</v>
      </c>
      <c r="F76" s="58">
        <v>60</v>
      </c>
      <c r="G76" s="58">
        <v>64</v>
      </c>
      <c r="H76" s="58">
        <v>68</v>
      </c>
      <c r="I76" s="58">
        <v>66</v>
      </c>
      <c r="J76" s="58">
        <v>64</v>
      </c>
      <c r="K76" s="58">
        <v>66</v>
      </c>
      <c r="L76" s="58">
        <v>64</v>
      </c>
      <c r="M76" s="59">
        <v>59</v>
      </c>
      <c r="N76" s="57">
        <f t="shared" si="0"/>
        <v>64.083333333333329</v>
      </c>
    </row>
    <row r="77" spans="1:14" ht="12" customHeight="1" x14ac:dyDescent="0.2">
      <c r="A77" s="56" t="str">
        <f>'Pregnant Women Participating'!A77</f>
        <v>Cheyenne River Sioux, SD</v>
      </c>
      <c r="B77" s="57">
        <v>83</v>
      </c>
      <c r="C77" s="58">
        <v>94</v>
      </c>
      <c r="D77" s="58">
        <v>106</v>
      </c>
      <c r="E77" s="58">
        <v>108</v>
      </c>
      <c r="F77" s="58">
        <v>104</v>
      </c>
      <c r="G77" s="58">
        <v>105</v>
      </c>
      <c r="H77" s="58">
        <v>101</v>
      </c>
      <c r="I77" s="58">
        <v>108</v>
      </c>
      <c r="J77" s="58">
        <v>115</v>
      </c>
      <c r="K77" s="58">
        <v>118</v>
      </c>
      <c r="L77" s="58">
        <v>107</v>
      </c>
      <c r="M77" s="59">
        <v>108</v>
      </c>
      <c r="N77" s="57">
        <f t="shared" si="0"/>
        <v>104.75</v>
      </c>
    </row>
    <row r="78" spans="1:14" ht="12" customHeight="1" x14ac:dyDescent="0.2">
      <c r="A78" s="56" t="str">
        <f>'Pregnant Women Participating'!A78</f>
        <v>Rosebud Sioux, SD</v>
      </c>
      <c r="B78" s="57">
        <v>153</v>
      </c>
      <c r="C78" s="58">
        <v>185</v>
      </c>
      <c r="D78" s="58">
        <v>184</v>
      </c>
      <c r="E78" s="58">
        <v>190</v>
      </c>
      <c r="F78" s="58">
        <v>193</v>
      </c>
      <c r="G78" s="58">
        <v>196</v>
      </c>
      <c r="H78" s="58">
        <v>190</v>
      </c>
      <c r="I78" s="58">
        <v>187</v>
      </c>
      <c r="J78" s="58">
        <v>182</v>
      </c>
      <c r="K78" s="58">
        <v>169</v>
      </c>
      <c r="L78" s="58">
        <v>169</v>
      </c>
      <c r="M78" s="59">
        <v>168</v>
      </c>
      <c r="N78" s="57">
        <f t="shared" si="0"/>
        <v>180.5</v>
      </c>
    </row>
    <row r="79" spans="1:14" ht="12" customHeight="1" x14ac:dyDescent="0.2">
      <c r="A79" s="56" t="str">
        <f>'Pregnant Women Participating'!A79</f>
        <v>Northern Arapahoe, WY</v>
      </c>
      <c r="B79" s="57">
        <v>51</v>
      </c>
      <c r="C79" s="58">
        <v>53</v>
      </c>
      <c r="D79" s="58">
        <v>57</v>
      </c>
      <c r="E79" s="58">
        <v>42</v>
      </c>
      <c r="F79" s="58">
        <v>47</v>
      </c>
      <c r="G79" s="58">
        <v>49</v>
      </c>
      <c r="H79" s="58">
        <v>46</v>
      </c>
      <c r="I79" s="58">
        <v>44</v>
      </c>
      <c r="J79" s="58">
        <v>42</v>
      </c>
      <c r="K79" s="58">
        <v>41</v>
      </c>
      <c r="L79" s="58">
        <v>40</v>
      </c>
      <c r="M79" s="59">
        <v>46</v>
      </c>
      <c r="N79" s="57">
        <f t="shared" si="0"/>
        <v>46.5</v>
      </c>
    </row>
    <row r="80" spans="1:14" ht="12" customHeight="1" x14ac:dyDescent="0.2">
      <c r="A80" s="56" t="str">
        <f>'Pregnant Women Participating'!A80</f>
        <v>Shoshone Tribe, WY</v>
      </c>
      <c r="B80" s="57">
        <v>37</v>
      </c>
      <c r="C80" s="58">
        <v>21</v>
      </c>
      <c r="D80" s="58">
        <v>31</v>
      </c>
      <c r="E80" s="58">
        <v>39</v>
      </c>
      <c r="F80" s="58">
        <v>34</v>
      </c>
      <c r="G80" s="58">
        <v>32</v>
      </c>
      <c r="H80" s="58">
        <v>36</v>
      </c>
      <c r="I80" s="58">
        <v>28</v>
      </c>
      <c r="J80" s="58">
        <v>27</v>
      </c>
      <c r="K80" s="58">
        <v>26</v>
      </c>
      <c r="L80" s="58">
        <v>30</v>
      </c>
      <c r="M80" s="59">
        <v>37</v>
      </c>
      <c r="N80" s="57">
        <f t="shared" si="0"/>
        <v>31.5</v>
      </c>
    </row>
    <row r="81" spans="1:14" ht="12" customHeight="1" x14ac:dyDescent="0.2">
      <c r="A81" s="65" t="str">
        <f>'Pregnant Women Participating'!A81</f>
        <v>Alaska</v>
      </c>
      <c r="B81" s="57">
        <v>2041</v>
      </c>
      <c r="C81" s="58">
        <v>2032</v>
      </c>
      <c r="D81" s="58">
        <v>2016</v>
      </c>
      <c r="E81" s="58">
        <v>1985</v>
      </c>
      <c r="F81" s="58">
        <v>1950</v>
      </c>
      <c r="G81" s="58">
        <v>1919</v>
      </c>
      <c r="H81" s="58">
        <v>1881</v>
      </c>
      <c r="I81" s="58">
        <v>1922</v>
      </c>
      <c r="J81" s="58">
        <v>1926</v>
      </c>
      <c r="K81" s="58">
        <v>1917</v>
      </c>
      <c r="L81" s="58">
        <v>1904</v>
      </c>
      <c r="M81" s="59">
        <v>1888</v>
      </c>
      <c r="N81" s="57">
        <f t="shared" si="0"/>
        <v>1948.4166666666667</v>
      </c>
    </row>
    <row r="82" spans="1:14" ht="12" customHeight="1" x14ac:dyDescent="0.2">
      <c r="A82" s="65" t="str">
        <f>'Pregnant Women Participating'!A82</f>
        <v>American Samoa</v>
      </c>
      <c r="B82" s="57">
        <v>461</v>
      </c>
      <c r="C82" s="58">
        <v>459</v>
      </c>
      <c r="D82" s="58">
        <v>442</v>
      </c>
      <c r="E82" s="58">
        <v>443</v>
      </c>
      <c r="F82" s="58">
        <v>453</v>
      </c>
      <c r="G82" s="58">
        <v>445</v>
      </c>
      <c r="H82" s="58">
        <v>447</v>
      </c>
      <c r="I82" s="58">
        <v>458</v>
      </c>
      <c r="J82" s="58">
        <v>429</v>
      </c>
      <c r="K82" s="58">
        <v>452</v>
      </c>
      <c r="L82" s="58">
        <v>442</v>
      </c>
      <c r="M82" s="59">
        <v>439</v>
      </c>
      <c r="N82" s="57">
        <f t="shared" si="0"/>
        <v>447.5</v>
      </c>
    </row>
    <row r="83" spans="1:14" ht="12" customHeight="1" x14ac:dyDescent="0.2">
      <c r="A83" s="65" t="str">
        <f>'Pregnant Women Participating'!A83</f>
        <v>California</v>
      </c>
      <c r="B83" s="57">
        <v>127516</v>
      </c>
      <c r="C83" s="58">
        <v>125637</v>
      </c>
      <c r="D83" s="58">
        <v>122954</v>
      </c>
      <c r="E83" s="58">
        <v>124221</v>
      </c>
      <c r="F83" s="58">
        <v>122520</v>
      </c>
      <c r="G83" s="58">
        <v>121982</v>
      </c>
      <c r="H83" s="58">
        <v>121756</v>
      </c>
      <c r="I83" s="58">
        <v>122689</v>
      </c>
      <c r="J83" s="58">
        <v>121608</v>
      </c>
      <c r="K83" s="58">
        <v>122442</v>
      </c>
      <c r="L83" s="58">
        <v>121647</v>
      </c>
      <c r="M83" s="59">
        <v>119380</v>
      </c>
      <c r="N83" s="57">
        <f t="shared" si="0"/>
        <v>122862.66666666667</v>
      </c>
    </row>
    <row r="84" spans="1:14" ht="12" customHeight="1" x14ac:dyDescent="0.2">
      <c r="A84" s="65" t="str">
        <f>'Pregnant Women Participating'!A84</f>
        <v>Guam</v>
      </c>
      <c r="B84" s="57">
        <v>1006</v>
      </c>
      <c r="C84" s="58">
        <v>1032</v>
      </c>
      <c r="D84" s="58">
        <v>1033</v>
      </c>
      <c r="E84" s="58">
        <v>1039</v>
      </c>
      <c r="F84" s="58">
        <v>1020</v>
      </c>
      <c r="G84" s="58">
        <v>1028</v>
      </c>
      <c r="H84" s="58">
        <v>1015</v>
      </c>
      <c r="I84" s="58">
        <v>1034</v>
      </c>
      <c r="J84" s="58">
        <v>1016</v>
      </c>
      <c r="K84" s="58">
        <v>1015</v>
      </c>
      <c r="L84" s="58">
        <v>1034</v>
      </c>
      <c r="M84" s="59">
        <v>1004</v>
      </c>
      <c r="N84" s="57">
        <f t="shared" si="0"/>
        <v>1023</v>
      </c>
    </row>
    <row r="85" spans="1:14" ht="12" customHeight="1" x14ac:dyDescent="0.2">
      <c r="A85" s="65" t="str">
        <f>'Pregnant Women Participating'!A85</f>
        <v>Hawaii</v>
      </c>
      <c r="B85" s="57">
        <v>3348</v>
      </c>
      <c r="C85" s="58">
        <v>3450</v>
      </c>
      <c r="D85" s="58">
        <v>3380</v>
      </c>
      <c r="E85" s="58">
        <v>3307</v>
      </c>
      <c r="F85" s="58">
        <v>3372</v>
      </c>
      <c r="G85" s="58">
        <v>3410</v>
      </c>
      <c r="H85" s="58">
        <v>3199</v>
      </c>
      <c r="I85" s="58">
        <v>3299</v>
      </c>
      <c r="J85" s="58">
        <v>3327</v>
      </c>
      <c r="K85" s="58">
        <v>3299</v>
      </c>
      <c r="L85" s="58">
        <v>3272</v>
      </c>
      <c r="M85" s="59">
        <v>3286</v>
      </c>
      <c r="N85" s="57">
        <f t="shared" si="0"/>
        <v>3329.0833333333335</v>
      </c>
    </row>
    <row r="86" spans="1:14" ht="12" customHeight="1" x14ac:dyDescent="0.2">
      <c r="A86" s="65" t="str">
        <f>'Pregnant Women Participating'!A86</f>
        <v>Idaho</v>
      </c>
      <c r="B86" s="57">
        <v>3993</v>
      </c>
      <c r="C86" s="58">
        <v>4020</v>
      </c>
      <c r="D86" s="58">
        <v>4066</v>
      </c>
      <c r="E86" s="58">
        <v>3969</v>
      </c>
      <c r="F86" s="58">
        <v>3920</v>
      </c>
      <c r="G86" s="58">
        <v>3965</v>
      </c>
      <c r="H86" s="58">
        <v>3906</v>
      </c>
      <c r="I86" s="58">
        <v>3999</v>
      </c>
      <c r="J86" s="58">
        <v>3978</v>
      </c>
      <c r="K86" s="58">
        <v>4058</v>
      </c>
      <c r="L86" s="58">
        <v>4127</v>
      </c>
      <c r="M86" s="59">
        <v>4174</v>
      </c>
      <c r="N86" s="57">
        <f t="shared" si="0"/>
        <v>4014.5833333333335</v>
      </c>
    </row>
    <row r="87" spans="1:14" ht="12" customHeight="1" x14ac:dyDescent="0.2">
      <c r="A87" s="65" t="str">
        <f>'Pregnant Women Participating'!A87</f>
        <v>Nevada</v>
      </c>
      <c r="B87" s="57">
        <v>10026</v>
      </c>
      <c r="C87" s="58">
        <v>10068</v>
      </c>
      <c r="D87" s="58">
        <v>10002</v>
      </c>
      <c r="E87" s="58">
        <v>10001</v>
      </c>
      <c r="F87" s="58">
        <v>9876</v>
      </c>
      <c r="G87" s="58">
        <v>10037</v>
      </c>
      <c r="H87" s="58">
        <v>10098</v>
      </c>
      <c r="I87" s="58">
        <v>10064</v>
      </c>
      <c r="J87" s="58">
        <v>9971</v>
      </c>
      <c r="K87" s="58">
        <v>10086</v>
      </c>
      <c r="L87" s="58">
        <v>10087</v>
      </c>
      <c r="M87" s="59">
        <v>10062</v>
      </c>
      <c r="N87" s="57">
        <f t="shared" si="0"/>
        <v>10031.5</v>
      </c>
    </row>
    <row r="88" spans="1:14" ht="12" customHeight="1" x14ac:dyDescent="0.2">
      <c r="A88" s="65" t="str">
        <f>'Pregnant Women Participating'!A88</f>
        <v>Oregon</v>
      </c>
      <c r="B88" s="57">
        <v>10663</v>
      </c>
      <c r="C88" s="58">
        <v>10606</v>
      </c>
      <c r="D88" s="58">
        <v>10339</v>
      </c>
      <c r="E88" s="58">
        <v>10402</v>
      </c>
      <c r="F88" s="58">
        <v>10133</v>
      </c>
      <c r="G88" s="58">
        <v>10211</v>
      </c>
      <c r="H88" s="58">
        <v>10192</v>
      </c>
      <c r="I88" s="58">
        <v>10307</v>
      </c>
      <c r="J88" s="58">
        <v>10182</v>
      </c>
      <c r="K88" s="58">
        <v>10225</v>
      </c>
      <c r="L88" s="58">
        <v>10116</v>
      </c>
      <c r="M88" s="59">
        <v>10053</v>
      </c>
      <c r="N88" s="57">
        <f t="shared" si="0"/>
        <v>10285.75</v>
      </c>
    </row>
    <row r="89" spans="1:14" ht="12" customHeight="1" x14ac:dyDescent="0.2">
      <c r="A89" s="65" t="str">
        <f>'Pregnant Women Participating'!A89</f>
        <v>Washington</v>
      </c>
      <c r="B89" s="57">
        <v>17122</v>
      </c>
      <c r="C89" s="58">
        <v>16860</v>
      </c>
      <c r="D89" s="58">
        <v>16294</v>
      </c>
      <c r="E89" s="58">
        <v>16515</v>
      </c>
      <c r="F89" s="58">
        <v>16083</v>
      </c>
      <c r="G89" s="58">
        <v>16075</v>
      </c>
      <c r="H89" s="58">
        <v>16110</v>
      </c>
      <c r="I89" s="58">
        <v>16200</v>
      </c>
      <c r="J89" s="58">
        <v>15881</v>
      </c>
      <c r="K89" s="58">
        <v>16100</v>
      </c>
      <c r="L89" s="58">
        <v>16068</v>
      </c>
      <c r="M89" s="59">
        <v>15658</v>
      </c>
      <c r="N89" s="57">
        <f t="shared" si="0"/>
        <v>16247.166666666666</v>
      </c>
    </row>
    <row r="90" spans="1:14" ht="12" customHeight="1" x14ac:dyDescent="0.2">
      <c r="A90" s="65" t="str">
        <f>'Pregnant Women Participating'!A90</f>
        <v>Northern Marianas</v>
      </c>
      <c r="B90" s="57">
        <v>312</v>
      </c>
      <c r="C90" s="58">
        <v>290</v>
      </c>
      <c r="D90" s="58">
        <v>305</v>
      </c>
      <c r="E90" s="58">
        <v>307</v>
      </c>
      <c r="F90" s="58">
        <v>308</v>
      </c>
      <c r="G90" s="58">
        <v>303</v>
      </c>
      <c r="H90" s="58">
        <v>313</v>
      </c>
      <c r="I90" s="58">
        <v>304</v>
      </c>
      <c r="J90" s="58">
        <v>313</v>
      </c>
      <c r="K90" s="58">
        <v>329</v>
      </c>
      <c r="L90" s="58">
        <v>319</v>
      </c>
      <c r="M90" s="59">
        <v>308</v>
      </c>
      <c r="N90" s="57">
        <f t="shared" si="0"/>
        <v>309.25</v>
      </c>
    </row>
    <row r="91" spans="1:14" ht="12" customHeight="1" x14ac:dyDescent="0.2">
      <c r="A91" s="65" t="str">
        <f>'Pregnant Women Participating'!A91</f>
        <v>Inter-Tribal Council, NV</v>
      </c>
      <c r="B91" s="57">
        <v>217</v>
      </c>
      <c r="C91" s="58">
        <v>230</v>
      </c>
      <c r="D91" s="58">
        <v>223</v>
      </c>
      <c r="E91" s="58">
        <v>210</v>
      </c>
      <c r="F91" s="58">
        <v>206</v>
      </c>
      <c r="G91" s="58">
        <v>204</v>
      </c>
      <c r="H91" s="58">
        <v>199</v>
      </c>
      <c r="I91" s="58">
        <v>209</v>
      </c>
      <c r="J91" s="58">
        <v>212</v>
      </c>
      <c r="K91" s="58">
        <v>201</v>
      </c>
      <c r="L91" s="58">
        <v>201</v>
      </c>
      <c r="M91" s="59">
        <v>200</v>
      </c>
      <c r="N91" s="57">
        <f t="shared" si="0"/>
        <v>209.33333333333334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6">
    <pageSetUpPr fitToPage="1"/>
  </sheetPr>
  <dimension ref="A1:N91"/>
  <sheetViews>
    <sheetView showGridLines="0" workbookViewId="0">
      <selection activeCell="A92" sqref="A92:XFD98"/>
    </sheetView>
  </sheetViews>
  <sheetFormatPr defaultColWidth="9.140625" defaultRowHeight="12" x14ac:dyDescent="0.2"/>
  <cols>
    <col min="1" max="1" width="34.7109375" style="3" customWidth="1"/>
    <col min="2" max="13" width="11.7109375" style="3" customWidth="1"/>
    <col min="14" max="14" width="13.7109375" style="3" customWidth="1"/>
    <col min="15" max="16384" width="9.140625" style="3"/>
  </cols>
  <sheetData>
    <row r="1" spans="1:14" ht="24" customHeight="1" x14ac:dyDescent="0.2">
      <c r="A1" s="6" t="s">
        <v>138</v>
      </c>
      <c r="B1" s="74" t="s">
        <v>151</v>
      </c>
      <c r="C1" s="75" t="s">
        <v>152</v>
      </c>
      <c r="D1" s="75" t="s">
        <v>153</v>
      </c>
      <c r="E1" s="75" t="s">
        <v>154</v>
      </c>
      <c r="F1" s="75" t="s">
        <v>155</v>
      </c>
      <c r="G1" s="75" t="s">
        <v>156</v>
      </c>
      <c r="H1" s="75" t="s">
        <v>157</v>
      </c>
      <c r="I1" s="75" t="s">
        <v>158</v>
      </c>
      <c r="J1" s="75" t="s">
        <v>159</v>
      </c>
      <c r="K1" s="75" t="s">
        <v>160</v>
      </c>
      <c r="L1" s="75" t="s">
        <v>161</v>
      </c>
      <c r="M1" s="75" t="s">
        <v>162</v>
      </c>
      <c r="N1" s="76" t="s">
        <v>163</v>
      </c>
    </row>
    <row r="2" spans="1:14" ht="12" customHeight="1" x14ac:dyDescent="0.2">
      <c r="A2" s="7" t="str">
        <f>'Pregnant Women Participating'!A2</f>
        <v>Connecticut</v>
      </c>
      <c r="B2" s="13">
        <v>12297</v>
      </c>
      <c r="C2" s="4">
        <v>12248</v>
      </c>
      <c r="D2" s="4">
        <v>12074</v>
      </c>
      <c r="E2" s="4">
        <v>12405</v>
      </c>
      <c r="F2" s="4">
        <v>12187</v>
      </c>
      <c r="G2" s="4">
        <v>12197</v>
      </c>
      <c r="H2" s="4">
        <v>12230</v>
      </c>
      <c r="I2" s="4">
        <v>12311</v>
      </c>
      <c r="J2" s="4">
        <v>12030</v>
      </c>
      <c r="K2" s="4">
        <v>12073</v>
      </c>
      <c r="L2" s="4">
        <v>12101</v>
      </c>
      <c r="M2" s="40">
        <v>12119</v>
      </c>
      <c r="N2" s="13">
        <f t="shared" ref="N2:N12" si="0">IF(SUM(B2:M2)&gt;0,AVERAGE(B2:M2)," ")</f>
        <v>12189.333333333334</v>
      </c>
    </row>
    <row r="3" spans="1:14" ht="12" customHeight="1" x14ac:dyDescent="0.2">
      <c r="A3" s="7" t="str">
        <f>'Pregnant Women Participating'!A3</f>
        <v>Maine</v>
      </c>
      <c r="B3" s="13">
        <v>4321</v>
      </c>
      <c r="C3" s="4">
        <v>4258</v>
      </c>
      <c r="D3" s="4">
        <v>4199</v>
      </c>
      <c r="E3" s="4">
        <v>4194</v>
      </c>
      <c r="F3" s="4">
        <v>4152</v>
      </c>
      <c r="G3" s="4">
        <v>4134</v>
      </c>
      <c r="H3" s="4">
        <v>4121</v>
      </c>
      <c r="I3" s="4">
        <v>4082</v>
      </c>
      <c r="J3" s="4">
        <v>4025</v>
      </c>
      <c r="K3" s="4">
        <v>4080</v>
      </c>
      <c r="L3" s="4">
        <v>4074</v>
      </c>
      <c r="M3" s="40">
        <v>4017</v>
      </c>
      <c r="N3" s="13">
        <f t="shared" si="0"/>
        <v>4138.083333333333</v>
      </c>
    </row>
    <row r="4" spans="1:14" ht="12" customHeight="1" x14ac:dyDescent="0.2">
      <c r="A4" s="7" t="str">
        <f>'Pregnant Women Participating'!A4</f>
        <v>Massachusetts</v>
      </c>
      <c r="B4" s="13">
        <v>23346</v>
      </c>
      <c r="C4" s="4">
        <v>23072</v>
      </c>
      <c r="D4" s="4">
        <v>22795</v>
      </c>
      <c r="E4" s="4">
        <v>22786</v>
      </c>
      <c r="F4" s="4">
        <v>22521</v>
      </c>
      <c r="G4" s="4">
        <v>22675</v>
      </c>
      <c r="H4" s="4">
        <v>22795</v>
      </c>
      <c r="I4" s="4">
        <v>22908</v>
      </c>
      <c r="J4" s="4">
        <v>22644</v>
      </c>
      <c r="K4" s="4">
        <v>22722</v>
      </c>
      <c r="L4" s="4">
        <v>22683</v>
      </c>
      <c r="M4" s="40">
        <v>22735</v>
      </c>
      <c r="N4" s="13">
        <f t="shared" si="0"/>
        <v>22806.833333333332</v>
      </c>
    </row>
    <row r="5" spans="1:14" ht="12" customHeight="1" x14ac:dyDescent="0.2">
      <c r="A5" s="7" t="str">
        <f>'Pregnant Women Participating'!A5</f>
        <v>New Hampshire</v>
      </c>
      <c r="B5" s="13">
        <v>2774</v>
      </c>
      <c r="C5" s="4">
        <v>2711</v>
      </c>
      <c r="D5" s="4">
        <v>2654</v>
      </c>
      <c r="E5" s="4">
        <v>2664</v>
      </c>
      <c r="F5" s="4">
        <v>2642</v>
      </c>
      <c r="G5" s="4">
        <v>2632</v>
      </c>
      <c r="H5" s="4">
        <v>2643</v>
      </c>
      <c r="I5" s="4">
        <v>2627</v>
      </c>
      <c r="J5" s="4">
        <v>2593</v>
      </c>
      <c r="K5" s="4">
        <v>2605</v>
      </c>
      <c r="L5" s="4">
        <v>2552</v>
      </c>
      <c r="M5" s="40">
        <v>2572</v>
      </c>
      <c r="N5" s="13">
        <f t="shared" si="0"/>
        <v>2639.0833333333335</v>
      </c>
    </row>
    <row r="6" spans="1:14" ht="12" customHeight="1" x14ac:dyDescent="0.2">
      <c r="A6" s="7" t="str">
        <f>'Pregnant Women Participating'!A6</f>
        <v>New York</v>
      </c>
      <c r="B6" s="13">
        <v>95188</v>
      </c>
      <c r="C6" s="4">
        <v>93244</v>
      </c>
      <c r="D6" s="4">
        <v>90731</v>
      </c>
      <c r="E6" s="4">
        <v>89849</v>
      </c>
      <c r="F6" s="4">
        <v>89303</v>
      </c>
      <c r="G6" s="4">
        <v>89143</v>
      </c>
      <c r="H6" s="4">
        <v>89004</v>
      </c>
      <c r="I6" s="4">
        <v>88463</v>
      </c>
      <c r="J6" s="4">
        <v>86790</v>
      </c>
      <c r="K6" s="4">
        <v>87660</v>
      </c>
      <c r="L6" s="4">
        <v>87869</v>
      </c>
      <c r="M6" s="40">
        <v>88227</v>
      </c>
      <c r="N6" s="13">
        <f t="shared" si="0"/>
        <v>89622.583333333328</v>
      </c>
    </row>
    <row r="7" spans="1:14" ht="12" customHeight="1" x14ac:dyDescent="0.2">
      <c r="A7" s="7" t="str">
        <f>'Pregnant Women Participating'!A7</f>
        <v>Rhode Island</v>
      </c>
      <c r="B7" s="13">
        <v>4550</v>
      </c>
      <c r="C7" s="4">
        <v>4510</v>
      </c>
      <c r="D7" s="4">
        <v>4403</v>
      </c>
      <c r="E7" s="4">
        <v>4449</v>
      </c>
      <c r="F7" s="4">
        <v>4444</v>
      </c>
      <c r="G7" s="4">
        <v>4416</v>
      </c>
      <c r="H7" s="4">
        <v>4390</v>
      </c>
      <c r="I7" s="4">
        <v>4430</v>
      </c>
      <c r="J7" s="4">
        <v>4376</v>
      </c>
      <c r="K7" s="4">
        <v>4399</v>
      </c>
      <c r="L7" s="4">
        <v>4386</v>
      </c>
      <c r="M7" s="40">
        <v>4413</v>
      </c>
      <c r="N7" s="13">
        <f t="shared" si="0"/>
        <v>4430.5</v>
      </c>
    </row>
    <row r="8" spans="1:14" ht="12" customHeight="1" x14ac:dyDescent="0.2">
      <c r="A8" s="7" t="str">
        <f>'Pregnant Women Participating'!A8</f>
        <v>Vermont</v>
      </c>
      <c r="B8" s="13">
        <v>2173</v>
      </c>
      <c r="C8" s="4">
        <v>2126</v>
      </c>
      <c r="D8" s="4">
        <v>2103</v>
      </c>
      <c r="E8" s="4">
        <v>2126</v>
      </c>
      <c r="F8" s="4">
        <v>2118</v>
      </c>
      <c r="G8" s="4">
        <v>2100</v>
      </c>
      <c r="H8" s="4">
        <v>2114</v>
      </c>
      <c r="I8" s="4">
        <v>2139</v>
      </c>
      <c r="J8" s="4">
        <v>2116</v>
      </c>
      <c r="K8" s="4">
        <v>2109</v>
      </c>
      <c r="L8" s="4">
        <v>2080</v>
      </c>
      <c r="M8" s="40">
        <v>2067</v>
      </c>
      <c r="N8" s="13">
        <f t="shared" si="0"/>
        <v>2114.25</v>
      </c>
    </row>
    <row r="9" spans="1:14" ht="12" customHeight="1" x14ac:dyDescent="0.2">
      <c r="A9" s="7" t="str">
        <f>'Pregnant Women Participating'!A9</f>
        <v>Virgin Islands</v>
      </c>
      <c r="B9" s="13">
        <v>707</v>
      </c>
      <c r="C9" s="4">
        <v>706</v>
      </c>
      <c r="D9" s="4">
        <v>695</v>
      </c>
      <c r="E9" s="4">
        <v>704</v>
      </c>
      <c r="F9" s="4">
        <v>702</v>
      </c>
      <c r="G9" s="4">
        <v>703</v>
      </c>
      <c r="H9" s="4">
        <v>727</v>
      </c>
      <c r="I9" s="4">
        <v>743</v>
      </c>
      <c r="J9" s="4">
        <v>746</v>
      </c>
      <c r="K9" s="4">
        <v>760</v>
      </c>
      <c r="L9" s="4">
        <v>752</v>
      </c>
      <c r="M9" s="40">
        <v>746</v>
      </c>
      <c r="N9" s="13">
        <f t="shared" si="0"/>
        <v>724.25</v>
      </c>
    </row>
    <row r="10" spans="1:14" ht="12" customHeight="1" x14ac:dyDescent="0.2">
      <c r="A10" s="7" t="str">
        <f>'Pregnant Women Participating'!A10</f>
        <v>Indian Township, ME</v>
      </c>
      <c r="B10" s="13">
        <v>20</v>
      </c>
      <c r="C10" s="4">
        <v>21</v>
      </c>
      <c r="D10" s="4">
        <v>24</v>
      </c>
      <c r="E10" s="4">
        <v>18</v>
      </c>
      <c r="F10" s="4">
        <v>18</v>
      </c>
      <c r="G10" s="4">
        <v>18</v>
      </c>
      <c r="H10" s="4">
        <v>21</v>
      </c>
      <c r="I10" s="4">
        <v>30</v>
      </c>
      <c r="J10" s="4">
        <v>27</v>
      </c>
      <c r="K10" s="4">
        <v>26</v>
      </c>
      <c r="L10" s="4">
        <v>24</v>
      </c>
      <c r="M10" s="40">
        <v>24</v>
      </c>
      <c r="N10" s="13">
        <f t="shared" si="0"/>
        <v>22.583333333333332</v>
      </c>
    </row>
    <row r="11" spans="1:14" ht="12" customHeight="1" x14ac:dyDescent="0.2">
      <c r="A11" s="7" t="str">
        <f>'Pregnant Women Participating'!A11</f>
        <v>Pleasant Point, ME</v>
      </c>
      <c r="B11" s="13">
        <v>7</v>
      </c>
      <c r="C11" s="4">
        <v>9</v>
      </c>
      <c r="D11" s="4">
        <v>9</v>
      </c>
      <c r="E11" s="4">
        <v>9</v>
      </c>
      <c r="F11" s="4">
        <v>7</v>
      </c>
      <c r="G11" s="4">
        <v>8</v>
      </c>
      <c r="H11" s="4">
        <v>10</v>
      </c>
      <c r="I11" s="4">
        <v>12</v>
      </c>
      <c r="J11" s="4">
        <v>13</v>
      </c>
      <c r="K11" s="4">
        <v>11</v>
      </c>
      <c r="L11" s="4">
        <v>9</v>
      </c>
      <c r="M11" s="40">
        <v>8</v>
      </c>
      <c r="N11" s="13">
        <f t="shared" si="0"/>
        <v>9.3333333333333339</v>
      </c>
    </row>
    <row r="12" spans="1:14" ht="12" customHeight="1" x14ac:dyDescent="0.2">
      <c r="A12" s="7" t="str">
        <f>'Pregnant Women Participating'!A12</f>
        <v>Seneca Nation, NY</v>
      </c>
      <c r="B12" s="13">
        <v>53</v>
      </c>
      <c r="C12" s="4">
        <v>45</v>
      </c>
      <c r="D12" s="4">
        <v>39</v>
      </c>
      <c r="E12" s="4">
        <v>57</v>
      </c>
      <c r="F12" s="4">
        <v>25</v>
      </c>
      <c r="G12" s="4">
        <v>46</v>
      </c>
      <c r="H12" s="4">
        <v>27</v>
      </c>
      <c r="I12" s="4">
        <v>45</v>
      </c>
      <c r="J12" s="4">
        <v>0</v>
      </c>
      <c r="K12" s="4">
        <v>0</v>
      </c>
      <c r="L12" s="4">
        <v>0</v>
      </c>
      <c r="M12" s="40">
        <v>0</v>
      </c>
      <c r="N12" s="13">
        <f t="shared" si="0"/>
        <v>28.083333333333332</v>
      </c>
    </row>
    <row r="13" spans="1:14" ht="12" customHeight="1" x14ac:dyDescent="0.2">
      <c r="A13" s="7" t="str">
        <f>'Pregnant Women Participating'!A13</f>
        <v>Delaware</v>
      </c>
      <c r="B13" s="13">
        <v>4731</v>
      </c>
      <c r="C13" s="4">
        <v>4647</v>
      </c>
      <c r="D13" s="4">
        <v>4652</v>
      </c>
      <c r="E13" s="4">
        <v>4652</v>
      </c>
      <c r="F13" s="4">
        <v>4542</v>
      </c>
      <c r="G13" s="4">
        <v>4541</v>
      </c>
      <c r="H13" s="4">
        <v>4541</v>
      </c>
      <c r="I13" s="4">
        <v>4474</v>
      </c>
      <c r="J13" s="4">
        <v>4460</v>
      </c>
      <c r="K13" s="4">
        <v>4469</v>
      </c>
      <c r="L13" s="4">
        <v>4476</v>
      </c>
      <c r="M13" s="40">
        <v>4447</v>
      </c>
      <c r="N13" s="13">
        <f t="shared" ref="N13:N91" si="1">IF(SUM(B13:M13)&gt;0,AVERAGE(B13:M13)," ")</f>
        <v>4552.666666666667</v>
      </c>
    </row>
    <row r="14" spans="1:14" ht="12" customHeight="1" x14ac:dyDescent="0.2">
      <c r="A14" s="7" t="str">
        <f>'Pregnant Women Participating'!A14</f>
        <v>District of Columbia</v>
      </c>
      <c r="B14" s="13">
        <v>3625</v>
      </c>
      <c r="C14" s="4">
        <v>3614</v>
      </c>
      <c r="D14" s="4">
        <v>3508</v>
      </c>
      <c r="E14" s="4">
        <v>3492</v>
      </c>
      <c r="F14" s="4">
        <v>3466</v>
      </c>
      <c r="G14" s="4">
        <v>3498</v>
      </c>
      <c r="H14" s="4">
        <v>3484</v>
      </c>
      <c r="I14" s="4">
        <v>3517</v>
      </c>
      <c r="J14" s="4">
        <v>3486</v>
      </c>
      <c r="K14" s="4">
        <v>3461</v>
      </c>
      <c r="L14" s="4">
        <v>3534</v>
      </c>
      <c r="M14" s="40">
        <v>3486</v>
      </c>
      <c r="N14" s="13">
        <f t="shared" si="1"/>
        <v>3514.25</v>
      </c>
    </row>
    <row r="15" spans="1:14" ht="12" customHeight="1" x14ac:dyDescent="0.2">
      <c r="A15" s="7" t="str">
        <f>'Pregnant Women Participating'!A15</f>
        <v>Maryland</v>
      </c>
      <c r="B15" s="13">
        <v>31240</v>
      </c>
      <c r="C15" s="4">
        <v>30821</v>
      </c>
      <c r="D15" s="4">
        <v>30393</v>
      </c>
      <c r="E15" s="4">
        <v>29806</v>
      </c>
      <c r="F15" s="4">
        <v>29318</v>
      </c>
      <c r="G15" s="4">
        <v>29555</v>
      </c>
      <c r="H15" s="4">
        <v>29703</v>
      </c>
      <c r="I15" s="4">
        <v>29818</v>
      </c>
      <c r="J15" s="4">
        <v>29495</v>
      </c>
      <c r="K15" s="4">
        <v>29722</v>
      </c>
      <c r="L15" s="4">
        <v>29706</v>
      </c>
      <c r="M15" s="40">
        <v>29625</v>
      </c>
      <c r="N15" s="13">
        <f t="shared" si="1"/>
        <v>29933.5</v>
      </c>
    </row>
    <row r="16" spans="1:14" ht="12" customHeight="1" x14ac:dyDescent="0.2">
      <c r="A16" s="7" t="str">
        <f>'Pregnant Women Participating'!A16</f>
        <v>New Jersey</v>
      </c>
      <c r="B16" s="13">
        <v>34230</v>
      </c>
      <c r="C16" s="4">
        <v>33791</v>
      </c>
      <c r="D16" s="4">
        <v>32451</v>
      </c>
      <c r="E16" s="4">
        <v>32429</v>
      </c>
      <c r="F16" s="4">
        <v>32364</v>
      </c>
      <c r="G16" s="4">
        <v>32414</v>
      </c>
      <c r="H16" s="4">
        <v>32386</v>
      </c>
      <c r="I16" s="4">
        <v>32287</v>
      </c>
      <c r="J16" s="4">
        <v>32050</v>
      </c>
      <c r="K16" s="4">
        <v>32081</v>
      </c>
      <c r="L16" s="4">
        <v>31943</v>
      </c>
      <c r="M16" s="40">
        <v>31879</v>
      </c>
      <c r="N16" s="13">
        <f t="shared" si="1"/>
        <v>32525.416666666668</v>
      </c>
    </row>
    <row r="17" spans="1:14" ht="12" customHeight="1" x14ac:dyDescent="0.2">
      <c r="A17" s="7" t="str">
        <f>'Pregnant Women Participating'!A17</f>
        <v>Pennsylvania</v>
      </c>
      <c r="B17" s="13">
        <v>54376</v>
      </c>
      <c r="C17" s="4">
        <v>53525</v>
      </c>
      <c r="D17" s="4">
        <v>52757</v>
      </c>
      <c r="E17" s="4">
        <v>52771</v>
      </c>
      <c r="F17" s="4">
        <v>51664</v>
      </c>
      <c r="G17" s="4">
        <v>52006</v>
      </c>
      <c r="H17" s="4">
        <v>52022</v>
      </c>
      <c r="I17" s="4">
        <v>52054</v>
      </c>
      <c r="J17" s="4">
        <v>51694</v>
      </c>
      <c r="K17" s="4">
        <v>51348</v>
      </c>
      <c r="L17" s="4">
        <v>51300</v>
      </c>
      <c r="M17" s="40">
        <v>50505</v>
      </c>
      <c r="N17" s="13">
        <f t="shared" si="1"/>
        <v>52168.5</v>
      </c>
    </row>
    <row r="18" spans="1:14" ht="12" customHeight="1" x14ac:dyDescent="0.2">
      <c r="A18" s="7" t="str">
        <f>'Pregnant Women Participating'!A18</f>
        <v>Puerto Rico</v>
      </c>
      <c r="B18" s="13">
        <v>18938</v>
      </c>
      <c r="C18" s="4">
        <v>18374</v>
      </c>
      <c r="D18" s="4">
        <v>17921</v>
      </c>
      <c r="E18" s="4">
        <v>18522</v>
      </c>
      <c r="F18" s="4">
        <v>18485</v>
      </c>
      <c r="G18" s="4">
        <v>18549</v>
      </c>
      <c r="H18" s="4">
        <v>18604</v>
      </c>
      <c r="I18" s="4">
        <v>18739</v>
      </c>
      <c r="J18" s="4">
        <v>18798</v>
      </c>
      <c r="K18" s="4">
        <v>18769</v>
      </c>
      <c r="L18" s="4">
        <v>18705</v>
      </c>
      <c r="M18" s="40">
        <v>18098</v>
      </c>
      <c r="N18" s="13">
        <f t="shared" si="1"/>
        <v>18541.833333333332</v>
      </c>
    </row>
    <row r="19" spans="1:14" ht="12" customHeight="1" x14ac:dyDescent="0.2">
      <c r="A19" s="7" t="str">
        <f>'Pregnant Women Participating'!A19</f>
        <v>Virginia</v>
      </c>
      <c r="B19" s="13">
        <v>31188</v>
      </c>
      <c r="C19" s="4">
        <v>30669</v>
      </c>
      <c r="D19" s="4">
        <v>29957</v>
      </c>
      <c r="E19" s="4">
        <v>30109</v>
      </c>
      <c r="F19" s="4">
        <v>29884</v>
      </c>
      <c r="G19" s="4">
        <v>29994</v>
      </c>
      <c r="H19" s="4">
        <v>29912</v>
      </c>
      <c r="I19" s="4">
        <v>30127</v>
      </c>
      <c r="J19" s="4">
        <v>29825</v>
      </c>
      <c r="K19" s="4">
        <v>30028</v>
      </c>
      <c r="L19" s="4">
        <v>29901</v>
      </c>
      <c r="M19" s="40">
        <v>29763</v>
      </c>
      <c r="N19" s="13">
        <f t="shared" si="1"/>
        <v>30113.083333333332</v>
      </c>
    </row>
    <row r="20" spans="1:14" ht="12" customHeight="1" x14ac:dyDescent="0.2">
      <c r="A20" s="7" t="str">
        <f>'Pregnant Women Participating'!A20</f>
        <v>West Virginia</v>
      </c>
      <c r="B20" s="13">
        <v>9166</v>
      </c>
      <c r="C20" s="4">
        <v>8998</v>
      </c>
      <c r="D20" s="4">
        <v>8804</v>
      </c>
      <c r="E20" s="4">
        <v>8830</v>
      </c>
      <c r="F20" s="4">
        <v>8755</v>
      </c>
      <c r="G20" s="4">
        <v>8770</v>
      </c>
      <c r="H20" s="4">
        <v>8805</v>
      </c>
      <c r="I20" s="4">
        <v>8923</v>
      </c>
      <c r="J20" s="4">
        <v>8807</v>
      </c>
      <c r="K20" s="4">
        <v>8874</v>
      </c>
      <c r="L20" s="4">
        <v>8920</v>
      </c>
      <c r="M20" s="40">
        <v>8957</v>
      </c>
      <c r="N20" s="13">
        <f t="shared" si="1"/>
        <v>8884.0833333333339</v>
      </c>
    </row>
    <row r="21" spans="1:14" ht="12" customHeight="1" x14ac:dyDescent="0.2">
      <c r="A21" s="7" t="str">
        <f>'Pregnant Women Participating'!A21</f>
        <v>Alabama</v>
      </c>
      <c r="B21" s="13">
        <v>32094</v>
      </c>
      <c r="C21" s="4">
        <v>31785</v>
      </c>
      <c r="D21" s="4">
        <v>31475</v>
      </c>
      <c r="E21" s="4">
        <v>31524</v>
      </c>
      <c r="F21" s="4">
        <v>31121</v>
      </c>
      <c r="G21" s="4">
        <v>31337</v>
      </c>
      <c r="H21" s="4">
        <v>31234</v>
      </c>
      <c r="I21" s="4">
        <v>31357</v>
      </c>
      <c r="J21" s="4">
        <v>31069</v>
      </c>
      <c r="K21" s="4">
        <v>31064</v>
      </c>
      <c r="L21" s="4">
        <v>31386</v>
      </c>
      <c r="M21" s="40">
        <v>31480</v>
      </c>
      <c r="N21" s="13">
        <f t="shared" si="1"/>
        <v>31410.5</v>
      </c>
    </row>
    <row r="22" spans="1:14" ht="12" customHeight="1" x14ac:dyDescent="0.2">
      <c r="A22" s="7" t="str">
        <f>'Pregnant Women Participating'!A22</f>
        <v>Florida</v>
      </c>
      <c r="B22" s="13">
        <v>111852</v>
      </c>
      <c r="C22" s="4">
        <v>109596</v>
      </c>
      <c r="D22" s="4">
        <v>107239</v>
      </c>
      <c r="E22" s="4">
        <v>108213</v>
      </c>
      <c r="F22" s="4">
        <v>107489</v>
      </c>
      <c r="G22" s="4">
        <v>107203</v>
      </c>
      <c r="H22" s="4">
        <v>107160</v>
      </c>
      <c r="I22" s="4">
        <v>107854</v>
      </c>
      <c r="J22" s="4">
        <v>106929</v>
      </c>
      <c r="K22" s="4">
        <v>107480</v>
      </c>
      <c r="L22" s="4">
        <v>107564</v>
      </c>
      <c r="M22" s="40">
        <v>106845</v>
      </c>
      <c r="N22" s="13">
        <f t="shared" si="1"/>
        <v>107952</v>
      </c>
    </row>
    <row r="23" spans="1:14" ht="12" customHeight="1" x14ac:dyDescent="0.2">
      <c r="A23" s="7" t="str">
        <f>'Pregnant Women Participating'!A23</f>
        <v>Georgia</v>
      </c>
      <c r="B23" s="13">
        <v>57907</v>
      </c>
      <c r="C23" s="4">
        <v>55342</v>
      </c>
      <c r="D23" s="4">
        <v>57061</v>
      </c>
      <c r="E23" s="4">
        <v>57675</v>
      </c>
      <c r="F23" s="4">
        <v>56400</v>
      </c>
      <c r="G23" s="4">
        <v>57047</v>
      </c>
      <c r="H23" s="4">
        <v>57323</v>
      </c>
      <c r="I23" s="4">
        <v>57611</v>
      </c>
      <c r="J23" s="4">
        <v>57355</v>
      </c>
      <c r="K23" s="4">
        <v>57925</v>
      </c>
      <c r="L23" s="4">
        <v>57824</v>
      </c>
      <c r="M23" s="40">
        <v>57735</v>
      </c>
      <c r="N23" s="13">
        <f t="shared" si="1"/>
        <v>57267.083333333336</v>
      </c>
    </row>
    <row r="24" spans="1:14" ht="12" customHeight="1" x14ac:dyDescent="0.2">
      <c r="A24" s="7" t="str">
        <f>'Pregnant Women Participating'!A24</f>
        <v>Kentucky</v>
      </c>
      <c r="B24" s="13">
        <v>27014</v>
      </c>
      <c r="C24" s="4">
        <v>26629</v>
      </c>
      <c r="D24" s="4">
        <v>26139</v>
      </c>
      <c r="E24" s="4">
        <v>26091</v>
      </c>
      <c r="F24" s="4">
        <v>25988</v>
      </c>
      <c r="G24" s="4">
        <v>25987</v>
      </c>
      <c r="H24" s="4">
        <v>25926</v>
      </c>
      <c r="I24" s="4">
        <v>26069</v>
      </c>
      <c r="J24" s="4">
        <v>25917</v>
      </c>
      <c r="K24" s="4">
        <v>25883</v>
      </c>
      <c r="L24" s="4">
        <v>25983</v>
      </c>
      <c r="M24" s="40">
        <v>25836</v>
      </c>
      <c r="N24" s="13">
        <f t="shared" si="1"/>
        <v>26121.833333333332</v>
      </c>
    </row>
    <row r="25" spans="1:14" ht="12" customHeight="1" x14ac:dyDescent="0.2">
      <c r="A25" s="7" t="str">
        <f>'Pregnant Women Participating'!A25</f>
        <v>Mississippi</v>
      </c>
      <c r="B25" s="13">
        <v>23694</v>
      </c>
      <c r="C25" s="4">
        <v>23246</v>
      </c>
      <c r="D25" s="4">
        <v>22831</v>
      </c>
      <c r="E25" s="4">
        <v>22935</v>
      </c>
      <c r="F25" s="4">
        <v>22718</v>
      </c>
      <c r="G25" s="4">
        <v>22800</v>
      </c>
      <c r="H25" s="4">
        <v>22591</v>
      </c>
      <c r="I25" s="4">
        <v>22842</v>
      </c>
      <c r="J25" s="4">
        <v>22569</v>
      </c>
      <c r="K25" s="4">
        <v>22751</v>
      </c>
      <c r="L25" s="4">
        <v>22938</v>
      </c>
      <c r="M25" s="40">
        <v>22888</v>
      </c>
      <c r="N25" s="13">
        <f t="shared" si="1"/>
        <v>22900.25</v>
      </c>
    </row>
    <row r="26" spans="1:14" ht="12" customHeight="1" x14ac:dyDescent="0.2">
      <c r="A26" s="7" t="str">
        <f>'Pregnant Women Participating'!A26</f>
        <v>North Carolina</v>
      </c>
      <c r="B26" s="13">
        <v>54805</v>
      </c>
      <c r="C26" s="4">
        <v>54030</v>
      </c>
      <c r="D26" s="4">
        <v>52579</v>
      </c>
      <c r="E26" s="4">
        <v>52656</v>
      </c>
      <c r="F26" s="4">
        <v>52115</v>
      </c>
      <c r="G26" s="4">
        <v>52440</v>
      </c>
      <c r="H26" s="4">
        <v>52611</v>
      </c>
      <c r="I26" s="4">
        <v>53795</v>
      </c>
      <c r="J26" s="4">
        <v>53768</v>
      </c>
      <c r="K26" s="4">
        <v>54442</v>
      </c>
      <c r="L26" s="4">
        <v>55567</v>
      </c>
      <c r="M26" s="40">
        <v>55258</v>
      </c>
      <c r="N26" s="13">
        <f t="shared" si="1"/>
        <v>53672.166666666664</v>
      </c>
    </row>
    <row r="27" spans="1:14" ht="12" customHeight="1" x14ac:dyDescent="0.2">
      <c r="A27" s="7" t="str">
        <f>'Pregnant Women Participating'!A27</f>
        <v>South Carolina</v>
      </c>
      <c r="B27" s="13">
        <v>26962</v>
      </c>
      <c r="C27" s="4">
        <v>26661</v>
      </c>
      <c r="D27" s="4">
        <v>26041</v>
      </c>
      <c r="E27" s="4">
        <v>26346</v>
      </c>
      <c r="F27" s="4">
        <v>26201</v>
      </c>
      <c r="G27" s="4">
        <v>26164</v>
      </c>
      <c r="H27" s="4">
        <v>26138</v>
      </c>
      <c r="I27" s="4">
        <v>25733</v>
      </c>
      <c r="J27" s="4">
        <v>25756</v>
      </c>
      <c r="K27" s="4">
        <v>25772</v>
      </c>
      <c r="L27" s="4">
        <v>25811</v>
      </c>
      <c r="M27" s="40">
        <v>25249</v>
      </c>
      <c r="N27" s="13">
        <f t="shared" si="1"/>
        <v>26069.5</v>
      </c>
    </row>
    <row r="28" spans="1:14" ht="12" customHeight="1" x14ac:dyDescent="0.2">
      <c r="A28" s="7" t="str">
        <f>'Pregnant Women Participating'!A28</f>
        <v>Tennessee</v>
      </c>
      <c r="B28" s="13">
        <v>37253</v>
      </c>
      <c r="C28" s="4">
        <v>36487</v>
      </c>
      <c r="D28" s="4">
        <v>35540</v>
      </c>
      <c r="E28" s="4">
        <v>35374</v>
      </c>
      <c r="F28" s="4">
        <v>34625</v>
      </c>
      <c r="G28" s="4">
        <v>34894</v>
      </c>
      <c r="H28" s="4">
        <v>33858</v>
      </c>
      <c r="I28" s="4">
        <v>34092</v>
      </c>
      <c r="J28" s="4">
        <v>32661</v>
      </c>
      <c r="K28" s="4">
        <v>32610</v>
      </c>
      <c r="L28" s="4">
        <v>32801</v>
      </c>
      <c r="M28" s="40">
        <v>33366</v>
      </c>
      <c r="N28" s="13">
        <f t="shared" si="1"/>
        <v>34463.416666666664</v>
      </c>
    </row>
    <row r="29" spans="1:14" ht="12" customHeight="1" x14ac:dyDescent="0.2">
      <c r="A29" s="7" t="str">
        <f>'Pregnant Women Participating'!A29</f>
        <v>Choctaw Indians, MS</v>
      </c>
      <c r="B29" s="13">
        <v>196</v>
      </c>
      <c r="C29" s="4">
        <v>192</v>
      </c>
      <c r="D29" s="4">
        <v>178</v>
      </c>
      <c r="E29" s="4">
        <v>183</v>
      </c>
      <c r="F29" s="4">
        <v>181</v>
      </c>
      <c r="G29" s="4">
        <v>173</v>
      </c>
      <c r="H29" s="4">
        <v>182</v>
      </c>
      <c r="I29" s="4">
        <v>185</v>
      </c>
      <c r="J29" s="4">
        <v>181</v>
      </c>
      <c r="K29" s="4">
        <v>176</v>
      </c>
      <c r="L29" s="4">
        <v>181</v>
      </c>
      <c r="M29" s="40">
        <v>184</v>
      </c>
      <c r="N29" s="13">
        <f t="shared" si="1"/>
        <v>182.66666666666666</v>
      </c>
    </row>
    <row r="30" spans="1:14" ht="12" customHeight="1" x14ac:dyDescent="0.2">
      <c r="A30" s="7" t="str">
        <f>'Pregnant Women Participating'!A30</f>
        <v>Eastern Cherokee, NC</v>
      </c>
      <c r="B30" s="13">
        <v>111</v>
      </c>
      <c r="C30" s="4">
        <v>117</v>
      </c>
      <c r="D30" s="4">
        <v>113</v>
      </c>
      <c r="E30" s="4">
        <v>119</v>
      </c>
      <c r="F30" s="4">
        <v>121</v>
      </c>
      <c r="G30" s="4">
        <v>115</v>
      </c>
      <c r="H30" s="4">
        <v>110</v>
      </c>
      <c r="I30" s="4">
        <v>102</v>
      </c>
      <c r="J30" s="4">
        <v>93</v>
      </c>
      <c r="K30" s="4">
        <v>95</v>
      </c>
      <c r="L30" s="4">
        <v>103</v>
      </c>
      <c r="M30" s="40">
        <v>109</v>
      </c>
      <c r="N30" s="13">
        <f t="shared" si="1"/>
        <v>109</v>
      </c>
    </row>
    <row r="31" spans="1:14" ht="12" customHeight="1" x14ac:dyDescent="0.2">
      <c r="A31" s="7" t="str">
        <f>'Pregnant Women Participating'!A31</f>
        <v>Illinois</v>
      </c>
      <c r="B31" s="13">
        <v>55288</v>
      </c>
      <c r="C31" s="4">
        <v>53852</v>
      </c>
      <c r="D31" s="4">
        <v>52605</v>
      </c>
      <c r="E31" s="4">
        <v>51960</v>
      </c>
      <c r="F31" s="4">
        <v>51558</v>
      </c>
      <c r="G31" s="4">
        <v>51635</v>
      </c>
      <c r="H31" s="4">
        <v>51443</v>
      </c>
      <c r="I31" s="4">
        <v>51777</v>
      </c>
      <c r="J31" s="4">
        <v>50758</v>
      </c>
      <c r="K31" s="4">
        <v>51406</v>
      </c>
      <c r="L31" s="4">
        <v>51578</v>
      </c>
      <c r="M31" s="40">
        <v>51283</v>
      </c>
      <c r="N31" s="13">
        <f t="shared" si="1"/>
        <v>52095.25</v>
      </c>
    </row>
    <row r="32" spans="1:14" ht="12" customHeight="1" x14ac:dyDescent="0.2">
      <c r="A32" s="7" t="str">
        <f>'Pregnant Women Participating'!A32</f>
        <v>Indiana</v>
      </c>
      <c r="B32" s="13">
        <v>36730</v>
      </c>
      <c r="C32" s="4">
        <v>36078</v>
      </c>
      <c r="D32" s="4">
        <v>35425</v>
      </c>
      <c r="E32" s="4">
        <v>35533</v>
      </c>
      <c r="F32" s="4">
        <v>35039</v>
      </c>
      <c r="G32" s="4">
        <v>35078</v>
      </c>
      <c r="H32" s="4">
        <v>35200</v>
      </c>
      <c r="I32" s="4">
        <v>35398</v>
      </c>
      <c r="J32" s="4">
        <v>35012</v>
      </c>
      <c r="K32" s="4">
        <v>35359</v>
      </c>
      <c r="L32" s="4">
        <v>35198</v>
      </c>
      <c r="M32" s="40">
        <v>35268</v>
      </c>
      <c r="N32" s="13">
        <f t="shared" si="1"/>
        <v>35443.166666666664</v>
      </c>
    </row>
    <row r="33" spans="1:14" ht="12" customHeight="1" x14ac:dyDescent="0.2">
      <c r="A33" s="7" t="str">
        <f>'Pregnant Women Participating'!A33</f>
        <v>Iowa</v>
      </c>
      <c r="B33" s="13">
        <v>14325</v>
      </c>
      <c r="C33" s="4">
        <v>14382</v>
      </c>
      <c r="D33" s="4">
        <v>14158</v>
      </c>
      <c r="E33" s="4">
        <v>13994</v>
      </c>
      <c r="F33" s="4">
        <v>13951</v>
      </c>
      <c r="G33" s="4">
        <v>13755</v>
      </c>
      <c r="H33" s="4">
        <v>13863</v>
      </c>
      <c r="I33" s="4">
        <v>13825</v>
      </c>
      <c r="J33" s="4">
        <v>13814</v>
      </c>
      <c r="K33" s="4">
        <v>13807</v>
      </c>
      <c r="L33" s="4">
        <v>13820</v>
      </c>
      <c r="M33" s="40">
        <v>13814</v>
      </c>
      <c r="N33" s="13">
        <f t="shared" si="1"/>
        <v>13959</v>
      </c>
    </row>
    <row r="34" spans="1:14" ht="12" customHeight="1" x14ac:dyDescent="0.2">
      <c r="A34" s="7" t="str">
        <f>'Pregnant Women Participating'!A34</f>
        <v>Michigan</v>
      </c>
      <c r="B34" s="13">
        <v>52606</v>
      </c>
      <c r="C34" s="4">
        <v>52119</v>
      </c>
      <c r="D34" s="4">
        <v>51688</v>
      </c>
      <c r="E34" s="4">
        <v>51403</v>
      </c>
      <c r="F34" s="4">
        <v>50873</v>
      </c>
      <c r="G34" s="4">
        <v>51295</v>
      </c>
      <c r="H34" s="4">
        <v>51393</v>
      </c>
      <c r="I34" s="4">
        <v>51534</v>
      </c>
      <c r="J34" s="4">
        <v>51294</v>
      </c>
      <c r="K34" s="4">
        <v>51654</v>
      </c>
      <c r="L34" s="4">
        <v>51769</v>
      </c>
      <c r="M34" s="40">
        <v>51926</v>
      </c>
      <c r="N34" s="13">
        <f t="shared" si="1"/>
        <v>51629.5</v>
      </c>
    </row>
    <row r="35" spans="1:14" ht="12" customHeight="1" x14ac:dyDescent="0.2">
      <c r="A35" s="7" t="str">
        <f>'Pregnant Women Participating'!A35</f>
        <v>Minnesota</v>
      </c>
      <c r="B35" s="13">
        <v>23693</v>
      </c>
      <c r="C35" s="4">
        <v>23221</v>
      </c>
      <c r="D35" s="4">
        <v>22854</v>
      </c>
      <c r="E35" s="4">
        <v>22538</v>
      </c>
      <c r="F35" s="4">
        <v>22078</v>
      </c>
      <c r="G35" s="4">
        <v>22208</v>
      </c>
      <c r="H35" s="4">
        <v>22238</v>
      </c>
      <c r="I35" s="4">
        <v>22502</v>
      </c>
      <c r="J35" s="4">
        <v>22248</v>
      </c>
      <c r="K35" s="4">
        <v>22419</v>
      </c>
      <c r="L35" s="4">
        <v>22529</v>
      </c>
      <c r="M35" s="40">
        <v>22411</v>
      </c>
      <c r="N35" s="13">
        <f t="shared" si="1"/>
        <v>22578.25</v>
      </c>
    </row>
    <row r="36" spans="1:14" ht="12" customHeight="1" x14ac:dyDescent="0.2">
      <c r="A36" s="7" t="str">
        <f>'Pregnant Women Participating'!A36</f>
        <v>Ohio</v>
      </c>
      <c r="B36" s="13">
        <v>66499</v>
      </c>
      <c r="C36" s="4">
        <v>65413</v>
      </c>
      <c r="D36" s="4">
        <v>63946</v>
      </c>
      <c r="E36" s="4">
        <v>63750</v>
      </c>
      <c r="F36" s="4">
        <v>62708</v>
      </c>
      <c r="G36" s="4">
        <v>62007</v>
      </c>
      <c r="H36" s="4">
        <v>62598</v>
      </c>
      <c r="I36" s="4">
        <v>62987</v>
      </c>
      <c r="J36" s="4">
        <v>62776</v>
      </c>
      <c r="K36" s="4">
        <v>63379</v>
      </c>
      <c r="L36" s="4">
        <v>63981</v>
      </c>
      <c r="M36" s="40">
        <v>64101</v>
      </c>
      <c r="N36" s="13">
        <f t="shared" si="1"/>
        <v>63678.75</v>
      </c>
    </row>
    <row r="37" spans="1:14" ht="12" customHeight="1" x14ac:dyDescent="0.2">
      <c r="A37" s="7" t="str">
        <f>'Pregnant Women Participating'!A37</f>
        <v>Wisconsin</v>
      </c>
      <c r="B37" s="13">
        <v>21907</v>
      </c>
      <c r="C37" s="4">
        <v>21675</v>
      </c>
      <c r="D37" s="4">
        <v>21427</v>
      </c>
      <c r="E37" s="4">
        <v>21232</v>
      </c>
      <c r="F37" s="4">
        <v>20961</v>
      </c>
      <c r="G37" s="4">
        <v>20919</v>
      </c>
      <c r="H37" s="4">
        <v>21022</v>
      </c>
      <c r="I37" s="4">
        <v>21148</v>
      </c>
      <c r="J37" s="4">
        <v>20847</v>
      </c>
      <c r="K37" s="4">
        <v>21139</v>
      </c>
      <c r="L37" s="4">
        <v>21067</v>
      </c>
      <c r="M37" s="40">
        <v>21041</v>
      </c>
      <c r="N37" s="13">
        <f t="shared" si="1"/>
        <v>21198.75</v>
      </c>
    </row>
    <row r="38" spans="1:14" ht="12" customHeight="1" x14ac:dyDescent="0.2">
      <c r="A38" s="7" t="str">
        <f>'Pregnant Women Participating'!A38</f>
        <v>Arizona</v>
      </c>
      <c r="B38" s="13">
        <v>33875</v>
      </c>
      <c r="C38" s="4">
        <v>33300</v>
      </c>
      <c r="D38" s="4">
        <v>33346</v>
      </c>
      <c r="E38" s="4">
        <v>33460</v>
      </c>
      <c r="F38" s="4">
        <v>33238</v>
      </c>
      <c r="G38" s="4">
        <v>33325</v>
      </c>
      <c r="H38" s="4">
        <v>33380</v>
      </c>
      <c r="I38" s="4">
        <v>33446</v>
      </c>
      <c r="J38" s="4">
        <v>33031</v>
      </c>
      <c r="K38" s="4">
        <v>33133</v>
      </c>
      <c r="L38" s="4">
        <v>32990</v>
      </c>
      <c r="M38" s="40">
        <v>32760</v>
      </c>
      <c r="N38" s="13">
        <f t="shared" si="1"/>
        <v>33273.666666666664</v>
      </c>
    </row>
    <row r="39" spans="1:14" ht="12" customHeight="1" x14ac:dyDescent="0.2">
      <c r="A39" s="7" t="str">
        <f>'Pregnant Women Participating'!A39</f>
        <v>Arkansas</v>
      </c>
      <c r="B39" s="13">
        <v>20848</v>
      </c>
      <c r="C39" s="4">
        <v>20940</v>
      </c>
      <c r="D39" s="4">
        <v>20472</v>
      </c>
      <c r="E39" s="4">
        <v>20187</v>
      </c>
      <c r="F39" s="4">
        <v>19979</v>
      </c>
      <c r="G39" s="4">
        <v>19694</v>
      </c>
      <c r="H39" s="4">
        <v>19771</v>
      </c>
      <c r="I39" s="4">
        <v>19842</v>
      </c>
      <c r="J39" s="4">
        <v>19400</v>
      </c>
      <c r="K39" s="4">
        <v>19375</v>
      </c>
      <c r="L39" s="4">
        <v>19472</v>
      </c>
      <c r="M39" s="40">
        <v>19215</v>
      </c>
      <c r="N39" s="13">
        <f t="shared" si="1"/>
        <v>19932.916666666668</v>
      </c>
    </row>
    <row r="40" spans="1:14" ht="12" customHeight="1" x14ac:dyDescent="0.2">
      <c r="A40" s="7" t="str">
        <f>'Pregnant Women Participating'!A40</f>
        <v>Louisiana</v>
      </c>
      <c r="B40" s="13">
        <v>32879</v>
      </c>
      <c r="C40" s="4">
        <v>32529</v>
      </c>
      <c r="D40" s="4">
        <v>31990</v>
      </c>
      <c r="E40" s="4">
        <v>32072</v>
      </c>
      <c r="F40" s="4">
        <v>32016</v>
      </c>
      <c r="G40" s="4">
        <v>31682</v>
      </c>
      <c r="H40" s="4">
        <v>31452</v>
      </c>
      <c r="I40" s="4">
        <v>31616</v>
      </c>
      <c r="J40" s="4">
        <v>31656</v>
      </c>
      <c r="K40" s="4">
        <v>31349</v>
      </c>
      <c r="L40" s="4">
        <v>31307</v>
      </c>
      <c r="M40" s="40">
        <v>30872</v>
      </c>
      <c r="N40" s="13">
        <f t="shared" si="1"/>
        <v>31785</v>
      </c>
    </row>
    <row r="41" spans="1:14" ht="12" customHeight="1" x14ac:dyDescent="0.2">
      <c r="A41" s="7" t="str">
        <f>'Pregnant Women Participating'!A41</f>
        <v>New Mexico</v>
      </c>
      <c r="B41" s="13">
        <v>9629</v>
      </c>
      <c r="C41" s="4">
        <v>9573</v>
      </c>
      <c r="D41" s="4">
        <v>9357</v>
      </c>
      <c r="E41" s="4">
        <v>9386</v>
      </c>
      <c r="F41" s="4">
        <v>9307</v>
      </c>
      <c r="G41" s="4">
        <v>9284</v>
      </c>
      <c r="H41" s="4">
        <v>9334</v>
      </c>
      <c r="I41" s="4">
        <v>9307</v>
      </c>
      <c r="J41" s="4">
        <v>9201</v>
      </c>
      <c r="K41" s="4">
        <v>9313</v>
      </c>
      <c r="L41" s="4">
        <v>9445</v>
      </c>
      <c r="M41" s="40">
        <v>9443</v>
      </c>
      <c r="N41" s="13">
        <f t="shared" si="1"/>
        <v>9381.5833333333339</v>
      </c>
    </row>
    <row r="42" spans="1:14" ht="12" customHeight="1" x14ac:dyDescent="0.2">
      <c r="A42" s="7" t="str">
        <f>'Pregnant Women Participating'!A42</f>
        <v>Oklahoma</v>
      </c>
      <c r="B42" s="13">
        <v>18486</v>
      </c>
      <c r="C42" s="4">
        <v>18143</v>
      </c>
      <c r="D42" s="4">
        <v>17795</v>
      </c>
      <c r="E42" s="4">
        <v>17750</v>
      </c>
      <c r="F42" s="4">
        <v>17217</v>
      </c>
      <c r="G42" s="4">
        <v>17320</v>
      </c>
      <c r="H42" s="4">
        <v>17353</v>
      </c>
      <c r="I42" s="4">
        <v>17338</v>
      </c>
      <c r="J42" s="4">
        <v>17227</v>
      </c>
      <c r="K42" s="4">
        <v>17343</v>
      </c>
      <c r="L42" s="4">
        <v>17362</v>
      </c>
      <c r="M42" s="40">
        <v>17517</v>
      </c>
      <c r="N42" s="13">
        <f t="shared" si="1"/>
        <v>17570.916666666668</v>
      </c>
    </row>
    <row r="43" spans="1:14" ht="12" customHeight="1" x14ac:dyDescent="0.2">
      <c r="A43" s="7" t="str">
        <f>'Pregnant Women Participating'!A43</f>
        <v>Texas</v>
      </c>
      <c r="B43" s="13">
        <v>184227</v>
      </c>
      <c r="C43" s="4">
        <v>181158</v>
      </c>
      <c r="D43" s="4">
        <v>179043</v>
      </c>
      <c r="E43" s="4">
        <v>179809</v>
      </c>
      <c r="F43" s="4">
        <v>177331</v>
      </c>
      <c r="G43" s="4">
        <v>176976</v>
      </c>
      <c r="H43" s="4">
        <v>176456</v>
      </c>
      <c r="I43" s="4">
        <v>177765</v>
      </c>
      <c r="J43" s="4">
        <v>177035</v>
      </c>
      <c r="K43" s="4">
        <v>179009</v>
      </c>
      <c r="L43" s="4">
        <v>179134</v>
      </c>
      <c r="M43" s="40">
        <v>179309</v>
      </c>
      <c r="N43" s="13">
        <f t="shared" si="1"/>
        <v>178937.66666666666</v>
      </c>
    </row>
    <row r="44" spans="1:14" ht="12" customHeight="1" x14ac:dyDescent="0.2">
      <c r="A44" s="7" t="str">
        <f>'Pregnant Women Participating'!A44</f>
        <v>Utah</v>
      </c>
      <c r="B44" s="13">
        <v>10970</v>
      </c>
      <c r="C44" s="4">
        <v>10963</v>
      </c>
      <c r="D44" s="4">
        <v>10650</v>
      </c>
      <c r="E44" s="4">
        <v>10556</v>
      </c>
      <c r="F44" s="4">
        <v>10467</v>
      </c>
      <c r="G44" s="4">
        <v>10447</v>
      </c>
      <c r="H44" s="4">
        <v>10323</v>
      </c>
      <c r="I44" s="4">
        <v>10292</v>
      </c>
      <c r="J44" s="4">
        <v>10097</v>
      </c>
      <c r="K44" s="4">
        <v>10076</v>
      </c>
      <c r="L44" s="4">
        <v>10159</v>
      </c>
      <c r="M44" s="40">
        <v>10091</v>
      </c>
      <c r="N44" s="13">
        <f t="shared" si="1"/>
        <v>10424.25</v>
      </c>
    </row>
    <row r="45" spans="1:14" ht="12" customHeight="1" x14ac:dyDescent="0.2">
      <c r="A45" s="7" t="str">
        <f>'Pregnant Women Participating'!A45</f>
        <v>Inter-Tribal Council, AZ</v>
      </c>
      <c r="B45" s="13">
        <v>1732</v>
      </c>
      <c r="C45" s="4">
        <v>1659</v>
      </c>
      <c r="D45" s="4">
        <v>1645</v>
      </c>
      <c r="E45" s="4">
        <v>1700</v>
      </c>
      <c r="F45" s="4">
        <v>1665</v>
      </c>
      <c r="G45" s="4">
        <v>1662</v>
      </c>
      <c r="H45" s="4">
        <v>1652</v>
      </c>
      <c r="I45" s="4">
        <v>1660</v>
      </c>
      <c r="J45" s="4">
        <v>1620</v>
      </c>
      <c r="K45" s="4">
        <v>1644</v>
      </c>
      <c r="L45" s="4">
        <v>1612</v>
      </c>
      <c r="M45" s="40">
        <v>1638</v>
      </c>
      <c r="N45" s="13">
        <f t="shared" si="1"/>
        <v>1657.4166666666667</v>
      </c>
    </row>
    <row r="46" spans="1:14" ht="12" customHeight="1" x14ac:dyDescent="0.2">
      <c r="A46" s="7" t="str">
        <f>'Pregnant Women Participating'!A46</f>
        <v>Navajo Nation, AZ</v>
      </c>
      <c r="B46" s="13">
        <v>1502</v>
      </c>
      <c r="C46" s="4">
        <v>1485</v>
      </c>
      <c r="D46" s="4">
        <v>1437</v>
      </c>
      <c r="E46" s="4">
        <v>1426</v>
      </c>
      <c r="F46" s="4">
        <v>1364</v>
      </c>
      <c r="G46" s="4">
        <v>1344</v>
      </c>
      <c r="H46" s="4">
        <v>1376</v>
      </c>
      <c r="I46" s="4">
        <v>1419</v>
      </c>
      <c r="J46" s="4">
        <v>1416</v>
      </c>
      <c r="K46" s="4">
        <v>1459</v>
      </c>
      <c r="L46" s="4">
        <v>1410</v>
      </c>
      <c r="M46" s="40">
        <v>1410</v>
      </c>
      <c r="N46" s="13">
        <f t="shared" si="1"/>
        <v>1420.6666666666667</v>
      </c>
    </row>
    <row r="47" spans="1:14" ht="12" customHeight="1" x14ac:dyDescent="0.2">
      <c r="A47" s="7" t="str">
        <f>'Pregnant Women Participating'!A47</f>
        <v>Acoma, Canoncito &amp; Laguna, NM</v>
      </c>
      <c r="B47" s="13">
        <v>91</v>
      </c>
      <c r="C47" s="4">
        <v>92</v>
      </c>
      <c r="D47" s="4">
        <v>80</v>
      </c>
      <c r="E47" s="4">
        <v>87</v>
      </c>
      <c r="F47" s="4">
        <v>82</v>
      </c>
      <c r="G47" s="4">
        <v>87</v>
      </c>
      <c r="H47" s="4">
        <v>83</v>
      </c>
      <c r="I47" s="4">
        <v>86</v>
      </c>
      <c r="J47" s="4">
        <v>89</v>
      </c>
      <c r="K47" s="4">
        <v>96</v>
      </c>
      <c r="L47" s="4">
        <v>84</v>
      </c>
      <c r="M47" s="40">
        <v>82</v>
      </c>
      <c r="N47" s="13">
        <f t="shared" si="1"/>
        <v>86.583333333333329</v>
      </c>
    </row>
    <row r="48" spans="1:14" ht="12" customHeight="1" x14ac:dyDescent="0.2">
      <c r="A48" s="7" t="str">
        <f>'Pregnant Women Participating'!A48</f>
        <v>Eight Northern Pueblos, NM</v>
      </c>
      <c r="B48" s="13">
        <v>70</v>
      </c>
      <c r="C48" s="4">
        <v>68</v>
      </c>
      <c r="D48" s="4">
        <v>71</v>
      </c>
      <c r="E48" s="4">
        <v>72</v>
      </c>
      <c r="F48" s="4">
        <v>71</v>
      </c>
      <c r="G48" s="4">
        <v>71</v>
      </c>
      <c r="H48" s="4">
        <v>71</v>
      </c>
      <c r="I48" s="4">
        <v>70</v>
      </c>
      <c r="J48" s="4">
        <v>70</v>
      </c>
      <c r="K48" s="4">
        <v>70</v>
      </c>
      <c r="L48" s="4">
        <v>69</v>
      </c>
      <c r="M48" s="40">
        <v>69</v>
      </c>
      <c r="N48" s="13">
        <f t="shared" si="1"/>
        <v>70.166666666666671</v>
      </c>
    </row>
    <row r="49" spans="1:14" ht="12" customHeight="1" x14ac:dyDescent="0.2">
      <c r="A49" s="7" t="str">
        <f>'Pregnant Women Participating'!A49</f>
        <v>Five Sandoval Pueblos, NM</v>
      </c>
      <c r="B49" s="13">
        <v>65</v>
      </c>
      <c r="C49" s="4">
        <v>65</v>
      </c>
      <c r="D49" s="4">
        <v>55</v>
      </c>
      <c r="E49" s="4">
        <v>65</v>
      </c>
      <c r="F49" s="4">
        <v>66</v>
      </c>
      <c r="G49" s="4">
        <v>61</v>
      </c>
      <c r="H49" s="4">
        <v>61</v>
      </c>
      <c r="I49" s="4">
        <v>71</v>
      </c>
      <c r="J49" s="4">
        <v>82</v>
      </c>
      <c r="K49" s="4">
        <v>77</v>
      </c>
      <c r="L49" s="4">
        <v>74</v>
      </c>
      <c r="M49" s="40">
        <v>75</v>
      </c>
      <c r="N49" s="13">
        <f t="shared" si="1"/>
        <v>68.083333333333329</v>
      </c>
    </row>
    <row r="50" spans="1:14" ht="12" customHeight="1" x14ac:dyDescent="0.2">
      <c r="A50" s="7" t="str">
        <f>'Pregnant Women Participating'!A50</f>
        <v>Isleta Pueblo, NM</v>
      </c>
      <c r="B50" s="13">
        <v>361</v>
      </c>
      <c r="C50" s="4">
        <v>358</v>
      </c>
      <c r="D50" s="4">
        <v>356</v>
      </c>
      <c r="E50" s="4">
        <v>337</v>
      </c>
      <c r="F50" s="4">
        <v>328</v>
      </c>
      <c r="G50" s="4">
        <v>314</v>
      </c>
      <c r="H50" s="4">
        <v>307</v>
      </c>
      <c r="I50" s="4">
        <v>291</v>
      </c>
      <c r="J50" s="4">
        <v>283</v>
      </c>
      <c r="K50" s="4">
        <v>291</v>
      </c>
      <c r="L50" s="4">
        <v>278</v>
      </c>
      <c r="M50" s="40">
        <v>274</v>
      </c>
      <c r="N50" s="13">
        <f t="shared" si="1"/>
        <v>314.83333333333331</v>
      </c>
    </row>
    <row r="51" spans="1:14" ht="12" customHeight="1" x14ac:dyDescent="0.2">
      <c r="A51" s="7" t="str">
        <f>'Pregnant Women Participating'!A51</f>
        <v>San Felipe Pueblo, NM</v>
      </c>
      <c r="B51" s="13">
        <v>55</v>
      </c>
      <c r="C51" s="4">
        <v>55</v>
      </c>
      <c r="D51" s="4">
        <v>49</v>
      </c>
      <c r="E51" s="4">
        <v>54</v>
      </c>
      <c r="F51" s="4">
        <v>56</v>
      </c>
      <c r="G51" s="4">
        <v>62</v>
      </c>
      <c r="H51" s="4">
        <v>57</v>
      </c>
      <c r="I51" s="4">
        <v>54</v>
      </c>
      <c r="J51" s="4">
        <v>52</v>
      </c>
      <c r="K51" s="4">
        <v>54</v>
      </c>
      <c r="L51" s="4">
        <v>56</v>
      </c>
      <c r="M51" s="40">
        <v>57</v>
      </c>
      <c r="N51" s="13">
        <f t="shared" si="1"/>
        <v>55.083333333333336</v>
      </c>
    </row>
    <row r="52" spans="1:14" ht="12" customHeight="1" x14ac:dyDescent="0.2">
      <c r="A52" s="7" t="str">
        <f>'Pregnant Women Participating'!A52</f>
        <v>Santo Domingo Tribe, NM</v>
      </c>
      <c r="B52" s="13">
        <v>48</v>
      </c>
      <c r="C52" s="4">
        <v>51</v>
      </c>
      <c r="D52" s="4">
        <v>43</v>
      </c>
      <c r="E52" s="4">
        <v>43</v>
      </c>
      <c r="F52" s="4">
        <v>43</v>
      </c>
      <c r="G52" s="4">
        <v>48</v>
      </c>
      <c r="H52" s="4">
        <v>44</v>
      </c>
      <c r="I52" s="4">
        <v>41</v>
      </c>
      <c r="J52" s="4">
        <v>41</v>
      </c>
      <c r="K52" s="4">
        <v>35</v>
      </c>
      <c r="L52" s="4">
        <v>38</v>
      </c>
      <c r="M52" s="40">
        <v>38</v>
      </c>
      <c r="N52" s="13">
        <f t="shared" si="1"/>
        <v>42.75</v>
      </c>
    </row>
    <row r="53" spans="1:14" ht="12" customHeight="1" x14ac:dyDescent="0.2">
      <c r="A53" s="7" t="str">
        <f>'Pregnant Women Participating'!A53</f>
        <v>Zuni Pueblo, NM</v>
      </c>
      <c r="B53" s="13">
        <v>89</v>
      </c>
      <c r="C53" s="4">
        <v>73</v>
      </c>
      <c r="D53" s="4">
        <v>67</v>
      </c>
      <c r="E53" s="4">
        <v>65</v>
      </c>
      <c r="F53" s="4">
        <v>70</v>
      </c>
      <c r="G53" s="4">
        <v>70</v>
      </c>
      <c r="H53" s="4">
        <v>72</v>
      </c>
      <c r="I53" s="4">
        <v>81</v>
      </c>
      <c r="J53" s="4">
        <v>73</v>
      </c>
      <c r="K53" s="4">
        <v>71</v>
      </c>
      <c r="L53" s="4">
        <v>76</v>
      </c>
      <c r="M53" s="40">
        <v>74</v>
      </c>
      <c r="N53" s="13">
        <f t="shared" si="1"/>
        <v>73.416666666666671</v>
      </c>
    </row>
    <row r="54" spans="1:14" ht="12" customHeight="1" x14ac:dyDescent="0.2">
      <c r="A54" s="7" t="str">
        <f>'Pregnant Women Participating'!A54</f>
        <v>Cherokee Nation, OK</v>
      </c>
      <c r="B54" s="13">
        <v>1726</v>
      </c>
      <c r="C54" s="4">
        <v>1700</v>
      </c>
      <c r="D54" s="4">
        <v>1582</v>
      </c>
      <c r="E54" s="4">
        <v>1646</v>
      </c>
      <c r="F54" s="4">
        <v>1665</v>
      </c>
      <c r="G54" s="4">
        <v>1702</v>
      </c>
      <c r="H54" s="4">
        <v>1741</v>
      </c>
      <c r="I54" s="4">
        <v>1766</v>
      </c>
      <c r="J54" s="4">
        <v>1767</v>
      </c>
      <c r="K54" s="4">
        <v>1770</v>
      </c>
      <c r="L54" s="4">
        <v>1785</v>
      </c>
      <c r="M54" s="40">
        <v>1774</v>
      </c>
      <c r="N54" s="13">
        <f t="shared" si="1"/>
        <v>1718.6666666666667</v>
      </c>
    </row>
    <row r="55" spans="1:14" ht="12" customHeight="1" x14ac:dyDescent="0.2">
      <c r="A55" s="7" t="str">
        <f>'Pregnant Women Participating'!A55</f>
        <v>Chickasaw Nation, OK</v>
      </c>
      <c r="B55" s="13">
        <v>874</v>
      </c>
      <c r="C55" s="4">
        <v>855</v>
      </c>
      <c r="D55" s="4">
        <v>855</v>
      </c>
      <c r="E55" s="4">
        <v>887</v>
      </c>
      <c r="F55" s="4">
        <v>871</v>
      </c>
      <c r="G55" s="4">
        <v>860</v>
      </c>
      <c r="H55" s="4">
        <v>889</v>
      </c>
      <c r="I55" s="4">
        <v>881</v>
      </c>
      <c r="J55" s="4">
        <v>856</v>
      </c>
      <c r="K55" s="4">
        <v>864</v>
      </c>
      <c r="L55" s="4">
        <v>874</v>
      </c>
      <c r="M55" s="40">
        <v>890</v>
      </c>
      <c r="N55" s="13">
        <f t="shared" si="1"/>
        <v>871.33333333333337</v>
      </c>
    </row>
    <row r="56" spans="1:14" ht="12" customHeight="1" x14ac:dyDescent="0.2">
      <c r="A56" s="7" t="str">
        <f>'Pregnant Women Participating'!A56</f>
        <v>Choctaw Nation, OK</v>
      </c>
      <c r="B56" s="13">
        <v>971</v>
      </c>
      <c r="C56" s="4">
        <v>978</v>
      </c>
      <c r="D56" s="4">
        <v>953</v>
      </c>
      <c r="E56" s="4">
        <v>1004</v>
      </c>
      <c r="F56" s="4">
        <v>985</v>
      </c>
      <c r="G56" s="4">
        <v>985</v>
      </c>
      <c r="H56" s="4">
        <v>1031</v>
      </c>
      <c r="I56" s="4">
        <v>1049</v>
      </c>
      <c r="J56" s="4">
        <v>1056</v>
      </c>
      <c r="K56" s="4">
        <v>1089</v>
      </c>
      <c r="L56" s="4">
        <v>1115</v>
      </c>
      <c r="M56" s="40">
        <v>1113</v>
      </c>
      <c r="N56" s="13">
        <f t="shared" si="1"/>
        <v>1027.4166666666667</v>
      </c>
    </row>
    <row r="57" spans="1:14" ht="12" customHeight="1" x14ac:dyDescent="0.2">
      <c r="A57" s="7" t="str">
        <f>'Pregnant Women Participating'!A57</f>
        <v>Citizen Potawatomi Nation, OK</v>
      </c>
      <c r="B57" s="13">
        <v>404</v>
      </c>
      <c r="C57" s="4">
        <v>385</v>
      </c>
      <c r="D57" s="4">
        <v>375</v>
      </c>
      <c r="E57" s="4">
        <v>373</v>
      </c>
      <c r="F57" s="4">
        <v>382</v>
      </c>
      <c r="G57" s="4">
        <v>390</v>
      </c>
      <c r="H57" s="4">
        <v>383</v>
      </c>
      <c r="I57" s="4">
        <v>390</v>
      </c>
      <c r="J57" s="4">
        <v>376</v>
      </c>
      <c r="K57" s="4">
        <v>383</v>
      </c>
      <c r="L57" s="4">
        <v>385</v>
      </c>
      <c r="M57" s="40">
        <v>377</v>
      </c>
      <c r="N57" s="13">
        <f t="shared" si="1"/>
        <v>383.58333333333331</v>
      </c>
    </row>
    <row r="58" spans="1:14" ht="12" customHeight="1" x14ac:dyDescent="0.2">
      <c r="A58" s="7" t="str">
        <f>'Pregnant Women Participating'!A58</f>
        <v>Inter-Tribal Council, OK</v>
      </c>
      <c r="B58" s="13">
        <v>188</v>
      </c>
      <c r="C58" s="4">
        <v>190</v>
      </c>
      <c r="D58" s="4">
        <v>194</v>
      </c>
      <c r="E58" s="4">
        <v>201</v>
      </c>
      <c r="F58" s="4">
        <v>198</v>
      </c>
      <c r="G58" s="4">
        <v>202</v>
      </c>
      <c r="H58" s="4">
        <v>207</v>
      </c>
      <c r="I58" s="4">
        <v>211</v>
      </c>
      <c r="J58" s="4">
        <v>208</v>
      </c>
      <c r="K58" s="4">
        <v>190</v>
      </c>
      <c r="L58" s="4">
        <v>196</v>
      </c>
      <c r="M58" s="40">
        <v>202</v>
      </c>
      <c r="N58" s="13">
        <f t="shared" si="1"/>
        <v>198.91666666666666</v>
      </c>
    </row>
    <row r="59" spans="1:14" ht="12" customHeight="1" x14ac:dyDescent="0.2">
      <c r="A59" s="7" t="str">
        <f>'Pregnant Women Participating'!A59</f>
        <v>Muscogee Creek Nation, OK</v>
      </c>
      <c r="B59" s="13">
        <v>507</v>
      </c>
      <c r="C59" s="4">
        <v>501</v>
      </c>
      <c r="D59" s="4">
        <v>489</v>
      </c>
      <c r="E59" s="4">
        <v>509</v>
      </c>
      <c r="F59" s="4">
        <v>526</v>
      </c>
      <c r="G59" s="4">
        <v>530</v>
      </c>
      <c r="H59" s="4">
        <v>531</v>
      </c>
      <c r="I59" s="4">
        <v>539</v>
      </c>
      <c r="J59" s="4">
        <v>545</v>
      </c>
      <c r="K59" s="4">
        <v>541</v>
      </c>
      <c r="L59" s="4">
        <v>543</v>
      </c>
      <c r="M59" s="40">
        <v>540</v>
      </c>
      <c r="N59" s="13">
        <f t="shared" si="1"/>
        <v>525.08333333333337</v>
      </c>
    </row>
    <row r="60" spans="1:14" ht="12" customHeight="1" x14ac:dyDescent="0.2">
      <c r="A60" s="7" t="str">
        <f>'Pregnant Women Participating'!A60</f>
        <v>Osage Tribal Council, OK</v>
      </c>
      <c r="B60" s="13">
        <v>891</v>
      </c>
      <c r="C60" s="4">
        <v>874</v>
      </c>
      <c r="D60" s="4">
        <v>855</v>
      </c>
      <c r="E60" s="4">
        <v>884</v>
      </c>
      <c r="F60" s="4">
        <v>839</v>
      </c>
      <c r="G60" s="4">
        <v>879</v>
      </c>
      <c r="H60" s="4">
        <v>887</v>
      </c>
      <c r="I60" s="4">
        <v>883</v>
      </c>
      <c r="J60" s="4">
        <v>877</v>
      </c>
      <c r="K60" s="4">
        <v>881</v>
      </c>
      <c r="L60" s="4">
        <v>873</v>
      </c>
      <c r="M60" s="40">
        <v>873</v>
      </c>
      <c r="N60" s="13">
        <f t="shared" si="1"/>
        <v>874.66666666666663</v>
      </c>
    </row>
    <row r="61" spans="1:14" ht="12" customHeight="1" x14ac:dyDescent="0.2">
      <c r="A61" s="7" t="str">
        <f>'Pregnant Women Participating'!A61</f>
        <v>Otoe-Missouria Tribe, OK</v>
      </c>
      <c r="B61" s="13">
        <v>97</v>
      </c>
      <c r="C61" s="4">
        <v>98</v>
      </c>
      <c r="D61" s="4">
        <v>98</v>
      </c>
      <c r="E61" s="4">
        <v>89</v>
      </c>
      <c r="F61" s="4">
        <v>83</v>
      </c>
      <c r="G61" s="4">
        <v>88</v>
      </c>
      <c r="H61" s="4">
        <v>86</v>
      </c>
      <c r="I61" s="4">
        <v>94</v>
      </c>
      <c r="J61" s="4">
        <v>97</v>
      </c>
      <c r="K61" s="4">
        <v>94</v>
      </c>
      <c r="L61" s="4">
        <v>95</v>
      </c>
      <c r="M61" s="40">
        <v>98</v>
      </c>
      <c r="N61" s="13">
        <f t="shared" si="1"/>
        <v>93.083333333333329</v>
      </c>
    </row>
    <row r="62" spans="1:14" ht="12" customHeight="1" x14ac:dyDescent="0.2">
      <c r="A62" s="7" t="str">
        <f>'Pregnant Women Participating'!A62</f>
        <v>Wichita, Caddo &amp; Delaware (WCD), OK</v>
      </c>
      <c r="B62" s="13">
        <v>784</v>
      </c>
      <c r="C62" s="4">
        <v>774</v>
      </c>
      <c r="D62" s="4">
        <v>781</v>
      </c>
      <c r="E62" s="4">
        <v>807</v>
      </c>
      <c r="F62" s="4">
        <v>806</v>
      </c>
      <c r="G62" s="4">
        <v>821</v>
      </c>
      <c r="H62" s="4">
        <v>852</v>
      </c>
      <c r="I62" s="4">
        <v>842</v>
      </c>
      <c r="J62" s="4">
        <v>852</v>
      </c>
      <c r="K62" s="4">
        <v>860</v>
      </c>
      <c r="L62" s="4">
        <v>867</v>
      </c>
      <c r="M62" s="40">
        <v>848</v>
      </c>
      <c r="N62" s="13">
        <f t="shared" si="1"/>
        <v>824.5</v>
      </c>
    </row>
    <row r="63" spans="1:14" ht="12" customHeight="1" x14ac:dyDescent="0.2">
      <c r="A63" s="7" t="str">
        <f>'Pregnant Women Participating'!A63</f>
        <v>Colorado</v>
      </c>
      <c r="B63" s="13">
        <v>19642</v>
      </c>
      <c r="C63" s="4">
        <v>19476</v>
      </c>
      <c r="D63" s="4">
        <v>18915</v>
      </c>
      <c r="E63" s="4">
        <v>18936</v>
      </c>
      <c r="F63" s="4">
        <v>18872</v>
      </c>
      <c r="G63" s="4">
        <v>18564</v>
      </c>
      <c r="H63" s="4">
        <v>18735</v>
      </c>
      <c r="I63" s="4">
        <v>18666</v>
      </c>
      <c r="J63" s="4">
        <v>18583</v>
      </c>
      <c r="K63" s="4">
        <v>18630</v>
      </c>
      <c r="L63" s="4">
        <v>18697</v>
      </c>
      <c r="M63" s="40">
        <v>18760</v>
      </c>
      <c r="N63" s="13">
        <f t="shared" si="1"/>
        <v>18873</v>
      </c>
    </row>
    <row r="64" spans="1:14" ht="12" customHeight="1" x14ac:dyDescent="0.2">
      <c r="A64" s="7" t="str">
        <f>'Pregnant Women Participating'!A64</f>
        <v>Kansas</v>
      </c>
      <c r="B64" s="13">
        <v>12346</v>
      </c>
      <c r="C64" s="4">
        <v>12306</v>
      </c>
      <c r="D64" s="4">
        <v>11991</v>
      </c>
      <c r="E64" s="4">
        <v>12130</v>
      </c>
      <c r="F64" s="4">
        <v>12023</v>
      </c>
      <c r="G64" s="4">
        <v>11915</v>
      </c>
      <c r="H64" s="4">
        <v>11832</v>
      </c>
      <c r="I64" s="4">
        <v>12041</v>
      </c>
      <c r="J64" s="4">
        <v>11748</v>
      </c>
      <c r="K64" s="4">
        <v>11958</v>
      </c>
      <c r="L64" s="4">
        <v>11903</v>
      </c>
      <c r="M64" s="40">
        <v>11836</v>
      </c>
      <c r="N64" s="13">
        <f t="shared" si="1"/>
        <v>12002.416666666666</v>
      </c>
    </row>
    <row r="65" spans="1:14" ht="12" customHeight="1" x14ac:dyDescent="0.2">
      <c r="A65" s="7" t="str">
        <f>'Pregnant Women Participating'!A65</f>
        <v>Missouri</v>
      </c>
      <c r="B65" s="13">
        <v>32051</v>
      </c>
      <c r="C65" s="4">
        <v>31512</v>
      </c>
      <c r="D65" s="4">
        <v>30885</v>
      </c>
      <c r="E65" s="4">
        <v>30855</v>
      </c>
      <c r="F65" s="4">
        <v>30171</v>
      </c>
      <c r="G65" s="4">
        <v>29949</v>
      </c>
      <c r="H65" s="4">
        <v>29914</v>
      </c>
      <c r="I65" s="4">
        <v>30063</v>
      </c>
      <c r="J65" s="4">
        <v>29769</v>
      </c>
      <c r="K65" s="4">
        <v>29952</v>
      </c>
      <c r="L65" s="4">
        <v>30108</v>
      </c>
      <c r="M65" s="40">
        <v>29931</v>
      </c>
      <c r="N65" s="13">
        <f t="shared" si="1"/>
        <v>30430</v>
      </c>
    </row>
    <row r="66" spans="1:14" ht="12" customHeight="1" x14ac:dyDescent="0.2">
      <c r="A66" s="7" t="str">
        <f>'Pregnant Women Participating'!A66</f>
        <v>Montana</v>
      </c>
      <c r="B66" s="13">
        <v>4001</v>
      </c>
      <c r="C66" s="4">
        <v>3983</v>
      </c>
      <c r="D66" s="4">
        <v>3887</v>
      </c>
      <c r="E66" s="4">
        <v>3928</v>
      </c>
      <c r="F66" s="4">
        <v>3835</v>
      </c>
      <c r="G66" s="4">
        <v>3830</v>
      </c>
      <c r="H66" s="4">
        <v>3798</v>
      </c>
      <c r="I66" s="4">
        <v>3779</v>
      </c>
      <c r="J66" s="4">
        <v>3743</v>
      </c>
      <c r="K66" s="4">
        <v>3717</v>
      </c>
      <c r="L66" s="4">
        <v>3645</v>
      </c>
      <c r="M66" s="40">
        <v>3617</v>
      </c>
      <c r="N66" s="13">
        <f t="shared" si="1"/>
        <v>3813.5833333333335</v>
      </c>
    </row>
    <row r="67" spans="1:14" ht="12" customHeight="1" x14ac:dyDescent="0.2">
      <c r="A67" s="7" t="str">
        <f>'Pregnant Women Participating'!A67</f>
        <v>Nebraska</v>
      </c>
      <c r="B67" s="13">
        <v>8075</v>
      </c>
      <c r="C67" s="4">
        <v>8056</v>
      </c>
      <c r="D67" s="4">
        <v>7922</v>
      </c>
      <c r="E67" s="4">
        <v>8009</v>
      </c>
      <c r="F67" s="4">
        <v>7884</v>
      </c>
      <c r="G67" s="4">
        <v>7795</v>
      </c>
      <c r="H67" s="4">
        <v>7963</v>
      </c>
      <c r="I67" s="4">
        <v>7912</v>
      </c>
      <c r="J67" s="4">
        <v>7768</v>
      </c>
      <c r="K67" s="4">
        <v>7788</v>
      </c>
      <c r="L67" s="4">
        <v>7858</v>
      </c>
      <c r="M67" s="40">
        <v>7876</v>
      </c>
      <c r="N67" s="13">
        <f t="shared" si="1"/>
        <v>7908.833333333333</v>
      </c>
    </row>
    <row r="68" spans="1:14" ht="12" customHeight="1" x14ac:dyDescent="0.2">
      <c r="A68" s="7" t="str">
        <f>'Pregnant Women Participating'!A68</f>
        <v>North Dakota</v>
      </c>
      <c r="B68" s="13">
        <v>2602</v>
      </c>
      <c r="C68" s="4">
        <v>2569</v>
      </c>
      <c r="D68" s="4">
        <v>2460</v>
      </c>
      <c r="E68" s="4">
        <v>2476</v>
      </c>
      <c r="F68" s="4">
        <v>2465</v>
      </c>
      <c r="G68" s="4">
        <v>2460</v>
      </c>
      <c r="H68" s="4">
        <v>2435</v>
      </c>
      <c r="I68" s="4">
        <v>2431</v>
      </c>
      <c r="J68" s="4">
        <v>2428</v>
      </c>
      <c r="K68" s="4">
        <v>2468</v>
      </c>
      <c r="L68" s="4">
        <v>2455</v>
      </c>
      <c r="M68" s="40">
        <v>2443</v>
      </c>
      <c r="N68" s="13">
        <f t="shared" si="1"/>
        <v>2474.3333333333335</v>
      </c>
    </row>
    <row r="69" spans="1:14" ht="12" customHeight="1" x14ac:dyDescent="0.2">
      <c r="A69" s="7" t="str">
        <f>'Pregnant Women Participating'!A69</f>
        <v>South Dakota</v>
      </c>
      <c r="B69" s="13">
        <v>3781</v>
      </c>
      <c r="C69" s="4">
        <v>3799</v>
      </c>
      <c r="D69" s="4">
        <v>3764</v>
      </c>
      <c r="E69" s="4">
        <v>3751</v>
      </c>
      <c r="F69" s="4">
        <v>3651</v>
      </c>
      <c r="G69" s="4">
        <v>3657</v>
      </c>
      <c r="H69" s="4">
        <v>3660</v>
      </c>
      <c r="I69" s="4">
        <v>3664</v>
      </c>
      <c r="J69" s="4">
        <v>3584</v>
      </c>
      <c r="K69" s="4">
        <v>3667</v>
      </c>
      <c r="L69" s="4">
        <v>3649</v>
      </c>
      <c r="M69" s="40">
        <v>3600</v>
      </c>
      <c r="N69" s="13">
        <f t="shared" si="1"/>
        <v>3685.5833333333335</v>
      </c>
    </row>
    <row r="70" spans="1:14" ht="12" customHeight="1" x14ac:dyDescent="0.2">
      <c r="A70" s="7" t="str">
        <f>'Pregnant Women Participating'!A70</f>
        <v>Wyoming</v>
      </c>
      <c r="B70" s="13">
        <v>1849</v>
      </c>
      <c r="C70" s="4">
        <v>1907</v>
      </c>
      <c r="D70" s="4">
        <v>1851</v>
      </c>
      <c r="E70" s="4">
        <v>1839</v>
      </c>
      <c r="F70" s="4">
        <v>1814</v>
      </c>
      <c r="G70" s="4">
        <v>1788</v>
      </c>
      <c r="H70" s="4">
        <v>1723</v>
      </c>
      <c r="I70" s="4">
        <v>1732</v>
      </c>
      <c r="J70" s="4">
        <v>1714</v>
      </c>
      <c r="K70" s="4">
        <v>1713</v>
      </c>
      <c r="L70" s="4">
        <v>1707</v>
      </c>
      <c r="M70" s="40">
        <v>1715</v>
      </c>
      <c r="N70" s="13">
        <f t="shared" si="1"/>
        <v>1779.3333333333333</v>
      </c>
    </row>
    <row r="71" spans="1:14" ht="12" customHeight="1" x14ac:dyDescent="0.2">
      <c r="A71" s="7" t="str">
        <f>'Pregnant Women Participating'!A71</f>
        <v>Ute Mountain Ute Tribe, CO</v>
      </c>
      <c r="B71" s="13">
        <v>35</v>
      </c>
      <c r="C71" s="4">
        <v>37</v>
      </c>
      <c r="D71" s="4">
        <v>33</v>
      </c>
      <c r="E71" s="4">
        <v>33</v>
      </c>
      <c r="F71" s="4">
        <v>27</v>
      </c>
      <c r="G71" s="4">
        <v>28</v>
      </c>
      <c r="H71" s="4">
        <v>32</v>
      </c>
      <c r="I71" s="4">
        <v>32</v>
      </c>
      <c r="J71" s="4">
        <v>32</v>
      </c>
      <c r="K71" s="4">
        <v>29</v>
      </c>
      <c r="L71" s="4">
        <v>25</v>
      </c>
      <c r="M71" s="40">
        <v>28</v>
      </c>
      <c r="N71" s="13">
        <f t="shared" si="1"/>
        <v>30.916666666666668</v>
      </c>
    </row>
    <row r="72" spans="1:14" ht="12" customHeight="1" x14ac:dyDescent="0.2">
      <c r="A72" s="7" t="str">
        <f>'Pregnant Women Participating'!A72</f>
        <v>Omaha Sioux, NE</v>
      </c>
      <c r="B72" s="13">
        <v>55</v>
      </c>
      <c r="C72" s="4">
        <v>54</v>
      </c>
      <c r="D72" s="4">
        <v>53</v>
      </c>
      <c r="E72" s="4">
        <v>47</v>
      </c>
      <c r="F72" s="4">
        <v>44</v>
      </c>
      <c r="G72" s="4">
        <v>46</v>
      </c>
      <c r="H72" s="4">
        <v>49</v>
      </c>
      <c r="I72" s="4">
        <v>46</v>
      </c>
      <c r="J72" s="4">
        <v>44</v>
      </c>
      <c r="K72" s="4">
        <v>45</v>
      </c>
      <c r="L72" s="4">
        <v>38</v>
      </c>
      <c r="M72" s="40">
        <v>44</v>
      </c>
      <c r="N72" s="13">
        <f t="shared" si="1"/>
        <v>47.083333333333336</v>
      </c>
    </row>
    <row r="73" spans="1:14" ht="12" customHeight="1" x14ac:dyDescent="0.2">
      <c r="A73" s="7" t="str">
        <f>'Pregnant Women Participating'!A73</f>
        <v>Santee Sioux, NE</v>
      </c>
      <c r="B73" s="13">
        <v>29</v>
      </c>
      <c r="C73" s="4">
        <v>25</v>
      </c>
      <c r="D73" s="4">
        <v>20</v>
      </c>
      <c r="E73" s="4">
        <v>20</v>
      </c>
      <c r="F73" s="4">
        <v>18</v>
      </c>
      <c r="G73" s="4">
        <v>15</v>
      </c>
      <c r="H73" s="4">
        <v>13</v>
      </c>
      <c r="I73" s="4">
        <v>11</v>
      </c>
      <c r="J73" s="4">
        <v>16</v>
      </c>
      <c r="K73" s="4">
        <v>18</v>
      </c>
      <c r="L73" s="4">
        <v>20</v>
      </c>
      <c r="M73" s="40">
        <v>25</v>
      </c>
      <c r="N73" s="13">
        <f t="shared" si="1"/>
        <v>19.166666666666668</v>
      </c>
    </row>
    <row r="74" spans="1:14" ht="12" customHeight="1" x14ac:dyDescent="0.2">
      <c r="A74" s="7" t="str">
        <f>'Pregnant Women Participating'!A74</f>
        <v>Winnebago Tribe, NE</v>
      </c>
      <c r="B74" s="13">
        <v>57</v>
      </c>
      <c r="C74" s="4">
        <v>56</v>
      </c>
      <c r="D74" s="4">
        <v>52</v>
      </c>
      <c r="E74" s="4">
        <v>49</v>
      </c>
      <c r="F74" s="4">
        <v>54</v>
      </c>
      <c r="G74" s="4">
        <v>48</v>
      </c>
      <c r="H74" s="4">
        <v>51</v>
      </c>
      <c r="I74" s="4">
        <v>54</v>
      </c>
      <c r="J74" s="4">
        <v>48</v>
      </c>
      <c r="K74" s="4">
        <v>46</v>
      </c>
      <c r="L74" s="4">
        <v>48</v>
      </c>
      <c r="M74" s="40">
        <v>44</v>
      </c>
      <c r="N74" s="13">
        <f t="shared" si="1"/>
        <v>50.583333333333336</v>
      </c>
    </row>
    <row r="75" spans="1:14" ht="12" customHeight="1" x14ac:dyDescent="0.2">
      <c r="A75" s="7" t="str">
        <f>'Pregnant Women Participating'!A75</f>
        <v>Standing Rock Sioux Tribe, ND</v>
      </c>
      <c r="B75" s="13">
        <v>144</v>
      </c>
      <c r="C75" s="4">
        <v>145</v>
      </c>
      <c r="D75" s="4">
        <v>136</v>
      </c>
      <c r="E75" s="4">
        <v>142</v>
      </c>
      <c r="F75" s="4">
        <v>154</v>
      </c>
      <c r="G75" s="4">
        <v>154</v>
      </c>
      <c r="H75" s="4">
        <v>142</v>
      </c>
      <c r="I75" s="4">
        <v>145</v>
      </c>
      <c r="J75" s="4">
        <v>143</v>
      </c>
      <c r="K75" s="4">
        <v>146</v>
      </c>
      <c r="L75" s="4">
        <v>137</v>
      </c>
      <c r="M75" s="40">
        <v>136</v>
      </c>
      <c r="N75" s="13">
        <f t="shared" si="1"/>
        <v>143.66666666666666</v>
      </c>
    </row>
    <row r="76" spans="1:14" ht="12" customHeight="1" x14ac:dyDescent="0.2">
      <c r="A76" s="7" t="str">
        <f>'Pregnant Women Participating'!A76</f>
        <v>Three Affiliated Tribes, ND</v>
      </c>
      <c r="B76" s="13">
        <v>78</v>
      </c>
      <c r="C76" s="4">
        <v>70</v>
      </c>
      <c r="D76" s="4">
        <v>68</v>
      </c>
      <c r="E76" s="4">
        <v>62</v>
      </c>
      <c r="F76" s="4">
        <v>64</v>
      </c>
      <c r="G76" s="4">
        <v>69</v>
      </c>
      <c r="H76" s="4">
        <v>73</v>
      </c>
      <c r="I76" s="4">
        <v>72</v>
      </c>
      <c r="J76" s="4">
        <v>69</v>
      </c>
      <c r="K76" s="4">
        <v>68</v>
      </c>
      <c r="L76" s="4">
        <v>67</v>
      </c>
      <c r="M76" s="40">
        <v>64</v>
      </c>
      <c r="N76" s="13">
        <f t="shared" si="1"/>
        <v>68.666666666666671</v>
      </c>
    </row>
    <row r="77" spans="1:14" ht="12" customHeight="1" x14ac:dyDescent="0.2">
      <c r="A77" s="7" t="str">
        <f>'Pregnant Women Participating'!A77</f>
        <v>Cheyenne River Sioux, SD</v>
      </c>
      <c r="B77" s="13">
        <v>130</v>
      </c>
      <c r="C77" s="4">
        <v>135</v>
      </c>
      <c r="D77" s="4">
        <v>141</v>
      </c>
      <c r="E77" s="4">
        <v>142</v>
      </c>
      <c r="F77" s="4">
        <v>142</v>
      </c>
      <c r="G77" s="4">
        <v>138</v>
      </c>
      <c r="H77" s="4">
        <v>139</v>
      </c>
      <c r="I77" s="4">
        <v>143</v>
      </c>
      <c r="J77" s="4">
        <v>147</v>
      </c>
      <c r="K77" s="4">
        <v>146</v>
      </c>
      <c r="L77" s="4">
        <v>132</v>
      </c>
      <c r="M77" s="40">
        <v>127</v>
      </c>
      <c r="N77" s="13">
        <f t="shared" si="1"/>
        <v>138.5</v>
      </c>
    </row>
    <row r="78" spans="1:14" ht="12" customHeight="1" x14ac:dyDescent="0.2">
      <c r="A78" s="7" t="str">
        <f>'Pregnant Women Participating'!A78</f>
        <v>Rosebud Sioux, SD</v>
      </c>
      <c r="B78" s="13">
        <v>253</v>
      </c>
      <c r="C78" s="4">
        <v>247</v>
      </c>
      <c r="D78" s="4">
        <v>246</v>
      </c>
      <c r="E78" s="4">
        <v>254</v>
      </c>
      <c r="F78" s="4">
        <v>255</v>
      </c>
      <c r="G78" s="4">
        <v>260</v>
      </c>
      <c r="H78" s="4">
        <v>246</v>
      </c>
      <c r="I78" s="4">
        <v>242</v>
      </c>
      <c r="J78" s="4">
        <v>244</v>
      </c>
      <c r="K78" s="4">
        <v>228</v>
      </c>
      <c r="L78" s="4">
        <v>224</v>
      </c>
      <c r="M78" s="40">
        <v>232</v>
      </c>
      <c r="N78" s="13">
        <f t="shared" si="1"/>
        <v>244.25</v>
      </c>
    </row>
    <row r="79" spans="1:14" ht="12" customHeight="1" x14ac:dyDescent="0.2">
      <c r="A79" s="7" t="str">
        <f>'Pregnant Women Participating'!A79</f>
        <v>Northern Arapahoe, WY</v>
      </c>
      <c r="B79" s="13">
        <v>82</v>
      </c>
      <c r="C79" s="4">
        <v>70</v>
      </c>
      <c r="D79" s="4">
        <v>75</v>
      </c>
      <c r="E79" s="4">
        <v>55</v>
      </c>
      <c r="F79" s="4">
        <v>56</v>
      </c>
      <c r="G79" s="4">
        <v>58</v>
      </c>
      <c r="H79" s="4">
        <v>59</v>
      </c>
      <c r="I79" s="4">
        <v>60</v>
      </c>
      <c r="J79" s="4">
        <v>61</v>
      </c>
      <c r="K79" s="4">
        <v>61</v>
      </c>
      <c r="L79" s="4">
        <v>53</v>
      </c>
      <c r="M79" s="40">
        <v>58</v>
      </c>
      <c r="N79" s="13">
        <f t="shared" si="1"/>
        <v>62.333333333333336</v>
      </c>
    </row>
    <row r="80" spans="1:14" ht="12" customHeight="1" x14ac:dyDescent="0.2">
      <c r="A80" s="7" t="str">
        <f>'Pregnant Women Participating'!A80</f>
        <v>Shoshone Tribe, WY</v>
      </c>
      <c r="B80" s="13">
        <v>48</v>
      </c>
      <c r="C80" s="4">
        <v>34</v>
      </c>
      <c r="D80" s="4">
        <v>42</v>
      </c>
      <c r="E80" s="4">
        <v>50</v>
      </c>
      <c r="F80" s="4">
        <v>46</v>
      </c>
      <c r="G80" s="4">
        <v>42</v>
      </c>
      <c r="H80" s="4">
        <v>46</v>
      </c>
      <c r="I80" s="4">
        <v>41</v>
      </c>
      <c r="J80" s="4">
        <v>42</v>
      </c>
      <c r="K80" s="4">
        <v>47</v>
      </c>
      <c r="L80" s="4">
        <v>44</v>
      </c>
      <c r="M80" s="40">
        <v>45</v>
      </c>
      <c r="N80" s="13">
        <f t="shared" si="1"/>
        <v>43.916666666666664</v>
      </c>
    </row>
    <row r="81" spans="1:14" ht="12" customHeight="1" x14ac:dyDescent="0.2">
      <c r="A81" s="8" t="str">
        <f>'Pregnant Women Participating'!A81</f>
        <v>Alaska</v>
      </c>
      <c r="B81" s="13">
        <v>3730</v>
      </c>
      <c r="C81" s="4">
        <v>3740</v>
      </c>
      <c r="D81" s="4">
        <v>3698</v>
      </c>
      <c r="E81" s="4">
        <v>3670</v>
      </c>
      <c r="F81" s="4">
        <v>3637</v>
      </c>
      <c r="G81" s="4">
        <v>3606</v>
      </c>
      <c r="H81" s="4">
        <v>3547</v>
      </c>
      <c r="I81" s="4">
        <v>3605</v>
      </c>
      <c r="J81" s="4">
        <v>3581</v>
      </c>
      <c r="K81" s="4">
        <v>3582</v>
      </c>
      <c r="L81" s="4">
        <v>3589</v>
      </c>
      <c r="M81" s="40">
        <v>3592</v>
      </c>
      <c r="N81" s="13">
        <f t="shared" si="1"/>
        <v>3631.4166666666665</v>
      </c>
    </row>
    <row r="82" spans="1:14" ht="12" customHeight="1" x14ac:dyDescent="0.2">
      <c r="A82" s="8" t="str">
        <f>'Pregnant Women Participating'!A82</f>
        <v>American Samoa</v>
      </c>
      <c r="B82" s="13">
        <v>862</v>
      </c>
      <c r="C82" s="4">
        <v>844</v>
      </c>
      <c r="D82" s="4">
        <v>834</v>
      </c>
      <c r="E82" s="4">
        <v>842</v>
      </c>
      <c r="F82" s="4">
        <v>827</v>
      </c>
      <c r="G82" s="4">
        <v>825</v>
      </c>
      <c r="H82" s="4">
        <v>812</v>
      </c>
      <c r="I82" s="4">
        <v>816</v>
      </c>
      <c r="J82" s="4">
        <v>803</v>
      </c>
      <c r="K82" s="4">
        <v>804</v>
      </c>
      <c r="L82" s="4">
        <v>795</v>
      </c>
      <c r="M82" s="40">
        <v>791</v>
      </c>
      <c r="N82" s="13">
        <f t="shared" si="1"/>
        <v>821.25</v>
      </c>
    </row>
    <row r="83" spans="1:14" ht="12" customHeight="1" x14ac:dyDescent="0.2">
      <c r="A83" s="8" t="str">
        <f>'Pregnant Women Participating'!A83</f>
        <v>California</v>
      </c>
      <c r="B83" s="13">
        <v>206569</v>
      </c>
      <c r="C83" s="4">
        <v>202923</v>
      </c>
      <c r="D83" s="4">
        <v>197441</v>
      </c>
      <c r="E83" s="4">
        <v>200204</v>
      </c>
      <c r="F83" s="4">
        <v>197092</v>
      </c>
      <c r="G83" s="4">
        <v>196276</v>
      </c>
      <c r="H83" s="4">
        <v>195489</v>
      </c>
      <c r="I83" s="4">
        <v>196588</v>
      </c>
      <c r="J83" s="4">
        <v>194231</v>
      </c>
      <c r="K83" s="4">
        <v>195894</v>
      </c>
      <c r="L83" s="4">
        <v>194940</v>
      </c>
      <c r="M83" s="40">
        <v>190030</v>
      </c>
      <c r="N83" s="13">
        <f t="shared" si="1"/>
        <v>197306.41666666666</v>
      </c>
    </row>
    <row r="84" spans="1:14" ht="12" customHeight="1" x14ac:dyDescent="0.2">
      <c r="A84" s="8" t="str">
        <f>'Pregnant Women Participating'!A84</f>
        <v>Guam</v>
      </c>
      <c r="B84" s="13">
        <v>1527</v>
      </c>
      <c r="C84" s="4">
        <v>1552</v>
      </c>
      <c r="D84" s="4">
        <v>1539</v>
      </c>
      <c r="E84" s="4">
        <v>1552</v>
      </c>
      <c r="F84" s="4">
        <v>1545</v>
      </c>
      <c r="G84" s="4">
        <v>1558</v>
      </c>
      <c r="H84" s="4">
        <v>1591</v>
      </c>
      <c r="I84" s="4">
        <v>1581</v>
      </c>
      <c r="J84" s="4">
        <v>1567</v>
      </c>
      <c r="K84" s="4">
        <v>1553</v>
      </c>
      <c r="L84" s="4">
        <v>1583</v>
      </c>
      <c r="M84" s="40">
        <v>1571</v>
      </c>
      <c r="N84" s="13">
        <f t="shared" si="1"/>
        <v>1559.9166666666667</v>
      </c>
    </row>
    <row r="85" spans="1:14" ht="12" customHeight="1" x14ac:dyDescent="0.2">
      <c r="A85" s="8" t="str">
        <f>'Pregnant Women Participating'!A85</f>
        <v>Hawaii</v>
      </c>
      <c r="B85" s="13">
        <v>6110</v>
      </c>
      <c r="C85" s="4">
        <v>6420</v>
      </c>
      <c r="D85" s="4">
        <v>6355</v>
      </c>
      <c r="E85" s="4">
        <v>6193</v>
      </c>
      <c r="F85" s="4">
        <v>6197</v>
      </c>
      <c r="G85" s="4">
        <v>6371</v>
      </c>
      <c r="H85" s="4">
        <v>6134</v>
      </c>
      <c r="I85" s="4">
        <v>6215</v>
      </c>
      <c r="J85" s="4">
        <v>6180</v>
      </c>
      <c r="K85" s="4">
        <v>6228</v>
      </c>
      <c r="L85" s="4">
        <v>6189</v>
      </c>
      <c r="M85" s="40">
        <v>6269</v>
      </c>
      <c r="N85" s="13">
        <f t="shared" si="1"/>
        <v>6238.416666666667</v>
      </c>
    </row>
    <row r="86" spans="1:14" ht="12" customHeight="1" x14ac:dyDescent="0.2">
      <c r="A86" s="8" t="str">
        <f>'Pregnant Women Participating'!A86</f>
        <v>Idaho</v>
      </c>
      <c r="B86" s="13">
        <v>7433</v>
      </c>
      <c r="C86" s="4">
        <v>7459</v>
      </c>
      <c r="D86" s="4">
        <v>7425</v>
      </c>
      <c r="E86" s="4">
        <v>7374</v>
      </c>
      <c r="F86" s="4">
        <v>7338</v>
      </c>
      <c r="G86" s="4">
        <v>7445</v>
      </c>
      <c r="H86" s="4">
        <v>7341</v>
      </c>
      <c r="I86" s="4">
        <v>7364</v>
      </c>
      <c r="J86" s="4">
        <v>7299</v>
      </c>
      <c r="K86" s="4">
        <v>7422</v>
      </c>
      <c r="L86" s="4">
        <v>7431</v>
      </c>
      <c r="M86" s="40">
        <v>7350</v>
      </c>
      <c r="N86" s="13">
        <f t="shared" si="1"/>
        <v>7390.083333333333</v>
      </c>
    </row>
    <row r="87" spans="1:14" ht="12" customHeight="1" x14ac:dyDescent="0.2">
      <c r="A87" s="8" t="str">
        <f>'Pregnant Women Participating'!A87</f>
        <v>Nevada</v>
      </c>
      <c r="B87" s="13">
        <v>14211</v>
      </c>
      <c r="C87" s="4">
        <v>14315</v>
      </c>
      <c r="D87" s="4">
        <v>14210</v>
      </c>
      <c r="E87" s="4">
        <v>14248</v>
      </c>
      <c r="F87" s="4">
        <v>14164</v>
      </c>
      <c r="G87" s="4">
        <v>14283</v>
      </c>
      <c r="H87" s="4">
        <v>14347</v>
      </c>
      <c r="I87" s="4">
        <v>14327</v>
      </c>
      <c r="J87" s="4">
        <v>14136</v>
      </c>
      <c r="K87" s="4">
        <v>14202</v>
      </c>
      <c r="L87" s="4">
        <v>14253</v>
      </c>
      <c r="M87" s="40">
        <v>14318</v>
      </c>
      <c r="N87" s="13">
        <f t="shared" si="1"/>
        <v>14251.166666666666</v>
      </c>
    </row>
    <row r="88" spans="1:14" ht="12" customHeight="1" x14ac:dyDescent="0.2">
      <c r="A88" s="8" t="str">
        <f>'Pregnant Women Participating'!A88</f>
        <v>Oregon</v>
      </c>
      <c r="B88" s="13">
        <v>17467</v>
      </c>
      <c r="C88" s="4">
        <v>17260</v>
      </c>
      <c r="D88" s="4">
        <v>16862</v>
      </c>
      <c r="E88" s="4">
        <v>16974</v>
      </c>
      <c r="F88" s="4">
        <v>16630</v>
      </c>
      <c r="G88" s="4">
        <v>16666</v>
      </c>
      <c r="H88" s="4">
        <v>16660</v>
      </c>
      <c r="I88" s="4">
        <v>16828</v>
      </c>
      <c r="J88" s="4">
        <v>16576</v>
      </c>
      <c r="K88" s="4">
        <v>16620</v>
      </c>
      <c r="L88" s="4">
        <v>16490</v>
      </c>
      <c r="M88" s="40">
        <v>16362</v>
      </c>
      <c r="N88" s="13">
        <f t="shared" si="1"/>
        <v>16782.916666666668</v>
      </c>
    </row>
    <row r="89" spans="1:14" ht="12" customHeight="1" x14ac:dyDescent="0.2">
      <c r="A89" s="8" t="str">
        <f>'Pregnant Women Participating'!A89</f>
        <v>Washington</v>
      </c>
      <c r="B89" s="13">
        <v>29383</v>
      </c>
      <c r="C89" s="4">
        <v>28802</v>
      </c>
      <c r="D89" s="4">
        <v>27922</v>
      </c>
      <c r="E89" s="4">
        <v>28276</v>
      </c>
      <c r="F89" s="4">
        <v>27440</v>
      </c>
      <c r="G89" s="4">
        <v>27534</v>
      </c>
      <c r="H89" s="4">
        <v>27539</v>
      </c>
      <c r="I89" s="4">
        <v>27762</v>
      </c>
      <c r="J89" s="4">
        <v>27114</v>
      </c>
      <c r="K89" s="4">
        <v>27408</v>
      </c>
      <c r="L89" s="4">
        <v>27256</v>
      </c>
      <c r="M89" s="40">
        <v>26693</v>
      </c>
      <c r="N89" s="13">
        <f t="shared" si="1"/>
        <v>27760.75</v>
      </c>
    </row>
    <row r="90" spans="1:14" ht="12" customHeight="1" x14ac:dyDescent="0.2">
      <c r="A90" s="8" t="str">
        <f>'Pregnant Women Participating'!A90</f>
        <v>Northern Marianas</v>
      </c>
      <c r="B90" s="13">
        <v>571</v>
      </c>
      <c r="C90" s="4">
        <v>527</v>
      </c>
      <c r="D90" s="4">
        <v>548</v>
      </c>
      <c r="E90" s="4">
        <v>542</v>
      </c>
      <c r="F90" s="4">
        <v>550</v>
      </c>
      <c r="G90" s="4">
        <v>541</v>
      </c>
      <c r="H90" s="4">
        <v>539</v>
      </c>
      <c r="I90" s="4">
        <v>545</v>
      </c>
      <c r="J90" s="4">
        <v>542</v>
      </c>
      <c r="K90" s="4">
        <v>570</v>
      </c>
      <c r="L90" s="4">
        <v>579</v>
      </c>
      <c r="M90" s="40">
        <v>584</v>
      </c>
      <c r="N90" s="13">
        <f t="shared" si="1"/>
        <v>553.16666666666663</v>
      </c>
    </row>
    <row r="91" spans="1:14" ht="12" customHeight="1" x14ac:dyDescent="0.2">
      <c r="A91" s="8" t="str">
        <f>'Pregnant Women Participating'!A91</f>
        <v>Inter-Tribal Council, NV</v>
      </c>
      <c r="B91" s="13">
        <v>291</v>
      </c>
      <c r="C91" s="4">
        <v>313</v>
      </c>
      <c r="D91" s="4">
        <v>299</v>
      </c>
      <c r="E91" s="4">
        <v>295</v>
      </c>
      <c r="F91" s="4">
        <v>291</v>
      </c>
      <c r="G91" s="4">
        <v>291</v>
      </c>
      <c r="H91" s="4">
        <v>279</v>
      </c>
      <c r="I91" s="4">
        <v>290</v>
      </c>
      <c r="J91" s="4">
        <v>289</v>
      </c>
      <c r="K91" s="4">
        <v>276</v>
      </c>
      <c r="L91" s="4">
        <v>280</v>
      </c>
      <c r="M91" s="40">
        <v>288</v>
      </c>
      <c r="N91" s="13">
        <f t="shared" si="1"/>
        <v>290.16666666666669</v>
      </c>
    </row>
  </sheetData>
  <phoneticPr fontId="1" type="noConversion"/>
  <pageMargins left="0.5" right="0.5" top="0.5" bottom="0.5" header="0.5" footer="0.3"/>
  <pageSetup scale="91" fitToHeight="0" orientation="landscape" r:id="rId1"/>
  <headerFooter alignWithMargins="0">
    <oddFooter>&amp;L&amp;6Source: National Data Bank, USDA/Food and Nutrition Service&amp;C&amp;6Page &amp;P of &amp;N&amp;R&amp;6Printed on: &amp;D &amp;T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7">
    <pageSetUpPr fitToPage="1"/>
  </sheetPr>
  <dimension ref="A1:N91"/>
  <sheetViews>
    <sheetView showGridLines="0" workbookViewId="0">
      <selection activeCell="A92" sqref="A92:XFD97"/>
    </sheetView>
  </sheetViews>
  <sheetFormatPr defaultColWidth="9.140625" defaultRowHeight="12" x14ac:dyDescent="0.2"/>
  <cols>
    <col min="1" max="1" width="34.7109375" style="3" customWidth="1"/>
    <col min="2" max="13" width="11.7109375" style="3" customWidth="1"/>
    <col min="14" max="14" width="13.7109375" style="3" customWidth="1"/>
    <col min="15" max="16384" width="9.140625" style="3"/>
  </cols>
  <sheetData>
    <row r="1" spans="1:14" ht="24" customHeight="1" x14ac:dyDescent="0.2">
      <c r="A1" s="6" t="s">
        <v>138</v>
      </c>
      <c r="B1" s="74" t="s">
        <v>165</v>
      </c>
      <c r="C1" s="75" t="s">
        <v>166</v>
      </c>
      <c r="D1" s="75" t="s">
        <v>167</v>
      </c>
      <c r="E1" s="75" t="s">
        <v>168</v>
      </c>
      <c r="F1" s="75" t="s">
        <v>169</v>
      </c>
      <c r="G1" s="75" t="s">
        <v>170</v>
      </c>
      <c r="H1" s="75" t="s">
        <v>171</v>
      </c>
      <c r="I1" s="75" t="s">
        <v>172</v>
      </c>
      <c r="J1" s="75" t="s">
        <v>173</v>
      </c>
      <c r="K1" s="75" t="s">
        <v>174</v>
      </c>
      <c r="L1" s="75" t="s">
        <v>175</v>
      </c>
      <c r="M1" s="75" t="s">
        <v>176</v>
      </c>
      <c r="N1" s="76" t="s">
        <v>177</v>
      </c>
    </row>
    <row r="2" spans="1:14" ht="12" customHeight="1" x14ac:dyDescent="0.2">
      <c r="A2" s="7" t="str">
        <f>'Pregnant Women Participating'!A2</f>
        <v>Connecticut</v>
      </c>
      <c r="B2" s="13">
        <v>23870</v>
      </c>
      <c r="C2" s="4">
        <v>23470</v>
      </c>
      <c r="D2" s="4">
        <v>23299</v>
      </c>
      <c r="E2" s="4">
        <v>23457</v>
      </c>
      <c r="F2" s="4">
        <v>22878</v>
      </c>
      <c r="G2" s="4">
        <v>22861</v>
      </c>
      <c r="H2" s="4">
        <v>22946</v>
      </c>
      <c r="I2" s="4">
        <v>23160</v>
      </c>
      <c r="J2" s="4">
        <v>22990</v>
      </c>
      <c r="K2" s="4">
        <v>23113</v>
      </c>
      <c r="L2" s="4">
        <v>22989</v>
      </c>
      <c r="M2" s="40">
        <v>22983</v>
      </c>
      <c r="N2" s="13">
        <f t="shared" ref="N2:N12" si="0">IF(SUM(B2:M2)&gt;0,AVERAGE(B2:M2)," ")</f>
        <v>23168</v>
      </c>
    </row>
    <row r="3" spans="1:14" ht="12" customHeight="1" x14ac:dyDescent="0.2">
      <c r="A3" s="7" t="str">
        <f>'Pregnant Women Participating'!A3</f>
        <v>Maine</v>
      </c>
      <c r="B3" s="13">
        <v>9912</v>
      </c>
      <c r="C3" s="4">
        <v>9728</v>
      </c>
      <c r="D3" s="4">
        <v>9598</v>
      </c>
      <c r="E3" s="4">
        <v>9631</v>
      </c>
      <c r="F3" s="4">
        <v>9555</v>
      </c>
      <c r="G3" s="4">
        <v>9555</v>
      </c>
      <c r="H3" s="4">
        <v>9518</v>
      </c>
      <c r="I3" s="4">
        <v>9539</v>
      </c>
      <c r="J3" s="4">
        <v>9442</v>
      </c>
      <c r="K3" s="4">
        <v>9392</v>
      </c>
      <c r="L3" s="4">
        <v>9537</v>
      </c>
      <c r="M3" s="40">
        <v>9525</v>
      </c>
      <c r="N3" s="13">
        <f t="shared" si="0"/>
        <v>9577.6666666666661</v>
      </c>
    </row>
    <row r="4" spans="1:14" ht="12" customHeight="1" x14ac:dyDescent="0.2">
      <c r="A4" s="7" t="str">
        <f>'Pregnant Women Participating'!A4</f>
        <v>Massachusetts</v>
      </c>
      <c r="B4" s="13">
        <v>59714</v>
      </c>
      <c r="C4" s="4">
        <v>58846</v>
      </c>
      <c r="D4" s="4">
        <v>57713</v>
      </c>
      <c r="E4" s="4">
        <v>57551</v>
      </c>
      <c r="F4" s="4">
        <v>56992</v>
      </c>
      <c r="G4" s="4">
        <v>57516</v>
      </c>
      <c r="H4" s="4">
        <v>57655</v>
      </c>
      <c r="I4" s="4">
        <v>58013</v>
      </c>
      <c r="J4" s="4">
        <v>57439</v>
      </c>
      <c r="K4" s="4">
        <v>57576</v>
      </c>
      <c r="L4" s="4">
        <v>57707</v>
      </c>
      <c r="M4" s="40">
        <v>57434</v>
      </c>
      <c r="N4" s="13">
        <f t="shared" si="0"/>
        <v>57846.333333333336</v>
      </c>
    </row>
    <row r="5" spans="1:14" ht="12" customHeight="1" x14ac:dyDescent="0.2">
      <c r="A5" s="7" t="str">
        <f>'Pregnant Women Participating'!A5</f>
        <v>New Hampshire</v>
      </c>
      <c r="B5" s="13">
        <v>7107</v>
      </c>
      <c r="C5" s="4">
        <v>6931</v>
      </c>
      <c r="D5" s="4">
        <v>7016</v>
      </c>
      <c r="E5" s="4">
        <v>7091</v>
      </c>
      <c r="F5" s="4">
        <v>6888</v>
      </c>
      <c r="G5" s="4">
        <v>7129</v>
      </c>
      <c r="H5" s="4">
        <v>7048</v>
      </c>
      <c r="I5" s="4">
        <v>7108</v>
      </c>
      <c r="J5" s="4">
        <v>6965</v>
      </c>
      <c r="K5" s="4">
        <v>7000</v>
      </c>
      <c r="L5" s="4">
        <v>6931</v>
      </c>
      <c r="M5" s="40">
        <v>6976</v>
      </c>
      <c r="N5" s="13">
        <f t="shared" si="0"/>
        <v>7015.833333333333</v>
      </c>
    </row>
    <row r="6" spans="1:14" ht="12" customHeight="1" x14ac:dyDescent="0.2">
      <c r="A6" s="7" t="str">
        <f>'Pregnant Women Participating'!A6</f>
        <v>New York</v>
      </c>
      <c r="B6" s="13">
        <v>215107</v>
      </c>
      <c r="C6" s="4">
        <v>210498</v>
      </c>
      <c r="D6" s="4">
        <v>204518</v>
      </c>
      <c r="E6" s="4">
        <v>201145</v>
      </c>
      <c r="F6" s="4">
        <v>199540</v>
      </c>
      <c r="G6" s="4">
        <v>199638</v>
      </c>
      <c r="H6" s="4">
        <v>199417</v>
      </c>
      <c r="I6" s="4">
        <v>199548</v>
      </c>
      <c r="J6" s="4">
        <v>195554</v>
      </c>
      <c r="K6" s="4">
        <v>196060</v>
      </c>
      <c r="L6" s="4">
        <v>196238</v>
      </c>
      <c r="M6" s="40">
        <v>196690</v>
      </c>
      <c r="N6" s="13">
        <f t="shared" si="0"/>
        <v>201162.75</v>
      </c>
    </row>
    <row r="7" spans="1:14" ht="12" customHeight="1" x14ac:dyDescent="0.2">
      <c r="A7" s="7" t="str">
        <f>'Pregnant Women Participating'!A7</f>
        <v>Rhode Island</v>
      </c>
      <c r="B7" s="13">
        <v>9948</v>
      </c>
      <c r="C7" s="4">
        <v>9869</v>
      </c>
      <c r="D7" s="4">
        <v>9712</v>
      </c>
      <c r="E7" s="4">
        <v>9652</v>
      </c>
      <c r="F7" s="4">
        <v>9654</v>
      </c>
      <c r="G7" s="4">
        <v>9548</v>
      </c>
      <c r="H7" s="4">
        <v>9547</v>
      </c>
      <c r="I7" s="4">
        <v>9696</v>
      </c>
      <c r="J7" s="4">
        <v>9739</v>
      </c>
      <c r="K7" s="4">
        <v>9684</v>
      </c>
      <c r="L7" s="4">
        <v>9757</v>
      </c>
      <c r="M7" s="40">
        <v>9798</v>
      </c>
      <c r="N7" s="13">
        <f t="shared" si="0"/>
        <v>9717</v>
      </c>
    </row>
    <row r="8" spans="1:14" ht="12" customHeight="1" x14ac:dyDescent="0.2">
      <c r="A8" s="7" t="str">
        <f>'Pregnant Women Participating'!A8</f>
        <v>Vermont</v>
      </c>
      <c r="B8" s="13">
        <v>7010</v>
      </c>
      <c r="C8" s="4">
        <v>6939</v>
      </c>
      <c r="D8" s="4">
        <v>6910</v>
      </c>
      <c r="E8" s="4">
        <v>6895</v>
      </c>
      <c r="F8" s="4">
        <v>6814</v>
      </c>
      <c r="G8" s="4">
        <v>6810</v>
      </c>
      <c r="H8" s="4">
        <v>6785</v>
      </c>
      <c r="I8" s="4">
        <v>6797</v>
      </c>
      <c r="J8" s="4">
        <v>6823</v>
      </c>
      <c r="K8" s="4">
        <v>6796</v>
      </c>
      <c r="L8" s="4">
        <v>6827</v>
      </c>
      <c r="M8" s="40">
        <v>6766</v>
      </c>
      <c r="N8" s="13">
        <f t="shared" si="0"/>
        <v>6847.666666666667</v>
      </c>
    </row>
    <row r="9" spans="1:14" ht="12" customHeight="1" x14ac:dyDescent="0.2">
      <c r="A9" s="7" t="str">
        <f>'Pregnant Women Participating'!A9</f>
        <v>Virgin Islands</v>
      </c>
      <c r="B9" s="13">
        <v>1544</v>
      </c>
      <c r="C9" s="4">
        <v>1527</v>
      </c>
      <c r="D9" s="4">
        <v>1481</v>
      </c>
      <c r="E9" s="4">
        <v>1474</v>
      </c>
      <c r="F9" s="4">
        <v>1456</v>
      </c>
      <c r="G9" s="4">
        <v>1469</v>
      </c>
      <c r="H9" s="4">
        <v>1438</v>
      </c>
      <c r="I9" s="4">
        <v>1442</v>
      </c>
      <c r="J9" s="4">
        <v>1445</v>
      </c>
      <c r="K9" s="4">
        <v>1475</v>
      </c>
      <c r="L9" s="4">
        <v>1467</v>
      </c>
      <c r="M9" s="40">
        <v>1425</v>
      </c>
      <c r="N9" s="13">
        <f t="shared" si="0"/>
        <v>1470.25</v>
      </c>
    </row>
    <row r="10" spans="1:14" ht="12" customHeight="1" x14ac:dyDescent="0.2">
      <c r="A10" s="7" t="str">
        <f>'Pregnant Women Participating'!A10</f>
        <v>Indian Township, ME</v>
      </c>
      <c r="B10" s="13">
        <v>28</v>
      </c>
      <c r="C10" s="4">
        <v>27</v>
      </c>
      <c r="D10" s="4">
        <v>29</v>
      </c>
      <c r="E10" s="4">
        <v>21</v>
      </c>
      <c r="F10" s="4">
        <v>19</v>
      </c>
      <c r="G10" s="4">
        <v>15</v>
      </c>
      <c r="H10" s="4">
        <v>15</v>
      </c>
      <c r="I10" s="4">
        <v>18</v>
      </c>
      <c r="J10" s="4">
        <v>16</v>
      </c>
      <c r="K10" s="4">
        <v>20</v>
      </c>
      <c r="L10" s="4">
        <v>23</v>
      </c>
      <c r="M10" s="40">
        <v>28</v>
      </c>
      <c r="N10" s="13">
        <f t="shared" si="0"/>
        <v>21.583333333333332</v>
      </c>
    </row>
    <row r="11" spans="1:14" ht="12" customHeight="1" x14ac:dyDescent="0.2">
      <c r="A11" s="7" t="str">
        <f>'Pregnant Women Participating'!A11</f>
        <v>Pleasant Point, ME</v>
      </c>
      <c r="B11" s="13">
        <v>40</v>
      </c>
      <c r="C11" s="4">
        <v>42</v>
      </c>
      <c r="D11" s="4">
        <v>41</v>
      </c>
      <c r="E11" s="4">
        <v>37</v>
      </c>
      <c r="F11" s="4">
        <v>31</v>
      </c>
      <c r="G11" s="4">
        <v>28</v>
      </c>
      <c r="H11" s="4">
        <v>33</v>
      </c>
      <c r="I11" s="4">
        <v>33</v>
      </c>
      <c r="J11" s="4">
        <v>35</v>
      </c>
      <c r="K11" s="4">
        <v>34</v>
      </c>
      <c r="L11" s="4">
        <v>33</v>
      </c>
      <c r="M11" s="40">
        <v>38</v>
      </c>
      <c r="N11" s="13">
        <f t="shared" si="0"/>
        <v>35.416666666666664</v>
      </c>
    </row>
    <row r="12" spans="1:14" ht="12" customHeight="1" x14ac:dyDescent="0.2">
      <c r="A12" s="7" t="str">
        <f>'Pregnant Women Participating'!A12</f>
        <v>Seneca Nation, NY</v>
      </c>
      <c r="B12" s="13">
        <v>80</v>
      </c>
      <c r="C12" s="4">
        <v>68</v>
      </c>
      <c r="D12" s="4">
        <v>50</v>
      </c>
      <c r="E12" s="4">
        <v>72</v>
      </c>
      <c r="F12" s="4">
        <v>38</v>
      </c>
      <c r="G12" s="4">
        <v>58</v>
      </c>
      <c r="H12" s="4">
        <v>33</v>
      </c>
      <c r="I12" s="4">
        <v>50</v>
      </c>
      <c r="J12" s="4">
        <v>0</v>
      </c>
      <c r="K12" s="4">
        <v>0</v>
      </c>
      <c r="L12" s="4">
        <v>0</v>
      </c>
      <c r="M12" s="40">
        <v>0</v>
      </c>
      <c r="N12" s="13">
        <f t="shared" si="0"/>
        <v>37.416666666666664</v>
      </c>
    </row>
    <row r="13" spans="1:14" ht="12" customHeight="1" x14ac:dyDescent="0.2">
      <c r="A13" s="7" t="str">
        <f>'Pregnant Women Participating'!A13</f>
        <v>Delaware</v>
      </c>
      <c r="B13" s="13">
        <v>8365</v>
      </c>
      <c r="C13" s="4">
        <v>8182</v>
      </c>
      <c r="D13" s="4">
        <v>8140</v>
      </c>
      <c r="E13" s="4">
        <v>8055</v>
      </c>
      <c r="F13" s="4">
        <v>7973</v>
      </c>
      <c r="G13" s="4">
        <v>7886</v>
      </c>
      <c r="H13" s="4">
        <v>7923</v>
      </c>
      <c r="I13" s="4">
        <v>7992</v>
      </c>
      <c r="J13" s="4">
        <v>7945</v>
      </c>
      <c r="K13" s="4">
        <v>8072</v>
      </c>
      <c r="L13" s="4">
        <v>8037</v>
      </c>
      <c r="M13" s="40">
        <v>8110</v>
      </c>
      <c r="N13" s="13">
        <f t="shared" ref="N13:N91" si="1">IF(SUM(B13:M13)&gt;0,AVERAGE(B13:M13)," ")</f>
        <v>8056.666666666667</v>
      </c>
    </row>
    <row r="14" spans="1:14" ht="12" customHeight="1" x14ac:dyDescent="0.2">
      <c r="A14" s="7" t="str">
        <f>'Pregnant Women Participating'!A14</f>
        <v>District of Columbia</v>
      </c>
      <c r="B14" s="13">
        <v>5461</v>
      </c>
      <c r="C14" s="4">
        <v>5351</v>
      </c>
      <c r="D14" s="4">
        <v>5184</v>
      </c>
      <c r="E14" s="4">
        <v>5099</v>
      </c>
      <c r="F14" s="4">
        <v>5045</v>
      </c>
      <c r="G14" s="4">
        <v>5108</v>
      </c>
      <c r="H14" s="4">
        <v>5182</v>
      </c>
      <c r="I14" s="4">
        <v>5256</v>
      </c>
      <c r="J14" s="4">
        <v>5244</v>
      </c>
      <c r="K14" s="4">
        <v>5271</v>
      </c>
      <c r="L14" s="4">
        <v>5386</v>
      </c>
      <c r="M14" s="40">
        <v>5340</v>
      </c>
      <c r="N14" s="13">
        <f t="shared" si="1"/>
        <v>5243.916666666667</v>
      </c>
    </row>
    <row r="15" spans="1:14" ht="12" customHeight="1" x14ac:dyDescent="0.2">
      <c r="A15" s="7" t="str">
        <f>'Pregnant Women Participating'!A15</f>
        <v>Maryland</v>
      </c>
      <c r="B15" s="13">
        <v>64190</v>
      </c>
      <c r="C15" s="4">
        <v>63272</v>
      </c>
      <c r="D15" s="4">
        <v>62617</v>
      </c>
      <c r="E15" s="4">
        <v>63157</v>
      </c>
      <c r="F15" s="4">
        <v>62760</v>
      </c>
      <c r="G15" s="4">
        <v>63439</v>
      </c>
      <c r="H15" s="4">
        <v>63371</v>
      </c>
      <c r="I15" s="4">
        <v>64054</v>
      </c>
      <c r="J15" s="4">
        <v>63928</v>
      </c>
      <c r="K15" s="4">
        <v>63741</v>
      </c>
      <c r="L15" s="4">
        <v>63443</v>
      </c>
      <c r="M15" s="40">
        <v>63379</v>
      </c>
      <c r="N15" s="13">
        <f t="shared" si="1"/>
        <v>63445.916666666664</v>
      </c>
    </row>
    <row r="16" spans="1:14" ht="12" customHeight="1" x14ac:dyDescent="0.2">
      <c r="A16" s="7" t="str">
        <f>'Pregnant Women Participating'!A16</f>
        <v>New Jersey</v>
      </c>
      <c r="B16" s="13">
        <v>70720</v>
      </c>
      <c r="C16" s="4">
        <v>68573</v>
      </c>
      <c r="D16" s="4">
        <v>69487</v>
      </c>
      <c r="E16" s="4">
        <v>69834</v>
      </c>
      <c r="F16" s="4">
        <v>69596</v>
      </c>
      <c r="G16" s="4">
        <v>70747</v>
      </c>
      <c r="H16" s="4">
        <v>70763</v>
      </c>
      <c r="I16" s="4">
        <v>71052</v>
      </c>
      <c r="J16" s="4">
        <v>70927</v>
      </c>
      <c r="K16" s="4">
        <v>70782</v>
      </c>
      <c r="L16" s="4">
        <v>70583</v>
      </c>
      <c r="M16" s="40">
        <v>70593</v>
      </c>
      <c r="N16" s="13">
        <f t="shared" si="1"/>
        <v>70304.75</v>
      </c>
    </row>
    <row r="17" spans="1:14" ht="12" customHeight="1" x14ac:dyDescent="0.2">
      <c r="A17" s="7" t="str">
        <f>'Pregnant Women Participating'!A17</f>
        <v>Pennsylvania</v>
      </c>
      <c r="B17" s="13">
        <v>112378</v>
      </c>
      <c r="C17" s="4">
        <v>110457</v>
      </c>
      <c r="D17" s="4">
        <v>107601</v>
      </c>
      <c r="E17" s="4">
        <v>105428</v>
      </c>
      <c r="F17" s="4">
        <v>102610</v>
      </c>
      <c r="G17" s="4">
        <v>102588</v>
      </c>
      <c r="H17" s="4">
        <v>103378</v>
      </c>
      <c r="I17" s="4">
        <v>103894</v>
      </c>
      <c r="J17" s="4">
        <v>103749</v>
      </c>
      <c r="K17" s="4">
        <v>103752</v>
      </c>
      <c r="L17" s="4">
        <v>104560</v>
      </c>
      <c r="M17" s="40">
        <v>103593</v>
      </c>
      <c r="N17" s="13">
        <f t="shared" si="1"/>
        <v>105332.33333333333</v>
      </c>
    </row>
    <row r="18" spans="1:14" ht="12" customHeight="1" x14ac:dyDescent="0.2">
      <c r="A18" s="7" t="str">
        <f>'Pregnant Women Participating'!A18</f>
        <v>Puerto Rico</v>
      </c>
      <c r="B18" s="13">
        <v>68735</v>
      </c>
      <c r="C18" s="4">
        <v>66524</v>
      </c>
      <c r="D18" s="4">
        <v>65600</v>
      </c>
      <c r="E18" s="4">
        <v>66732</v>
      </c>
      <c r="F18" s="4">
        <v>66561</v>
      </c>
      <c r="G18" s="4">
        <v>66527</v>
      </c>
      <c r="H18" s="4">
        <v>66880</v>
      </c>
      <c r="I18" s="4">
        <v>66929</v>
      </c>
      <c r="J18" s="4">
        <v>66735</v>
      </c>
      <c r="K18" s="4">
        <v>66954</v>
      </c>
      <c r="L18" s="4">
        <v>66988</v>
      </c>
      <c r="M18" s="40">
        <v>65905</v>
      </c>
      <c r="N18" s="13">
        <f t="shared" si="1"/>
        <v>66755.833333333328</v>
      </c>
    </row>
    <row r="19" spans="1:14" ht="12" customHeight="1" x14ac:dyDescent="0.2">
      <c r="A19" s="7" t="str">
        <f>'Pregnant Women Participating'!A19</f>
        <v>Virginia</v>
      </c>
      <c r="B19" s="13">
        <v>53879</v>
      </c>
      <c r="C19" s="4">
        <v>52571</v>
      </c>
      <c r="D19" s="4">
        <v>51291</v>
      </c>
      <c r="E19" s="4">
        <v>51331</v>
      </c>
      <c r="F19" s="4">
        <v>51242</v>
      </c>
      <c r="G19" s="4">
        <v>51988</v>
      </c>
      <c r="H19" s="4">
        <v>52425</v>
      </c>
      <c r="I19" s="4">
        <v>53110</v>
      </c>
      <c r="J19" s="4">
        <v>53018</v>
      </c>
      <c r="K19" s="4">
        <v>53464</v>
      </c>
      <c r="L19" s="4">
        <v>53769</v>
      </c>
      <c r="M19" s="40">
        <v>53812</v>
      </c>
      <c r="N19" s="13">
        <f t="shared" si="1"/>
        <v>52658.333333333336</v>
      </c>
    </row>
    <row r="20" spans="1:14" ht="12" customHeight="1" x14ac:dyDescent="0.2">
      <c r="A20" s="7" t="str">
        <f>'Pregnant Women Participating'!A20</f>
        <v>West Virginia</v>
      </c>
      <c r="B20" s="13">
        <v>16535</v>
      </c>
      <c r="C20" s="4">
        <v>16254</v>
      </c>
      <c r="D20" s="4">
        <v>15855</v>
      </c>
      <c r="E20" s="4">
        <v>15870</v>
      </c>
      <c r="F20" s="4">
        <v>15737</v>
      </c>
      <c r="G20" s="4">
        <v>15750</v>
      </c>
      <c r="H20" s="4">
        <v>15843</v>
      </c>
      <c r="I20" s="4">
        <v>15979</v>
      </c>
      <c r="J20" s="4">
        <v>16145</v>
      </c>
      <c r="K20" s="4">
        <v>16382</v>
      </c>
      <c r="L20" s="4">
        <v>16525</v>
      </c>
      <c r="M20" s="40">
        <v>16599</v>
      </c>
      <c r="N20" s="13">
        <f t="shared" si="1"/>
        <v>16122.833333333334</v>
      </c>
    </row>
    <row r="21" spans="1:14" ht="12" customHeight="1" x14ac:dyDescent="0.2">
      <c r="A21" s="7" t="str">
        <f>'Pregnant Women Participating'!A21</f>
        <v>Alabama</v>
      </c>
      <c r="B21" s="13">
        <v>59745</v>
      </c>
      <c r="C21" s="4">
        <v>57752</v>
      </c>
      <c r="D21" s="4">
        <v>56160</v>
      </c>
      <c r="E21" s="4">
        <v>55744</v>
      </c>
      <c r="F21" s="4">
        <v>54007</v>
      </c>
      <c r="G21" s="4">
        <v>54165</v>
      </c>
      <c r="H21" s="4">
        <v>54427</v>
      </c>
      <c r="I21" s="4">
        <v>55456</v>
      </c>
      <c r="J21" s="4">
        <v>55611</v>
      </c>
      <c r="K21" s="4">
        <v>56328</v>
      </c>
      <c r="L21" s="4">
        <v>57045</v>
      </c>
      <c r="M21" s="40">
        <v>57086</v>
      </c>
      <c r="N21" s="13">
        <f t="shared" si="1"/>
        <v>56127.166666666664</v>
      </c>
    </row>
    <row r="22" spans="1:14" ht="12" customHeight="1" x14ac:dyDescent="0.2">
      <c r="A22" s="7" t="str">
        <f>'Pregnant Women Participating'!A22</f>
        <v>Florida</v>
      </c>
      <c r="B22" s="13">
        <v>228351</v>
      </c>
      <c r="C22" s="4">
        <v>222566</v>
      </c>
      <c r="D22" s="4">
        <v>217245</v>
      </c>
      <c r="E22" s="4">
        <v>217916</v>
      </c>
      <c r="F22" s="4">
        <v>215895</v>
      </c>
      <c r="G22" s="4">
        <v>215418</v>
      </c>
      <c r="H22" s="4">
        <v>214995</v>
      </c>
      <c r="I22" s="4">
        <v>215775</v>
      </c>
      <c r="J22" s="4">
        <v>215392</v>
      </c>
      <c r="K22" s="4">
        <v>216686</v>
      </c>
      <c r="L22" s="4">
        <v>217432</v>
      </c>
      <c r="M22" s="40">
        <v>217826</v>
      </c>
      <c r="N22" s="13">
        <f t="shared" si="1"/>
        <v>217958.08333333334</v>
      </c>
    </row>
    <row r="23" spans="1:14" ht="12" customHeight="1" x14ac:dyDescent="0.2">
      <c r="A23" s="7" t="str">
        <f>'Pregnant Women Participating'!A23</f>
        <v>Georgia</v>
      </c>
      <c r="B23" s="13">
        <v>96512</v>
      </c>
      <c r="C23" s="4">
        <v>94714</v>
      </c>
      <c r="D23" s="4">
        <v>92947</v>
      </c>
      <c r="E23" s="4">
        <v>92495</v>
      </c>
      <c r="F23" s="4">
        <v>91670</v>
      </c>
      <c r="G23" s="4">
        <v>92293</v>
      </c>
      <c r="H23" s="4">
        <v>92505</v>
      </c>
      <c r="I23" s="4">
        <v>92875</v>
      </c>
      <c r="J23" s="4">
        <v>93478</v>
      </c>
      <c r="K23" s="4">
        <v>94259</v>
      </c>
      <c r="L23" s="4">
        <v>94894</v>
      </c>
      <c r="M23" s="40">
        <v>94849</v>
      </c>
      <c r="N23" s="13">
        <f t="shared" si="1"/>
        <v>93624.25</v>
      </c>
    </row>
    <row r="24" spans="1:14" ht="12" customHeight="1" x14ac:dyDescent="0.2">
      <c r="A24" s="7" t="str">
        <f>'Pregnant Women Participating'!A24</f>
        <v>Kentucky</v>
      </c>
      <c r="B24" s="13">
        <v>48292</v>
      </c>
      <c r="C24" s="4">
        <v>47128</v>
      </c>
      <c r="D24" s="4">
        <v>45911</v>
      </c>
      <c r="E24" s="4">
        <v>45517</v>
      </c>
      <c r="F24" s="4">
        <v>44944</v>
      </c>
      <c r="G24" s="4">
        <v>44937</v>
      </c>
      <c r="H24" s="4">
        <v>45021</v>
      </c>
      <c r="I24" s="4">
        <v>45529</v>
      </c>
      <c r="J24" s="4">
        <v>45833</v>
      </c>
      <c r="K24" s="4">
        <v>46478</v>
      </c>
      <c r="L24" s="4">
        <v>46926</v>
      </c>
      <c r="M24" s="40">
        <v>46745</v>
      </c>
      <c r="N24" s="13">
        <f t="shared" si="1"/>
        <v>46105.083333333336</v>
      </c>
    </row>
    <row r="25" spans="1:14" ht="12" customHeight="1" x14ac:dyDescent="0.2">
      <c r="A25" s="7" t="str">
        <f>'Pregnant Women Participating'!A25</f>
        <v>Mississippi</v>
      </c>
      <c r="B25" s="13">
        <v>40034</v>
      </c>
      <c r="C25" s="4">
        <v>38725</v>
      </c>
      <c r="D25" s="4">
        <v>37432</v>
      </c>
      <c r="E25" s="4">
        <v>37043</v>
      </c>
      <c r="F25" s="4">
        <v>36141</v>
      </c>
      <c r="G25" s="4">
        <v>35878</v>
      </c>
      <c r="H25" s="4">
        <v>35982</v>
      </c>
      <c r="I25" s="4">
        <v>36633</v>
      </c>
      <c r="J25" s="4">
        <v>36752</v>
      </c>
      <c r="K25" s="4">
        <v>36896</v>
      </c>
      <c r="L25" s="4">
        <v>37319</v>
      </c>
      <c r="M25" s="40">
        <v>37540</v>
      </c>
      <c r="N25" s="13">
        <f t="shared" si="1"/>
        <v>37197.916666666664</v>
      </c>
    </row>
    <row r="26" spans="1:14" ht="12" customHeight="1" x14ac:dyDescent="0.2">
      <c r="A26" s="7" t="str">
        <f>'Pregnant Women Participating'!A26</f>
        <v>North Carolina</v>
      </c>
      <c r="B26" s="13">
        <v>105306</v>
      </c>
      <c r="C26" s="4">
        <v>103196</v>
      </c>
      <c r="D26" s="4">
        <v>100723</v>
      </c>
      <c r="E26" s="4">
        <v>100210</v>
      </c>
      <c r="F26" s="4">
        <v>98813</v>
      </c>
      <c r="G26" s="4">
        <v>99629</v>
      </c>
      <c r="H26" s="4">
        <v>99344</v>
      </c>
      <c r="I26" s="4">
        <v>100796</v>
      </c>
      <c r="J26" s="4">
        <v>101766</v>
      </c>
      <c r="K26" s="4">
        <v>103585</v>
      </c>
      <c r="L26" s="4">
        <v>108447</v>
      </c>
      <c r="M26" s="40">
        <v>106760</v>
      </c>
      <c r="N26" s="13">
        <f t="shared" si="1"/>
        <v>102381.25</v>
      </c>
    </row>
    <row r="27" spans="1:14" ht="12" customHeight="1" x14ac:dyDescent="0.2">
      <c r="A27" s="7" t="str">
        <f>'Pregnant Women Participating'!A27</f>
        <v>South Carolina</v>
      </c>
      <c r="B27" s="13">
        <v>38399</v>
      </c>
      <c r="C27" s="4">
        <v>37978</v>
      </c>
      <c r="D27" s="4">
        <v>37150</v>
      </c>
      <c r="E27" s="4">
        <v>36932</v>
      </c>
      <c r="F27" s="4">
        <v>36451</v>
      </c>
      <c r="G27" s="4">
        <v>36463</v>
      </c>
      <c r="H27" s="4">
        <v>36238</v>
      </c>
      <c r="I27" s="4">
        <v>35611</v>
      </c>
      <c r="J27" s="4">
        <v>36098</v>
      </c>
      <c r="K27" s="4">
        <v>35790</v>
      </c>
      <c r="L27" s="4">
        <v>36052</v>
      </c>
      <c r="M27" s="40">
        <v>35621</v>
      </c>
      <c r="N27" s="13">
        <f t="shared" si="1"/>
        <v>36565.25</v>
      </c>
    </row>
    <row r="28" spans="1:14" ht="12" customHeight="1" x14ac:dyDescent="0.2">
      <c r="A28" s="7" t="str">
        <f>'Pregnant Women Participating'!A28</f>
        <v>Tennessee</v>
      </c>
      <c r="B28" s="13">
        <v>54082</v>
      </c>
      <c r="C28" s="4">
        <v>51485</v>
      </c>
      <c r="D28" s="4">
        <v>49023</v>
      </c>
      <c r="E28" s="4">
        <v>47773</v>
      </c>
      <c r="F28" s="4">
        <v>46593</v>
      </c>
      <c r="G28" s="4">
        <v>46585</v>
      </c>
      <c r="H28" s="4">
        <v>45381</v>
      </c>
      <c r="I28" s="4">
        <v>46307</v>
      </c>
      <c r="J28" s="4">
        <v>45834</v>
      </c>
      <c r="K28" s="4">
        <v>46803</v>
      </c>
      <c r="L28" s="4">
        <v>47657</v>
      </c>
      <c r="M28" s="40">
        <v>48243</v>
      </c>
      <c r="N28" s="13">
        <f t="shared" si="1"/>
        <v>47980.5</v>
      </c>
    </row>
    <row r="29" spans="1:14" ht="12" customHeight="1" x14ac:dyDescent="0.2">
      <c r="A29" s="7" t="str">
        <f>'Pregnant Women Participating'!A29</f>
        <v>Choctaw Indians, MS</v>
      </c>
      <c r="B29" s="13">
        <v>372</v>
      </c>
      <c r="C29" s="4">
        <v>366</v>
      </c>
      <c r="D29" s="4">
        <v>305</v>
      </c>
      <c r="E29" s="4">
        <v>338</v>
      </c>
      <c r="F29" s="4">
        <v>316</v>
      </c>
      <c r="G29" s="4">
        <v>292</v>
      </c>
      <c r="H29" s="4">
        <v>289</v>
      </c>
      <c r="I29" s="4">
        <v>292</v>
      </c>
      <c r="J29" s="4">
        <v>337</v>
      </c>
      <c r="K29" s="4">
        <v>325</v>
      </c>
      <c r="L29" s="4">
        <v>328</v>
      </c>
      <c r="M29" s="40">
        <v>331</v>
      </c>
      <c r="N29" s="13">
        <f t="shared" si="1"/>
        <v>324.25</v>
      </c>
    </row>
    <row r="30" spans="1:14" ht="12" customHeight="1" x14ac:dyDescent="0.2">
      <c r="A30" s="7" t="str">
        <f>'Pregnant Women Participating'!A30</f>
        <v>Eastern Cherokee, NC</v>
      </c>
      <c r="B30" s="13">
        <v>344</v>
      </c>
      <c r="C30" s="4">
        <v>351</v>
      </c>
      <c r="D30" s="4">
        <v>343</v>
      </c>
      <c r="E30" s="4">
        <v>340</v>
      </c>
      <c r="F30" s="4">
        <v>335</v>
      </c>
      <c r="G30" s="4">
        <v>343</v>
      </c>
      <c r="H30" s="4">
        <v>349</v>
      </c>
      <c r="I30" s="4">
        <v>344</v>
      </c>
      <c r="J30" s="4">
        <v>343</v>
      </c>
      <c r="K30" s="4">
        <v>342</v>
      </c>
      <c r="L30" s="4">
        <v>341</v>
      </c>
      <c r="M30" s="40">
        <v>333</v>
      </c>
      <c r="N30" s="13">
        <f t="shared" si="1"/>
        <v>342.33333333333331</v>
      </c>
    </row>
    <row r="31" spans="1:14" ht="12" customHeight="1" x14ac:dyDescent="0.2">
      <c r="A31" s="7" t="str">
        <f>'Pregnant Women Participating'!A31</f>
        <v>Illinois</v>
      </c>
      <c r="B31" s="13">
        <v>92824</v>
      </c>
      <c r="C31" s="4">
        <v>89553</v>
      </c>
      <c r="D31" s="4">
        <v>86643</v>
      </c>
      <c r="E31" s="4">
        <v>84378</v>
      </c>
      <c r="F31" s="4">
        <v>84076</v>
      </c>
      <c r="G31" s="4">
        <v>85001</v>
      </c>
      <c r="H31" s="4">
        <v>85291</v>
      </c>
      <c r="I31" s="4">
        <v>86433</v>
      </c>
      <c r="J31" s="4">
        <v>85198</v>
      </c>
      <c r="K31" s="4">
        <v>86114</v>
      </c>
      <c r="L31" s="4">
        <v>86563</v>
      </c>
      <c r="M31" s="40">
        <v>85933</v>
      </c>
      <c r="N31" s="13">
        <f t="shared" si="1"/>
        <v>86500.583333333328</v>
      </c>
    </row>
    <row r="32" spans="1:14" ht="12" customHeight="1" x14ac:dyDescent="0.2">
      <c r="A32" s="7" t="str">
        <f>'Pregnant Women Participating'!A32</f>
        <v>Indiana</v>
      </c>
      <c r="B32" s="13">
        <v>72052</v>
      </c>
      <c r="C32" s="4">
        <v>70990</v>
      </c>
      <c r="D32" s="4">
        <v>70117</v>
      </c>
      <c r="E32" s="4">
        <v>69643</v>
      </c>
      <c r="F32" s="4">
        <v>68787</v>
      </c>
      <c r="G32" s="4">
        <v>69567</v>
      </c>
      <c r="H32" s="4">
        <v>70045</v>
      </c>
      <c r="I32" s="4">
        <v>70869</v>
      </c>
      <c r="J32" s="4">
        <v>71033</v>
      </c>
      <c r="K32" s="4">
        <v>72019</v>
      </c>
      <c r="L32" s="4">
        <v>72041</v>
      </c>
      <c r="M32" s="40">
        <v>71688</v>
      </c>
      <c r="N32" s="13">
        <f t="shared" si="1"/>
        <v>70737.583333333328</v>
      </c>
    </row>
    <row r="33" spans="1:14" ht="12" customHeight="1" x14ac:dyDescent="0.2">
      <c r="A33" s="7" t="str">
        <f>'Pregnant Women Participating'!A33</f>
        <v>Iowa</v>
      </c>
      <c r="B33" s="13">
        <v>31925</v>
      </c>
      <c r="C33" s="4">
        <v>31451</v>
      </c>
      <c r="D33" s="4">
        <v>31253</v>
      </c>
      <c r="E33" s="4">
        <v>30985</v>
      </c>
      <c r="F33" s="4">
        <v>30708</v>
      </c>
      <c r="G33" s="4">
        <v>30533</v>
      </c>
      <c r="H33" s="4">
        <v>30377</v>
      </c>
      <c r="I33" s="4">
        <v>30643</v>
      </c>
      <c r="J33" s="4">
        <v>30766</v>
      </c>
      <c r="K33" s="4">
        <v>30750</v>
      </c>
      <c r="L33" s="4">
        <v>31009</v>
      </c>
      <c r="M33" s="40">
        <v>30910</v>
      </c>
      <c r="N33" s="13">
        <f t="shared" si="1"/>
        <v>30942.5</v>
      </c>
    </row>
    <row r="34" spans="1:14" ht="12" customHeight="1" x14ac:dyDescent="0.2">
      <c r="A34" s="7" t="str">
        <f>'Pregnant Women Participating'!A34</f>
        <v>Michigan</v>
      </c>
      <c r="B34" s="13">
        <v>110844</v>
      </c>
      <c r="C34" s="4">
        <v>110454</v>
      </c>
      <c r="D34" s="4">
        <v>109805</v>
      </c>
      <c r="E34" s="4">
        <v>108636</v>
      </c>
      <c r="F34" s="4">
        <v>107095</v>
      </c>
      <c r="G34" s="4">
        <v>107523</v>
      </c>
      <c r="H34" s="4">
        <v>108514</v>
      </c>
      <c r="I34" s="4">
        <v>108904</v>
      </c>
      <c r="J34" s="4">
        <v>108626</v>
      </c>
      <c r="K34" s="4">
        <v>109340</v>
      </c>
      <c r="L34" s="4">
        <v>109978</v>
      </c>
      <c r="M34" s="40">
        <v>110565</v>
      </c>
      <c r="N34" s="13">
        <f t="shared" si="1"/>
        <v>109190.33333333333</v>
      </c>
    </row>
    <row r="35" spans="1:14" ht="12" customHeight="1" x14ac:dyDescent="0.2">
      <c r="A35" s="7" t="str">
        <f>'Pregnant Women Participating'!A35</f>
        <v>Minnesota</v>
      </c>
      <c r="B35" s="13">
        <v>57965</v>
      </c>
      <c r="C35" s="4">
        <v>57081</v>
      </c>
      <c r="D35" s="4">
        <v>55679</v>
      </c>
      <c r="E35" s="4">
        <v>54908</v>
      </c>
      <c r="F35" s="4">
        <v>53525</v>
      </c>
      <c r="G35" s="4">
        <v>54143</v>
      </c>
      <c r="H35" s="4">
        <v>54414</v>
      </c>
      <c r="I35" s="4">
        <v>55132</v>
      </c>
      <c r="J35" s="4">
        <v>55173</v>
      </c>
      <c r="K35" s="4">
        <v>55858</v>
      </c>
      <c r="L35" s="4">
        <v>56528</v>
      </c>
      <c r="M35" s="40">
        <v>56550</v>
      </c>
      <c r="N35" s="13">
        <f t="shared" si="1"/>
        <v>55579.666666666664</v>
      </c>
    </row>
    <row r="36" spans="1:14" ht="12" customHeight="1" x14ac:dyDescent="0.2">
      <c r="A36" s="7" t="str">
        <f>'Pregnant Women Participating'!A36</f>
        <v>Ohio</v>
      </c>
      <c r="B36" s="13">
        <v>88064</v>
      </c>
      <c r="C36" s="4">
        <v>85864</v>
      </c>
      <c r="D36" s="4">
        <v>83445</v>
      </c>
      <c r="E36" s="4">
        <v>82855</v>
      </c>
      <c r="F36" s="4">
        <v>80947</v>
      </c>
      <c r="G36" s="4">
        <v>80322</v>
      </c>
      <c r="H36" s="4">
        <v>81342</v>
      </c>
      <c r="I36" s="4">
        <v>82286</v>
      </c>
      <c r="J36" s="4">
        <v>82090</v>
      </c>
      <c r="K36" s="4">
        <v>82273</v>
      </c>
      <c r="L36" s="4">
        <v>82605</v>
      </c>
      <c r="M36" s="40">
        <v>82642</v>
      </c>
      <c r="N36" s="13">
        <f t="shared" si="1"/>
        <v>82894.583333333328</v>
      </c>
    </row>
    <row r="37" spans="1:14" ht="12" customHeight="1" x14ac:dyDescent="0.2">
      <c r="A37" s="7" t="str">
        <f>'Pregnant Women Participating'!A37</f>
        <v>Wisconsin</v>
      </c>
      <c r="B37" s="13">
        <v>49855</v>
      </c>
      <c r="C37" s="4">
        <v>49047</v>
      </c>
      <c r="D37" s="4">
        <v>48207</v>
      </c>
      <c r="E37" s="4">
        <v>47589</v>
      </c>
      <c r="F37" s="4">
        <v>46543</v>
      </c>
      <c r="G37" s="4">
        <v>46454</v>
      </c>
      <c r="H37" s="4">
        <v>46925</v>
      </c>
      <c r="I37" s="4">
        <v>47565</v>
      </c>
      <c r="J37" s="4">
        <v>47553</v>
      </c>
      <c r="K37" s="4">
        <v>47962</v>
      </c>
      <c r="L37" s="4">
        <v>48232</v>
      </c>
      <c r="M37" s="40">
        <v>48211</v>
      </c>
      <c r="N37" s="13">
        <f t="shared" si="1"/>
        <v>47845.25</v>
      </c>
    </row>
    <row r="38" spans="1:14" ht="12" customHeight="1" x14ac:dyDescent="0.2">
      <c r="A38" s="7" t="str">
        <f>'Pregnant Women Participating'!A38</f>
        <v>Arizona</v>
      </c>
      <c r="B38" s="13">
        <v>67802</v>
      </c>
      <c r="C38" s="4">
        <v>66192</v>
      </c>
      <c r="D38" s="4">
        <v>65239</v>
      </c>
      <c r="E38" s="4">
        <v>64757</v>
      </c>
      <c r="F38" s="4">
        <v>64074</v>
      </c>
      <c r="G38" s="4">
        <v>64541</v>
      </c>
      <c r="H38" s="4">
        <v>64309</v>
      </c>
      <c r="I38" s="4">
        <v>64931</v>
      </c>
      <c r="J38" s="4">
        <v>64672</v>
      </c>
      <c r="K38" s="4">
        <v>65722</v>
      </c>
      <c r="L38" s="4">
        <v>66445</v>
      </c>
      <c r="M38" s="40">
        <v>66219</v>
      </c>
      <c r="N38" s="13">
        <f t="shared" si="1"/>
        <v>65408.583333333336</v>
      </c>
    </row>
    <row r="39" spans="1:14" ht="12" customHeight="1" x14ac:dyDescent="0.2">
      <c r="A39" s="7" t="str">
        <f>'Pregnant Women Participating'!A39</f>
        <v>Arkansas</v>
      </c>
      <c r="B39" s="13">
        <v>33145</v>
      </c>
      <c r="C39" s="4">
        <v>32054</v>
      </c>
      <c r="D39" s="4">
        <v>31043</v>
      </c>
      <c r="E39" s="4">
        <v>31031</v>
      </c>
      <c r="F39" s="4">
        <v>30055</v>
      </c>
      <c r="G39" s="4">
        <v>28975</v>
      </c>
      <c r="H39" s="4">
        <v>29326</v>
      </c>
      <c r="I39" s="4">
        <v>29085</v>
      </c>
      <c r="J39" s="4">
        <v>28742</v>
      </c>
      <c r="K39" s="4">
        <v>28812</v>
      </c>
      <c r="L39" s="4">
        <v>29153</v>
      </c>
      <c r="M39" s="40">
        <v>29064</v>
      </c>
      <c r="N39" s="13">
        <f t="shared" si="1"/>
        <v>30040.416666666668</v>
      </c>
    </row>
    <row r="40" spans="1:14" ht="12" customHeight="1" x14ac:dyDescent="0.2">
      <c r="A40" s="7" t="str">
        <f>'Pregnant Women Participating'!A40</f>
        <v>Louisiana</v>
      </c>
      <c r="B40" s="13">
        <v>48603</v>
      </c>
      <c r="C40" s="4">
        <v>47192</v>
      </c>
      <c r="D40" s="4">
        <v>45735</v>
      </c>
      <c r="E40" s="4">
        <v>45138</v>
      </c>
      <c r="F40" s="4">
        <v>44436</v>
      </c>
      <c r="G40" s="4">
        <v>43655</v>
      </c>
      <c r="H40" s="4">
        <v>43189</v>
      </c>
      <c r="I40" s="4">
        <v>42909</v>
      </c>
      <c r="J40" s="4">
        <v>43260</v>
      </c>
      <c r="K40" s="4">
        <v>42719</v>
      </c>
      <c r="L40" s="4">
        <v>42982</v>
      </c>
      <c r="M40" s="40">
        <v>42415</v>
      </c>
      <c r="N40" s="13">
        <f t="shared" si="1"/>
        <v>44352.75</v>
      </c>
    </row>
    <row r="41" spans="1:14" ht="12" customHeight="1" x14ac:dyDescent="0.2">
      <c r="A41" s="7" t="str">
        <f>'Pregnant Women Participating'!A41</f>
        <v>New Mexico</v>
      </c>
      <c r="B41" s="13">
        <v>20222</v>
      </c>
      <c r="C41" s="4">
        <v>19763</v>
      </c>
      <c r="D41" s="4">
        <v>19346</v>
      </c>
      <c r="E41" s="4">
        <v>19154</v>
      </c>
      <c r="F41" s="4">
        <v>18860</v>
      </c>
      <c r="G41" s="4">
        <v>18787</v>
      </c>
      <c r="H41" s="4">
        <v>18828</v>
      </c>
      <c r="I41" s="4">
        <v>18728</v>
      </c>
      <c r="J41" s="4">
        <v>18783</v>
      </c>
      <c r="K41" s="4">
        <v>18805</v>
      </c>
      <c r="L41" s="4">
        <v>19008</v>
      </c>
      <c r="M41" s="40">
        <v>18955</v>
      </c>
      <c r="N41" s="13">
        <f t="shared" si="1"/>
        <v>19103.25</v>
      </c>
    </row>
    <row r="42" spans="1:14" ht="12" customHeight="1" x14ac:dyDescent="0.2">
      <c r="A42" s="7" t="str">
        <f>'Pregnant Women Participating'!A42</f>
        <v>Oklahoma</v>
      </c>
      <c r="B42" s="13">
        <v>35218</v>
      </c>
      <c r="C42" s="4">
        <v>34170</v>
      </c>
      <c r="D42" s="4">
        <v>32973</v>
      </c>
      <c r="E42" s="4">
        <v>32636</v>
      </c>
      <c r="F42" s="4">
        <v>31842</v>
      </c>
      <c r="G42" s="4">
        <v>31815</v>
      </c>
      <c r="H42" s="4">
        <v>32101</v>
      </c>
      <c r="I42" s="4">
        <v>32256</v>
      </c>
      <c r="J42" s="4">
        <v>32469</v>
      </c>
      <c r="K42" s="4">
        <v>32780</v>
      </c>
      <c r="L42" s="4">
        <v>33002</v>
      </c>
      <c r="M42" s="40">
        <v>33111</v>
      </c>
      <c r="N42" s="13">
        <f t="shared" si="1"/>
        <v>32864.416666666664</v>
      </c>
    </row>
    <row r="43" spans="1:14" ht="12" customHeight="1" x14ac:dyDescent="0.2">
      <c r="A43" s="7" t="str">
        <f>'Pregnant Women Participating'!A43</f>
        <v>Texas</v>
      </c>
      <c r="B43" s="13">
        <v>332250</v>
      </c>
      <c r="C43" s="4">
        <v>322877</v>
      </c>
      <c r="D43" s="4">
        <v>315975</v>
      </c>
      <c r="E43" s="4">
        <v>312144</v>
      </c>
      <c r="F43" s="4">
        <v>310055</v>
      </c>
      <c r="G43" s="4">
        <v>309819</v>
      </c>
      <c r="H43" s="4">
        <v>310742</v>
      </c>
      <c r="I43" s="4">
        <v>312169</v>
      </c>
      <c r="J43" s="4">
        <v>313575</v>
      </c>
      <c r="K43" s="4">
        <v>315477</v>
      </c>
      <c r="L43" s="4">
        <v>317503</v>
      </c>
      <c r="M43" s="40">
        <v>317311</v>
      </c>
      <c r="N43" s="13">
        <f t="shared" si="1"/>
        <v>315824.75</v>
      </c>
    </row>
    <row r="44" spans="1:14" ht="12" customHeight="1" x14ac:dyDescent="0.2">
      <c r="A44" s="7" t="str">
        <f>'Pregnant Women Participating'!A44</f>
        <v>Utah</v>
      </c>
      <c r="B44" s="13">
        <v>24356</v>
      </c>
      <c r="C44" s="4">
        <v>23992</v>
      </c>
      <c r="D44" s="4">
        <v>23414</v>
      </c>
      <c r="E44" s="4">
        <v>23183</v>
      </c>
      <c r="F44" s="4">
        <v>22835</v>
      </c>
      <c r="G44" s="4">
        <v>22798</v>
      </c>
      <c r="H44" s="4">
        <v>22591</v>
      </c>
      <c r="I44" s="4">
        <v>22605</v>
      </c>
      <c r="J44" s="4">
        <v>22475</v>
      </c>
      <c r="K44" s="4">
        <v>22246</v>
      </c>
      <c r="L44" s="4">
        <v>22485</v>
      </c>
      <c r="M44" s="40">
        <v>22366</v>
      </c>
      <c r="N44" s="13">
        <f t="shared" si="1"/>
        <v>22945.5</v>
      </c>
    </row>
    <row r="45" spans="1:14" ht="12" customHeight="1" x14ac:dyDescent="0.2">
      <c r="A45" s="7" t="str">
        <f>'Pregnant Women Participating'!A45</f>
        <v>Inter-Tribal Council, AZ</v>
      </c>
      <c r="B45" s="13">
        <v>4866</v>
      </c>
      <c r="C45" s="4">
        <v>4596</v>
      </c>
      <c r="D45" s="4">
        <v>4520</v>
      </c>
      <c r="E45" s="4">
        <v>4572</v>
      </c>
      <c r="F45" s="4">
        <v>4311</v>
      </c>
      <c r="G45" s="4">
        <v>4515</v>
      </c>
      <c r="H45" s="4">
        <v>4329</v>
      </c>
      <c r="I45" s="4">
        <v>4484</v>
      </c>
      <c r="J45" s="4">
        <v>4436</v>
      </c>
      <c r="K45" s="4">
        <v>4499</v>
      </c>
      <c r="L45" s="4">
        <v>4513</v>
      </c>
      <c r="M45" s="40">
        <v>4452</v>
      </c>
      <c r="N45" s="13">
        <f t="shared" si="1"/>
        <v>4507.75</v>
      </c>
    </row>
    <row r="46" spans="1:14" ht="12" customHeight="1" x14ac:dyDescent="0.2">
      <c r="A46" s="7" t="str">
        <f>'Pregnant Women Participating'!A46</f>
        <v>Navajo Nation, AZ</v>
      </c>
      <c r="B46" s="13">
        <v>4315</v>
      </c>
      <c r="C46" s="4">
        <v>4146</v>
      </c>
      <c r="D46" s="4">
        <v>4052</v>
      </c>
      <c r="E46" s="4">
        <v>3975</v>
      </c>
      <c r="F46" s="4">
        <v>3842</v>
      </c>
      <c r="G46" s="4">
        <v>3850</v>
      </c>
      <c r="H46" s="4">
        <v>3944</v>
      </c>
      <c r="I46" s="4">
        <v>3987</v>
      </c>
      <c r="J46" s="4">
        <v>4045</v>
      </c>
      <c r="K46" s="4">
        <v>4149</v>
      </c>
      <c r="L46" s="4">
        <v>4177</v>
      </c>
      <c r="M46" s="40">
        <v>4128</v>
      </c>
      <c r="N46" s="13">
        <f t="shared" si="1"/>
        <v>4050.8333333333335</v>
      </c>
    </row>
    <row r="47" spans="1:14" ht="12" customHeight="1" x14ac:dyDescent="0.2">
      <c r="A47" s="7" t="str">
        <f>'Pregnant Women Participating'!A47</f>
        <v>Acoma, Canoncito &amp; Laguna, NM</v>
      </c>
      <c r="B47" s="13">
        <v>196</v>
      </c>
      <c r="C47" s="4">
        <v>205</v>
      </c>
      <c r="D47" s="4">
        <v>180</v>
      </c>
      <c r="E47" s="4">
        <v>204</v>
      </c>
      <c r="F47" s="4">
        <v>172</v>
      </c>
      <c r="G47" s="4">
        <v>181</v>
      </c>
      <c r="H47" s="4">
        <v>167</v>
      </c>
      <c r="I47" s="4">
        <v>181</v>
      </c>
      <c r="J47" s="4">
        <v>177</v>
      </c>
      <c r="K47" s="4">
        <v>195</v>
      </c>
      <c r="L47" s="4">
        <v>181</v>
      </c>
      <c r="M47" s="40">
        <v>199</v>
      </c>
      <c r="N47" s="13">
        <f t="shared" si="1"/>
        <v>186.5</v>
      </c>
    </row>
    <row r="48" spans="1:14" ht="12" customHeight="1" x14ac:dyDescent="0.2">
      <c r="A48" s="7" t="str">
        <f>'Pregnant Women Participating'!A48</f>
        <v>Eight Northern Pueblos, NM</v>
      </c>
      <c r="B48" s="13">
        <v>136</v>
      </c>
      <c r="C48" s="4">
        <v>135</v>
      </c>
      <c r="D48" s="4">
        <v>129</v>
      </c>
      <c r="E48" s="4">
        <v>127</v>
      </c>
      <c r="F48" s="4">
        <v>128</v>
      </c>
      <c r="G48" s="4">
        <v>123</v>
      </c>
      <c r="H48" s="4">
        <v>137</v>
      </c>
      <c r="I48" s="4">
        <v>131</v>
      </c>
      <c r="J48" s="4">
        <v>131</v>
      </c>
      <c r="K48" s="4">
        <v>136</v>
      </c>
      <c r="L48" s="4">
        <v>126</v>
      </c>
      <c r="M48" s="40">
        <v>129</v>
      </c>
      <c r="N48" s="13">
        <f t="shared" si="1"/>
        <v>130.66666666666666</v>
      </c>
    </row>
    <row r="49" spans="1:14" ht="12" customHeight="1" x14ac:dyDescent="0.2">
      <c r="A49" s="7" t="str">
        <f>'Pregnant Women Participating'!A49</f>
        <v>Five Sandoval Pueblos, NM</v>
      </c>
      <c r="B49" s="13">
        <v>125</v>
      </c>
      <c r="C49" s="4">
        <v>112</v>
      </c>
      <c r="D49" s="4">
        <v>101</v>
      </c>
      <c r="E49" s="4">
        <v>117</v>
      </c>
      <c r="F49" s="4">
        <v>118</v>
      </c>
      <c r="G49" s="4">
        <v>115</v>
      </c>
      <c r="H49" s="4">
        <v>93</v>
      </c>
      <c r="I49" s="4">
        <v>102</v>
      </c>
      <c r="J49" s="4">
        <v>115</v>
      </c>
      <c r="K49" s="4">
        <v>123</v>
      </c>
      <c r="L49" s="4">
        <v>116</v>
      </c>
      <c r="M49" s="40">
        <v>118</v>
      </c>
      <c r="N49" s="13">
        <f t="shared" si="1"/>
        <v>112.91666666666667</v>
      </c>
    </row>
    <row r="50" spans="1:14" ht="12" customHeight="1" x14ac:dyDescent="0.2">
      <c r="A50" s="7" t="str">
        <f>'Pregnant Women Participating'!A50</f>
        <v>Isleta Pueblo, NM</v>
      </c>
      <c r="B50" s="13">
        <v>587</v>
      </c>
      <c r="C50" s="4">
        <v>579</v>
      </c>
      <c r="D50" s="4">
        <v>564</v>
      </c>
      <c r="E50" s="4">
        <v>565</v>
      </c>
      <c r="F50" s="4">
        <v>572</v>
      </c>
      <c r="G50" s="4">
        <v>567</v>
      </c>
      <c r="H50" s="4">
        <v>553</v>
      </c>
      <c r="I50" s="4">
        <v>590</v>
      </c>
      <c r="J50" s="4">
        <v>601</v>
      </c>
      <c r="K50" s="4">
        <v>621</v>
      </c>
      <c r="L50" s="4">
        <v>622</v>
      </c>
      <c r="M50" s="40">
        <v>609</v>
      </c>
      <c r="N50" s="13">
        <f t="shared" si="1"/>
        <v>585.83333333333337</v>
      </c>
    </row>
    <row r="51" spans="1:14" ht="12" customHeight="1" x14ac:dyDescent="0.2">
      <c r="A51" s="7" t="str">
        <f>'Pregnant Women Participating'!A51</f>
        <v>San Felipe Pueblo, NM</v>
      </c>
      <c r="B51" s="13">
        <v>144</v>
      </c>
      <c r="C51" s="4">
        <v>138</v>
      </c>
      <c r="D51" s="4">
        <v>125</v>
      </c>
      <c r="E51" s="4">
        <v>125</v>
      </c>
      <c r="F51" s="4">
        <v>125</v>
      </c>
      <c r="G51" s="4">
        <v>141</v>
      </c>
      <c r="H51" s="4">
        <v>103</v>
      </c>
      <c r="I51" s="4">
        <v>143</v>
      </c>
      <c r="J51" s="4">
        <v>151</v>
      </c>
      <c r="K51" s="4">
        <v>154</v>
      </c>
      <c r="L51" s="4">
        <v>145</v>
      </c>
      <c r="M51" s="40">
        <v>129</v>
      </c>
      <c r="N51" s="13">
        <f t="shared" si="1"/>
        <v>135.25</v>
      </c>
    </row>
    <row r="52" spans="1:14" ht="12" customHeight="1" x14ac:dyDescent="0.2">
      <c r="A52" s="7" t="str">
        <f>'Pregnant Women Participating'!A52</f>
        <v>Santo Domingo Tribe, NM</v>
      </c>
      <c r="B52" s="13">
        <v>113</v>
      </c>
      <c r="C52" s="4">
        <v>117</v>
      </c>
      <c r="D52" s="4">
        <v>113</v>
      </c>
      <c r="E52" s="4">
        <v>119</v>
      </c>
      <c r="F52" s="4">
        <v>110</v>
      </c>
      <c r="G52" s="4">
        <v>116</v>
      </c>
      <c r="H52" s="4">
        <v>108</v>
      </c>
      <c r="I52" s="4">
        <v>109</v>
      </c>
      <c r="J52" s="4">
        <v>111</v>
      </c>
      <c r="K52" s="4">
        <v>113</v>
      </c>
      <c r="L52" s="4">
        <v>114</v>
      </c>
      <c r="M52" s="40">
        <v>107</v>
      </c>
      <c r="N52" s="13">
        <f t="shared" si="1"/>
        <v>112.5</v>
      </c>
    </row>
    <row r="53" spans="1:14" ht="12" customHeight="1" x14ac:dyDescent="0.2">
      <c r="A53" s="7" t="str">
        <f>'Pregnant Women Participating'!A53</f>
        <v>Zuni Pueblo, NM</v>
      </c>
      <c r="B53" s="13">
        <v>386</v>
      </c>
      <c r="C53" s="4">
        <v>327</v>
      </c>
      <c r="D53" s="4">
        <v>364</v>
      </c>
      <c r="E53" s="4">
        <v>347</v>
      </c>
      <c r="F53" s="4">
        <v>359</v>
      </c>
      <c r="G53" s="4">
        <v>317</v>
      </c>
      <c r="H53" s="4">
        <v>351</v>
      </c>
      <c r="I53" s="4">
        <v>338</v>
      </c>
      <c r="J53" s="4">
        <v>342</v>
      </c>
      <c r="K53" s="4">
        <v>319</v>
      </c>
      <c r="L53" s="4">
        <v>333</v>
      </c>
      <c r="M53" s="40">
        <v>318</v>
      </c>
      <c r="N53" s="13">
        <f t="shared" si="1"/>
        <v>341.75</v>
      </c>
    </row>
    <row r="54" spans="1:14" ht="12" customHeight="1" x14ac:dyDescent="0.2">
      <c r="A54" s="7" t="str">
        <f>'Pregnant Women Participating'!A54</f>
        <v>Cherokee Nation, OK</v>
      </c>
      <c r="B54" s="13">
        <v>3026</v>
      </c>
      <c r="C54" s="4">
        <v>2929</v>
      </c>
      <c r="D54" s="4">
        <v>2792</v>
      </c>
      <c r="E54" s="4">
        <v>2859</v>
      </c>
      <c r="F54" s="4">
        <v>2878</v>
      </c>
      <c r="G54" s="4">
        <v>2908</v>
      </c>
      <c r="H54" s="4">
        <v>2934</v>
      </c>
      <c r="I54" s="4">
        <v>2928</v>
      </c>
      <c r="J54" s="4">
        <v>2980</v>
      </c>
      <c r="K54" s="4">
        <v>2992</v>
      </c>
      <c r="L54" s="4">
        <v>3044</v>
      </c>
      <c r="M54" s="40">
        <v>3001</v>
      </c>
      <c r="N54" s="13">
        <f t="shared" si="1"/>
        <v>2939.25</v>
      </c>
    </row>
    <row r="55" spans="1:14" ht="12" customHeight="1" x14ac:dyDescent="0.2">
      <c r="A55" s="7" t="str">
        <f>'Pregnant Women Participating'!A55</f>
        <v>Chickasaw Nation, OK</v>
      </c>
      <c r="B55" s="13">
        <v>1721</v>
      </c>
      <c r="C55" s="4">
        <v>1716</v>
      </c>
      <c r="D55" s="4">
        <v>1730</v>
      </c>
      <c r="E55" s="4">
        <v>1766</v>
      </c>
      <c r="F55" s="4">
        <v>1771</v>
      </c>
      <c r="G55" s="4">
        <v>1693</v>
      </c>
      <c r="H55" s="4">
        <v>1735</v>
      </c>
      <c r="I55" s="4">
        <v>1747</v>
      </c>
      <c r="J55" s="4">
        <v>1737</v>
      </c>
      <c r="K55" s="4">
        <v>1724</v>
      </c>
      <c r="L55" s="4">
        <v>1741</v>
      </c>
      <c r="M55" s="40">
        <v>1702</v>
      </c>
      <c r="N55" s="13">
        <f t="shared" si="1"/>
        <v>1731.9166666666667</v>
      </c>
    </row>
    <row r="56" spans="1:14" ht="12" customHeight="1" x14ac:dyDescent="0.2">
      <c r="A56" s="7" t="str">
        <f>'Pregnant Women Participating'!A56</f>
        <v>Choctaw Nation, OK</v>
      </c>
      <c r="B56" s="13">
        <v>2255</v>
      </c>
      <c r="C56" s="4">
        <v>2272</v>
      </c>
      <c r="D56" s="4">
        <v>2253</v>
      </c>
      <c r="E56" s="4">
        <v>2249</v>
      </c>
      <c r="F56" s="4">
        <v>2311</v>
      </c>
      <c r="G56" s="4">
        <v>2311</v>
      </c>
      <c r="H56" s="4">
        <v>2283</v>
      </c>
      <c r="I56" s="4">
        <v>2290</v>
      </c>
      <c r="J56" s="4">
        <v>2291</v>
      </c>
      <c r="K56" s="4">
        <v>2318</v>
      </c>
      <c r="L56" s="4">
        <v>2351</v>
      </c>
      <c r="M56" s="40">
        <v>2367</v>
      </c>
      <c r="N56" s="13">
        <f t="shared" si="1"/>
        <v>2295.9166666666665</v>
      </c>
    </row>
    <row r="57" spans="1:14" ht="12" customHeight="1" x14ac:dyDescent="0.2">
      <c r="A57" s="7" t="str">
        <f>'Pregnant Women Participating'!A57</f>
        <v>Citizen Potawatomi Nation, OK</v>
      </c>
      <c r="B57" s="13">
        <v>770</v>
      </c>
      <c r="C57" s="4">
        <v>716</v>
      </c>
      <c r="D57" s="4">
        <v>707</v>
      </c>
      <c r="E57" s="4">
        <v>729</v>
      </c>
      <c r="F57" s="4">
        <v>733</v>
      </c>
      <c r="G57" s="4">
        <v>718</v>
      </c>
      <c r="H57" s="4">
        <v>695</v>
      </c>
      <c r="I57" s="4">
        <v>698</v>
      </c>
      <c r="J57" s="4">
        <v>719</v>
      </c>
      <c r="K57" s="4">
        <v>725</v>
      </c>
      <c r="L57" s="4">
        <v>727</v>
      </c>
      <c r="M57" s="40">
        <v>752</v>
      </c>
      <c r="N57" s="13">
        <f t="shared" si="1"/>
        <v>724.08333333333337</v>
      </c>
    </row>
    <row r="58" spans="1:14" ht="12" customHeight="1" x14ac:dyDescent="0.2">
      <c r="A58" s="7" t="str">
        <f>'Pregnant Women Participating'!A58</f>
        <v>Inter-Tribal Council, OK</v>
      </c>
      <c r="B58" s="13">
        <v>372</v>
      </c>
      <c r="C58" s="4">
        <v>371</v>
      </c>
      <c r="D58" s="4">
        <v>370</v>
      </c>
      <c r="E58" s="4">
        <v>363</v>
      </c>
      <c r="F58" s="4">
        <v>345</v>
      </c>
      <c r="G58" s="4">
        <v>377</v>
      </c>
      <c r="H58" s="4">
        <v>382</v>
      </c>
      <c r="I58" s="4">
        <v>388</v>
      </c>
      <c r="J58" s="4">
        <v>385</v>
      </c>
      <c r="K58" s="4">
        <v>387</v>
      </c>
      <c r="L58" s="4">
        <v>391</v>
      </c>
      <c r="M58" s="40">
        <v>396</v>
      </c>
      <c r="N58" s="13">
        <f t="shared" si="1"/>
        <v>377.25</v>
      </c>
    </row>
    <row r="59" spans="1:14" ht="12" customHeight="1" x14ac:dyDescent="0.2">
      <c r="A59" s="7" t="str">
        <f>'Pregnant Women Participating'!A59</f>
        <v>Muscogee Creek Nation, OK</v>
      </c>
      <c r="B59" s="13">
        <v>1365</v>
      </c>
      <c r="C59" s="4">
        <v>1313</v>
      </c>
      <c r="D59" s="4">
        <v>1265</v>
      </c>
      <c r="E59" s="4">
        <v>1301</v>
      </c>
      <c r="F59" s="4">
        <v>1269</v>
      </c>
      <c r="G59" s="4">
        <v>1257</v>
      </c>
      <c r="H59" s="4">
        <v>1228</v>
      </c>
      <c r="I59" s="4">
        <v>1221</v>
      </c>
      <c r="J59" s="4">
        <v>1236</v>
      </c>
      <c r="K59" s="4">
        <v>1299</v>
      </c>
      <c r="L59" s="4">
        <v>1269</v>
      </c>
      <c r="M59" s="40">
        <v>1298</v>
      </c>
      <c r="N59" s="13">
        <f t="shared" si="1"/>
        <v>1276.75</v>
      </c>
    </row>
    <row r="60" spans="1:14" ht="12" customHeight="1" x14ac:dyDescent="0.2">
      <c r="A60" s="7" t="str">
        <f>'Pregnant Women Participating'!A60</f>
        <v>Osage Tribal Council, OK</v>
      </c>
      <c r="B60" s="13">
        <v>1541</v>
      </c>
      <c r="C60" s="4">
        <v>1496</v>
      </c>
      <c r="D60" s="4">
        <v>1486</v>
      </c>
      <c r="E60" s="4">
        <v>1473</v>
      </c>
      <c r="F60" s="4">
        <v>1488</v>
      </c>
      <c r="G60" s="4">
        <v>1485</v>
      </c>
      <c r="H60" s="4">
        <v>1560</v>
      </c>
      <c r="I60" s="4">
        <v>1598</v>
      </c>
      <c r="J60" s="4">
        <v>1643</v>
      </c>
      <c r="K60" s="4">
        <v>1614</v>
      </c>
      <c r="L60" s="4">
        <v>1629</v>
      </c>
      <c r="M60" s="40">
        <v>1619</v>
      </c>
      <c r="N60" s="13">
        <f t="shared" si="1"/>
        <v>1552.6666666666667</v>
      </c>
    </row>
    <row r="61" spans="1:14" ht="12" customHeight="1" x14ac:dyDescent="0.2">
      <c r="A61" s="7" t="str">
        <f>'Pregnant Women Participating'!A61</f>
        <v>Otoe-Missouria Tribe, OK</v>
      </c>
      <c r="B61" s="13">
        <v>193</v>
      </c>
      <c r="C61" s="4">
        <v>186</v>
      </c>
      <c r="D61" s="4">
        <v>183</v>
      </c>
      <c r="E61" s="4">
        <v>185</v>
      </c>
      <c r="F61" s="4">
        <v>162</v>
      </c>
      <c r="G61" s="4">
        <v>169</v>
      </c>
      <c r="H61" s="4">
        <v>177</v>
      </c>
      <c r="I61" s="4">
        <v>181</v>
      </c>
      <c r="J61" s="4">
        <v>181</v>
      </c>
      <c r="K61" s="4">
        <v>186</v>
      </c>
      <c r="L61" s="4">
        <v>204</v>
      </c>
      <c r="M61" s="40">
        <v>204</v>
      </c>
      <c r="N61" s="13">
        <f t="shared" si="1"/>
        <v>184.25</v>
      </c>
    </row>
    <row r="62" spans="1:14" ht="12" customHeight="1" x14ac:dyDescent="0.2">
      <c r="A62" s="7" t="str">
        <f>'Pregnant Women Participating'!A62</f>
        <v>Wichita, Caddo &amp; Delaware (WCD), OK</v>
      </c>
      <c r="B62" s="13">
        <v>1867</v>
      </c>
      <c r="C62" s="4">
        <v>1852</v>
      </c>
      <c r="D62" s="4">
        <v>1794</v>
      </c>
      <c r="E62" s="4">
        <v>1800</v>
      </c>
      <c r="F62" s="4">
        <v>1778</v>
      </c>
      <c r="G62" s="4">
        <v>1751</v>
      </c>
      <c r="H62" s="4">
        <v>1822</v>
      </c>
      <c r="I62" s="4">
        <v>1840</v>
      </c>
      <c r="J62" s="4">
        <v>1841</v>
      </c>
      <c r="K62" s="4">
        <v>1891</v>
      </c>
      <c r="L62" s="4">
        <v>1902</v>
      </c>
      <c r="M62" s="40">
        <v>1941</v>
      </c>
      <c r="N62" s="13">
        <f t="shared" si="1"/>
        <v>1839.9166666666667</v>
      </c>
    </row>
    <row r="63" spans="1:14" ht="12" customHeight="1" x14ac:dyDescent="0.2">
      <c r="A63" s="7" t="str">
        <f>'Pregnant Women Participating'!A63</f>
        <v>Colorado</v>
      </c>
      <c r="B63" s="13">
        <v>44435</v>
      </c>
      <c r="C63" s="4">
        <v>44076</v>
      </c>
      <c r="D63" s="4">
        <v>43703</v>
      </c>
      <c r="E63" s="4">
        <v>43710</v>
      </c>
      <c r="F63" s="4">
        <v>43297</v>
      </c>
      <c r="G63" s="4">
        <v>43073</v>
      </c>
      <c r="H63" s="4">
        <v>43140</v>
      </c>
      <c r="I63" s="4">
        <v>43576</v>
      </c>
      <c r="J63" s="4">
        <v>43461</v>
      </c>
      <c r="K63" s="4">
        <v>43452</v>
      </c>
      <c r="L63" s="4">
        <v>43745</v>
      </c>
      <c r="M63" s="40">
        <v>43513</v>
      </c>
      <c r="N63" s="13">
        <f t="shared" si="1"/>
        <v>43598.416666666664</v>
      </c>
    </row>
    <row r="64" spans="1:14" ht="12" customHeight="1" x14ac:dyDescent="0.2">
      <c r="A64" s="7" t="str">
        <f>'Pregnant Women Participating'!A64</f>
        <v>Kansas</v>
      </c>
      <c r="B64" s="13">
        <v>26421</v>
      </c>
      <c r="C64" s="4">
        <v>26054</v>
      </c>
      <c r="D64" s="4">
        <v>25575</v>
      </c>
      <c r="E64" s="4">
        <v>25666</v>
      </c>
      <c r="F64" s="4">
        <v>24933</v>
      </c>
      <c r="G64" s="4">
        <v>25375</v>
      </c>
      <c r="H64" s="4">
        <v>24757</v>
      </c>
      <c r="I64" s="4">
        <v>25137</v>
      </c>
      <c r="J64" s="4">
        <v>24860</v>
      </c>
      <c r="K64" s="4">
        <v>25241</v>
      </c>
      <c r="L64" s="4">
        <v>25494</v>
      </c>
      <c r="M64" s="40">
        <v>25401</v>
      </c>
      <c r="N64" s="13">
        <f t="shared" si="1"/>
        <v>25409.5</v>
      </c>
    </row>
    <row r="65" spans="1:14" ht="12" customHeight="1" x14ac:dyDescent="0.2">
      <c r="A65" s="7" t="str">
        <f>'Pregnant Women Participating'!A65</f>
        <v>Missouri</v>
      </c>
      <c r="B65" s="13">
        <v>51792</v>
      </c>
      <c r="C65" s="4">
        <v>50901</v>
      </c>
      <c r="D65" s="4">
        <v>49914</v>
      </c>
      <c r="E65" s="4">
        <v>49575</v>
      </c>
      <c r="F65" s="4">
        <v>48450</v>
      </c>
      <c r="G65" s="4">
        <v>47899</v>
      </c>
      <c r="H65" s="4">
        <v>48019</v>
      </c>
      <c r="I65" s="4">
        <v>47923</v>
      </c>
      <c r="J65" s="4">
        <v>47878</v>
      </c>
      <c r="K65" s="4">
        <v>48207</v>
      </c>
      <c r="L65" s="4">
        <v>48936</v>
      </c>
      <c r="M65" s="40">
        <v>48890</v>
      </c>
      <c r="N65" s="13">
        <f t="shared" si="1"/>
        <v>49032</v>
      </c>
    </row>
    <row r="66" spans="1:14" ht="12" customHeight="1" x14ac:dyDescent="0.2">
      <c r="A66" s="7" t="str">
        <f>'Pregnant Women Participating'!A66</f>
        <v>Montana</v>
      </c>
      <c r="B66" s="13">
        <v>8913</v>
      </c>
      <c r="C66" s="4">
        <v>8767</v>
      </c>
      <c r="D66" s="4">
        <v>8531</v>
      </c>
      <c r="E66" s="4">
        <v>8629</v>
      </c>
      <c r="F66" s="4">
        <v>8472</v>
      </c>
      <c r="G66" s="4">
        <v>8389</v>
      </c>
      <c r="H66" s="4">
        <v>8408</v>
      </c>
      <c r="I66" s="4">
        <v>8443</v>
      </c>
      <c r="J66" s="4">
        <v>8445</v>
      </c>
      <c r="K66" s="4">
        <v>8403</v>
      </c>
      <c r="L66" s="4">
        <v>8344</v>
      </c>
      <c r="M66" s="40">
        <v>8402</v>
      </c>
      <c r="N66" s="13">
        <f t="shared" si="1"/>
        <v>8512.1666666666661</v>
      </c>
    </row>
    <row r="67" spans="1:14" ht="12" customHeight="1" x14ac:dyDescent="0.2">
      <c r="A67" s="7" t="str">
        <f>'Pregnant Women Participating'!A67</f>
        <v>Nebraska</v>
      </c>
      <c r="B67" s="13">
        <v>18308</v>
      </c>
      <c r="C67" s="4">
        <v>18015</v>
      </c>
      <c r="D67" s="4">
        <v>17780</v>
      </c>
      <c r="E67" s="4">
        <v>17769</v>
      </c>
      <c r="F67" s="4">
        <v>17769</v>
      </c>
      <c r="G67" s="4">
        <v>17849</v>
      </c>
      <c r="H67" s="4">
        <v>17985</v>
      </c>
      <c r="I67" s="4">
        <v>18222</v>
      </c>
      <c r="J67" s="4">
        <v>18221</v>
      </c>
      <c r="K67" s="4">
        <v>18196</v>
      </c>
      <c r="L67" s="4">
        <v>18394</v>
      </c>
      <c r="M67" s="40">
        <v>18377</v>
      </c>
      <c r="N67" s="13">
        <f t="shared" si="1"/>
        <v>18073.75</v>
      </c>
    </row>
    <row r="68" spans="1:14" ht="12" customHeight="1" x14ac:dyDescent="0.2">
      <c r="A68" s="7" t="str">
        <f>'Pregnant Women Participating'!A68</f>
        <v>North Dakota</v>
      </c>
      <c r="B68" s="13">
        <v>6157</v>
      </c>
      <c r="C68" s="4">
        <v>6095</v>
      </c>
      <c r="D68" s="4">
        <v>5973</v>
      </c>
      <c r="E68" s="4">
        <v>5894</v>
      </c>
      <c r="F68" s="4">
        <v>5762</v>
      </c>
      <c r="G68" s="4">
        <v>5796</v>
      </c>
      <c r="H68" s="4">
        <v>5737</v>
      </c>
      <c r="I68" s="4">
        <v>5765</v>
      </c>
      <c r="J68" s="4">
        <v>5775</v>
      </c>
      <c r="K68" s="4">
        <v>5790</v>
      </c>
      <c r="L68" s="4">
        <v>5816</v>
      </c>
      <c r="M68" s="40">
        <v>5816</v>
      </c>
      <c r="N68" s="13">
        <f t="shared" si="1"/>
        <v>5864.666666666667</v>
      </c>
    </row>
    <row r="69" spans="1:14" ht="12" customHeight="1" x14ac:dyDescent="0.2">
      <c r="A69" s="7" t="str">
        <f>'Pregnant Women Participating'!A69</f>
        <v>South Dakota</v>
      </c>
      <c r="B69" s="13">
        <v>8439</v>
      </c>
      <c r="C69" s="4">
        <v>8376</v>
      </c>
      <c r="D69" s="4">
        <v>8211</v>
      </c>
      <c r="E69" s="4">
        <v>8116</v>
      </c>
      <c r="F69" s="4">
        <v>7892</v>
      </c>
      <c r="G69" s="4">
        <v>7884</v>
      </c>
      <c r="H69" s="4">
        <v>7899</v>
      </c>
      <c r="I69" s="4">
        <v>7955</v>
      </c>
      <c r="J69" s="4">
        <v>7932</v>
      </c>
      <c r="K69" s="4">
        <v>8025</v>
      </c>
      <c r="L69" s="4">
        <v>8063</v>
      </c>
      <c r="M69" s="40">
        <v>7989</v>
      </c>
      <c r="N69" s="13">
        <f t="shared" si="1"/>
        <v>8065.083333333333</v>
      </c>
    </row>
    <row r="70" spans="1:14" ht="12" customHeight="1" x14ac:dyDescent="0.2">
      <c r="A70" s="7" t="str">
        <f>'Pregnant Women Participating'!A70</f>
        <v>Wyoming</v>
      </c>
      <c r="B70" s="13">
        <v>4234</v>
      </c>
      <c r="C70" s="4">
        <v>4166</v>
      </c>
      <c r="D70" s="4">
        <v>4100</v>
      </c>
      <c r="E70" s="4">
        <v>4129</v>
      </c>
      <c r="F70" s="4">
        <v>4089</v>
      </c>
      <c r="G70" s="4">
        <v>4012</v>
      </c>
      <c r="H70" s="4">
        <v>3992</v>
      </c>
      <c r="I70" s="4">
        <v>3968</v>
      </c>
      <c r="J70" s="4">
        <v>3946</v>
      </c>
      <c r="K70" s="4">
        <v>3899</v>
      </c>
      <c r="L70" s="4">
        <v>3893</v>
      </c>
      <c r="M70" s="40">
        <v>3891</v>
      </c>
      <c r="N70" s="13">
        <f t="shared" si="1"/>
        <v>4026.5833333333335</v>
      </c>
    </row>
    <row r="71" spans="1:14" ht="12" customHeight="1" x14ac:dyDescent="0.2">
      <c r="A71" s="7" t="str">
        <f>'Pregnant Women Participating'!A71</f>
        <v>Ute Mountain Ute Tribe, CO</v>
      </c>
      <c r="B71" s="13">
        <v>129</v>
      </c>
      <c r="C71" s="4">
        <v>119</v>
      </c>
      <c r="D71" s="4">
        <v>113</v>
      </c>
      <c r="E71" s="4">
        <v>121</v>
      </c>
      <c r="F71" s="4">
        <v>86</v>
      </c>
      <c r="G71" s="4">
        <v>95</v>
      </c>
      <c r="H71" s="4">
        <v>112</v>
      </c>
      <c r="I71" s="4">
        <v>119</v>
      </c>
      <c r="J71" s="4">
        <v>123</v>
      </c>
      <c r="K71" s="4">
        <v>108</v>
      </c>
      <c r="L71" s="4">
        <v>128</v>
      </c>
      <c r="M71" s="40">
        <v>113</v>
      </c>
      <c r="N71" s="13">
        <f t="shared" si="1"/>
        <v>113.83333333333333</v>
      </c>
    </row>
    <row r="72" spans="1:14" ht="12" customHeight="1" x14ac:dyDescent="0.2">
      <c r="A72" s="7" t="str">
        <f>'Pregnant Women Participating'!A72</f>
        <v>Omaha Sioux, NE</v>
      </c>
      <c r="B72" s="13">
        <v>149</v>
      </c>
      <c r="C72" s="4">
        <v>147</v>
      </c>
      <c r="D72" s="4">
        <v>139</v>
      </c>
      <c r="E72" s="4">
        <v>131</v>
      </c>
      <c r="F72" s="4">
        <v>117</v>
      </c>
      <c r="G72" s="4">
        <v>123</v>
      </c>
      <c r="H72" s="4">
        <v>110</v>
      </c>
      <c r="I72" s="4">
        <v>118</v>
      </c>
      <c r="J72" s="4">
        <v>131</v>
      </c>
      <c r="K72" s="4">
        <v>126</v>
      </c>
      <c r="L72" s="4">
        <v>135</v>
      </c>
      <c r="M72" s="40">
        <v>124</v>
      </c>
      <c r="N72" s="13">
        <f t="shared" si="1"/>
        <v>129.16666666666666</v>
      </c>
    </row>
    <row r="73" spans="1:14" ht="12" customHeight="1" x14ac:dyDescent="0.2">
      <c r="A73" s="7" t="str">
        <f>'Pregnant Women Participating'!A73</f>
        <v>Santee Sioux, NE</v>
      </c>
      <c r="B73" s="13">
        <v>72</v>
      </c>
      <c r="C73" s="4">
        <v>72</v>
      </c>
      <c r="D73" s="4">
        <v>52</v>
      </c>
      <c r="E73" s="4">
        <v>69</v>
      </c>
      <c r="F73" s="4">
        <v>59</v>
      </c>
      <c r="G73" s="4">
        <v>39</v>
      </c>
      <c r="H73" s="4">
        <v>38</v>
      </c>
      <c r="I73" s="4">
        <v>51</v>
      </c>
      <c r="J73" s="4">
        <v>52</v>
      </c>
      <c r="K73" s="4">
        <v>60</v>
      </c>
      <c r="L73" s="4">
        <v>67</v>
      </c>
      <c r="M73" s="40">
        <v>68</v>
      </c>
      <c r="N73" s="13">
        <f t="shared" si="1"/>
        <v>58.25</v>
      </c>
    </row>
    <row r="74" spans="1:14" ht="12" customHeight="1" x14ac:dyDescent="0.2">
      <c r="A74" s="7" t="str">
        <f>'Pregnant Women Participating'!A74</f>
        <v>Winnebago Tribe, NE</v>
      </c>
      <c r="B74" s="13">
        <v>144</v>
      </c>
      <c r="C74" s="4">
        <v>129</v>
      </c>
      <c r="D74" s="4">
        <v>114</v>
      </c>
      <c r="E74" s="4">
        <v>106</v>
      </c>
      <c r="F74" s="4">
        <v>86</v>
      </c>
      <c r="G74" s="4">
        <v>88</v>
      </c>
      <c r="H74" s="4">
        <v>86</v>
      </c>
      <c r="I74" s="4">
        <v>87</v>
      </c>
      <c r="J74" s="4">
        <v>96</v>
      </c>
      <c r="K74" s="4">
        <v>89</v>
      </c>
      <c r="L74" s="4">
        <v>96</v>
      </c>
      <c r="M74" s="40">
        <v>96</v>
      </c>
      <c r="N74" s="13">
        <f t="shared" si="1"/>
        <v>101.41666666666667</v>
      </c>
    </row>
    <row r="75" spans="1:14" ht="12" customHeight="1" x14ac:dyDescent="0.2">
      <c r="A75" s="7" t="str">
        <f>'Pregnant Women Participating'!A75</f>
        <v>Standing Rock Sioux Tribe, ND</v>
      </c>
      <c r="B75" s="13">
        <v>330</v>
      </c>
      <c r="C75" s="4">
        <v>317</v>
      </c>
      <c r="D75" s="4">
        <v>303</v>
      </c>
      <c r="E75" s="4">
        <v>313</v>
      </c>
      <c r="F75" s="4">
        <v>298</v>
      </c>
      <c r="G75" s="4">
        <v>289</v>
      </c>
      <c r="H75" s="4">
        <v>294</v>
      </c>
      <c r="I75" s="4">
        <v>304</v>
      </c>
      <c r="J75" s="4">
        <v>296</v>
      </c>
      <c r="K75" s="4">
        <v>287</v>
      </c>
      <c r="L75" s="4">
        <v>286</v>
      </c>
      <c r="M75" s="40">
        <v>292</v>
      </c>
      <c r="N75" s="13">
        <f t="shared" si="1"/>
        <v>300.75</v>
      </c>
    </row>
    <row r="76" spans="1:14" ht="12" customHeight="1" x14ac:dyDescent="0.2">
      <c r="A76" s="7" t="str">
        <f>'Pregnant Women Participating'!A76</f>
        <v>Three Affiliated Tribes, ND</v>
      </c>
      <c r="B76" s="13">
        <v>137</v>
      </c>
      <c r="C76" s="4">
        <v>132</v>
      </c>
      <c r="D76" s="4">
        <v>120</v>
      </c>
      <c r="E76" s="4">
        <v>126</v>
      </c>
      <c r="F76" s="4">
        <v>113</v>
      </c>
      <c r="G76" s="4">
        <v>109</v>
      </c>
      <c r="H76" s="4">
        <v>92</v>
      </c>
      <c r="I76" s="4">
        <v>98</v>
      </c>
      <c r="J76" s="4">
        <v>110</v>
      </c>
      <c r="K76" s="4">
        <v>105</v>
      </c>
      <c r="L76" s="4">
        <v>106</v>
      </c>
      <c r="M76" s="40">
        <v>104</v>
      </c>
      <c r="N76" s="13">
        <f t="shared" si="1"/>
        <v>112.66666666666667</v>
      </c>
    </row>
    <row r="77" spans="1:14" ht="12" customHeight="1" x14ac:dyDescent="0.2">
      <c r="A77" s="7" t="str">
        <f>'Pregnant Women Participating'!A77</f>
        <v>Cheyenne River Sioux, SD</v>
      </c>
      <c r="B77" s="13">
        <v>449</v>
      </c>
      <c r="C77" s="4">
        <v>484</v>
      </c>
      <c r="D77" s="4">
        <v>467</v>
      </c>
      <c r="E77" s="4">
        <v>482</v>
      </c>
      <c r="F77" s="4">
        <v>474</v>
      </c>
      <c r="G77" s="4">
        <v>457</v>
      </c>
      <c r="H77" s="4">
        <v>463</v>
      </c>
      <c r="I77" s="4">
        <v>442</v>
      </c>
      <c r="J77" s="4">
        <v>436</v>
      </c>
      <c r="K77" s="4">
        <v>423</v>
      </c>
      <c r="L77" s="4">
        <v>436</v>
      </c>
      <c r="M77" s="40">
        <v>443</v>
      </c>
      <c r="N77" s="13">
        <f t="shared" si="1"/>
        <v>454.66666666666669</v>
      </c>
    </row>
    <row r="78" spans="1:14" ht="12" customHeight="1" x14ac:dyDescent="0.2">
      <c r="A78" s="7" t="str">
        <f>'Pregnant Women Participating'!A78</f>
        <v>Rosebud Sioux, SD</v>
      </c>
      <c r="B78" s="13">
        <v>679</v>
      </c>
      <c r="C78" s="4">
        <v>676</v>
      </c>
      <c r="D78" s="4">
        <v>669</v>
      </c>
      <c r="E78" s="4">
        <v>680</v>
      </c>
      <c r="F78" s="4">
        <v>632</v>
      </c>
      <c r="G78" s="4">
        <v>628</v>
      </c>
      <c r="H78" s="4">
        <v>631</v>
      </c>
      <c r="I78" s="4">
        <v>641</v>
      </c>
      <c r="J78" s="4">
        <v>632</v>
      </c>
      <c r="K78" s="4">
        <v>598</v>
      </c>
      <c r="L78" s="4">
        <v>603</v>
      </c>
      <c r="M78" s="40">
        <v>638</v>
      </c>
      <c r="N78" s="13">
        <f t="shared" si="1"/>
        <v>642.25</v>
      </c>
    </row>
    <row r="79" spans="1:14" ht="12" customHeight="1" x14ac:dyDescent="0.2">
      <c r="A79" s="7" t="str">
        <f>'Pregnant Women Participating'!A79</f>
        <v>Northern Arapahoe, WY</v>
      </c>
      <c r="B79" s="13">
        <v>114</v>
      </c>
      <c r="C79" s="4">
        <v>96</v>
      </c>
      <c r="D79" s="4">
        <v>102</v>
      </c>
      <c r="E79" s="4">
        <v>93</v>
      </c>
      <c r="F79" s="4">
        <v>83</v>
      </c>
      <c r="G79" s="4">
        <v>91</v>
      </c>
      <c r="H79" s="4">
        <v>94</v>
      </c>
      <c r="I79" s="4">
        <v>92</v>
      </c>
      <c r="J79" s="4">
        <v>83</v>
      </c>
      <c r="K79" s="4">
        <v>76</v>
      </c>
      <c r="L79" s="4">
        <v>87</v>
      </c>
      <c r="M79" s="40">
        <v>88</v>
      </c>
      <c r="N79" s="13">
        <f t="shared" si="1"/>
        <v>91.583333333333329</v>
      </c>
    </row>
    <row r="80" spans="1:14" ht="12" customHeight="1" x14ac:dyDescent="0.2">
      <c r="A80" s="7" t="str">
        <f>'Pregnant Women Participating'!A80</f>
        <v>Shoshone Tribe, WY</v>
      </c>
      <c r="B80" s="13">
        <v>91</v>
      </c>
      <c r="C80" s="4">
        <v>76</v>
      </c>
      <c r="D80" s="4">
        <v>82</v>
      </c>
      <c r="E80" s="4">
        <v>82</v>
      </c>
      <c r="F80" s="4">
        <v>69</v>
      </c>
      <c r="G80" s="4">
        <v>62</v>
      </c>
      <c r="H80" s="4">
        <v>69</v>
      </c>
      <c r="I80" s="4">
        <v>70</v>
      </c>
      <c r="J80" s="4">
        <v>71</v>
      </c>
      <c r="K80" s="4">
        <v>62</v>
      </c>
      <c r="L80" s="4">
        <v>65</v>
      </c>
      <c r="M80" s="40">
        <v>71</v>
      </c>
      <c r="N80" s="13">
        <f t="shared" si="1"/>
        <v>72.5</v>
      </c>
    </row>
    <row r="81" spans="1:14" ht="12" customHeight="1" x14ac:dyDescent="0.2">
      <c r="A81" s="8" t="str">
        <f>'Pregnant Women Participating'!A81</f>
        <v>Alaska</v>
      </c>
      <c r="B81" s="13">
        <v>9017</v>
      </c>
      <c r="C81" s="4">
        <v>8811</v>
      </c>
      <c r="D81" s="4">
        <v>8610</v>
      </c>
      <c r="E81" s="4">
        <v>8831</v>
      </c>
      <c r="F81" s="4">
        <v>8619</v>
      </c>
      <c r="G81" s="4">
        <v>8583</v>
      </c>
      <c r="H81" s="4">
        <v>8584</v>
      </c>
      <c r="I81" s="4">
        <v>8653</v>
      </c>
      <c r="J81" s="4">
        <v>8528</v>
      </c>
      <c r="K81" s="4">
        <v>8543</v>
      </c>
      <c r="L81" s="4">
        <v>8484</v>
      </c>
      <c r="M81" s="40">
        <v>8500</v>
      </c>
      <c r="N81" s="13">
        <f t="shared" si="1"/>
        <v>8646.9166666666661</v>
      </c>
    </row>
    <row r="82" spans="1:14" ht="12" customHeight="1" x14ac:dyDescent="0.2">
      <c r="A82" s="8" t="str">
        <f>'Pregnant Women Participating'!A82</f>
        <v>American Samoa</v>
      </c>
      <c r="B82" s="13">
        <v>3347</v>
      </c>
      <c r="C82" s="4">
        <v>3337</v>
      </c>
      <c r="D82" s="4">
        <v>3329</v>
      </c>
      <c r="E82" s="4">
        <v>3362</v>
      </c>
      <c r="F82" s="4">
        <v>3298</v>
      </c>
      <c r="G82" s="4">
        <v>3241</v>
      </c>
      <c r="H82" s="4">
        <v>3254</v>
      </c>
      <c r="I82" s="4">
        <v>3263</v>
      </c>
      <c r="J82" s="4">
        <v>3284</v>
      </c>
      <c r="K82" s="4">
        <v>3282</v>
      </c>
      <c r="L82" s="4">
        <v>3274</v>
      </c>
      <c r="M82" s="40">
        <v>3280</v>
      </c>
      <c r="N82" s="13">
        <f t="shared" si="1"/>
        <v>3295.9166666666665</v>
      </c>
    </row>
    <row r="83" spans="1:14" ht="12" customHeight="1" x14ac:dyDescent="0.2">
      <c r="A83" s="8" t="str">
        <f>'Pregnant Women Participating'!A83</f>
        <v>California</v>
      </c>
      <c r="B83" s="13">
        <v>559189</v>
      </c>
      <c r="C83" s="4">
        <v>545277</v>
      </c>
      <c r="D83" s="4">
        <v>527111</v>
      </c>
      <c r="E83" s="4">
        <v>534789</v>
      </c>
      <c r="F83" s="4">
        <v>529892</v>
      </c>
      <c r="G83" s="4">
        <v>526571</v>
      </c>
      <c r="H83" s="4">
        <v>520621</v>
      </c>
      <c r="I83" s="4">
        <v>523839</v>
      </c>
      <c r="J83" s="4">
        <v>517474</v>
      </c>
      <c r="K83" s="4">
        <v>521534</v>
      </c>
      <c r="L83" s="4">
        <v>519358</v>
      </c>
      <c r="M83" s="40">
        <v>505279</v>
      </c>
      <c r="N83" s="13">
        <f t="shared" si="1"/>
        <v>527577.83333333337</v>
      </c>
    </row>
    <row r="84" spans="1:14" ht="12" customHeight="1" x14ac:dyDescent="0.2">
      <c r="A84" s="8" t="str">
        <f>'Pregnant Women Participating'!A84</f>
        <v>Guam</v>
      </c>
      <c r="B84" s="13">
        <v>3580</v>
      </c>
      <c r="C84" s="4">
        <v>3566</v>
      </c>
      <c r="D84" s="4">
        <v>3524</v>
      </c>
      <c r="E84" s="4">
        <v>3529</v>
      </c>
      <c r="F84" s="4">
        <v>3530</v>
      </c>
      <c r="G84" s="4">
        <v>3611</v>
      </c>
      <c r="H84" s="4">
        <v>3664</v>
      </c>
      <c r="I84" s="4">
        <v>3579</v>
      </c>
      <c r="J84" s="4">
        <v>3544</v>
      </c>
      <c r="K84" s="4">
        <v>3541</v>
      </c>
      <c r="L84" s="4">
        <v>3538</v>
      </c>
      <c r="M84" s="40">
        <v>3551</v>
      </c>
      <c r="N84" s="13">
        <f t="shared" si="1"/>
        <v>3563.0833333333335</v>
      </c>
    </row>
    <row r="85" spans="1:14" ht="12" customHeight="1" x14ac:dyDescent="0.2">
      <c r="A85" s="8" t="str">
        <f>'Pregnant Women Participating'!A85</f>
        <v>Hawaii</v>
      </c>
      <c r="B85" s="13">
        <v>13492</v>
      </c>
      <c r="C85" s="4">
        <v>13612</v>
      </c>
      <c r="D85" s="4">
        <v>13475</v>
      </c>
      <c r="E85" s="4">
        <v>13474</v>
      </c>
      <c r="F85" s="4">
        <v>13410</v>
      </c>
      <c r="G85" s="4">
        <v>13405</v>
      </c>
      <c r="H85" s="4">
        <v>13099</v>
      </c>
      <c r="I85" s="4">
        <v>13233</v>
      </c>
      <c r="J85" s="4">
        <v>13146</v>
      </c>
      <c r="K85" s="4">
        <v>13222</v>
      </c>
      <c r="L85" s="4">
        <v>13368</v>
      </c>
      <c r="M85" s="40">
        <v>13394</v>
      </c>
      <c r="N85" s="13">
        <f t="shared" si="1"/>
        <v>13360.833333333334</v>
      </c>
    </row>
    <row r="86" spans="1:14" ht="12" customHeight="1" x14ac:dyDescent="0.2">
      <c r="A86" s="8" t="str">
        <f>'Pregnant Women Participating'!A86</f>
        <v>Idaho</v>
      </c>
      <c r="B86" s="13">
        <v>17191</v>
      </c>
      <c r="C86" s="4">
        <v>16969</v>
      </c>
      <c r="D86" s="4">
        <v>16702</v>
      </c>
      <c r="E86" s="4">
        <v>16577</v>
      </c>
      <c r="F86" s="4">
        <v>16336</v>
      </c>
      <c r="G86" s="4">
        <v>16231</v>
      </c>
      <c r="H86" s="4">
        <v>16135</v>
      </c>
      <c r="I86" s="4">
        <v>16069</v>
      </c>
      <c r="J86" s="4">
        <v>15979</v>
      </c>
      <c r="K86" s="4">
        <v>15844</v>
      </c>
      <c r="L86" s="4">
        <v>15916</v>
      </c>
      <c r="M86" s="40">
        <v>15825</v>
      </c>
      <c r="N86" s="13">
        <f t="shared" si="1"/>
        <v>16314.5</v>
      </c>
    </row>
    <row r="87" spans="1:14" ht="12" customHeight="1" x14ac:dyDescent="0.2">
      <c r="A87" s="8" t="str">
        <f>'Pregnant Women Participating'!A87</f>
        <v>Nevada</v>
      </c>
      <c r="B87" s="13">
        <v>30802</v>
      </c>
      <c r="C87" s="4">
        <v>30378</v>
      </c>
      <c r="D87" s="4">
        <v>29677</v>
      </c>
      <c r="E87" s="4">
        <v>29281</v>
      </c>
      <c r="F87" s="4">
        <v>28753</v>
      </c>
      <c r="G87" s="4">
        <v>29154</v>
      </c>
      <c r="H87" s="4">
        <v>29395</v>
      </c>
      <c r="I87" s="4">
        <v>29514</v>
      </c>
      <c r="J87" s="4">
        <v>29800</v>
      </c>
      <c r="K87" s="4">
        <v>30379</v>
      </c>
      <c r="L87" s="4">
        <v>31122</v>
      </c>
      <c r="M87" s="40">
        <v>31466</v>
      </c>
      <c r="N87" s="13">
        <f t="shared" si="1"/>
        <v>29976.75</v>
      </c>
    </row>
    <row r="88" spans="1:14" ht="12" customHeight="1" x14ac:dyDescent="0.2">
      <c r="A88" s="8" t="str">
        <f>'Pregnant Women Participating'!A88</f>
        <v>Oregon</v>
      </c>
      <c r="B88" s="13">
        <v>48479</v>
      </c>
      <c r="C88" s="4">
        <v>47766</v>
      </c>
      <c r="D88" s="4">
        <v>46803</v>
      </c>
      <c r="E88" s="4">
        <v>46916</v>
      </c>
      <c r="F88" s="4">
        <v>46628</v>
      </c>
      <c r="G88" s="4">
        <v>46384</v>
      </c>
      <c r="H88" s="4">
        <v>46479</v>
      </c>
      <c r="I88" s="4">
        <v>46079</v>
      </c>
      <c r="J88" s="4">
        <v>46033</v>
      </c>
      <c r="K88" s="4">
        <v>45800</v>
      </c>
      <c r="L88" s="4">
        <v>45763</v>
      </c>
      <c r="M88" s="40">
        <v>45796</v>
      </c>
      <c r="N88" s="13">
        <f t="shared" si="1"/>
        <v>46577.166666666664</v>
      </c>
    </row>
    <row r="89" spans="1:14" ht="12" customHeight="1" x14ac:dyDescent="0.2">
      <c r="A89" s="8" t="str">
        <f>'Pregnant Women Participating'!A89</f>
        <v>Washington</v>
      </c>
      <c r="B89" s="13">
        <v>79746</v>
      </c>
      <c r="C89" s="4">
        <v>78459</v>
      </c>
      <c r="D89" s="4">
        <v>75924</v>
      </c>
      <c r="E89" s="4">
        <v>76725</v>
      </c>
      <c r="F89" s="4">
        <v>74947</v>
      </c>
      <c r="G89" s="4">
        <v>74442</v>
      </c>
      <c r="H89" s="4">
        <v>74019</v>
      </c>
      <c r="I89" s="4">
        <v>74393</v>
      </c>
      <c r="J89" s="4">
        <v>72760</v>
      </c>
      <c r="K89" s="4">
        <v>72369</v>
      </c>
      <c r="L89" s="4">
        <v>71491</v>
      </c>
      <c r="M89" s="40">
        <v>69326</v>
      </c>
      <c r="N89" s="13">
        <f t="shared" si="1"/>
        <v>74550.083333333328</v>
      </c>
    </row>
    <row r="90" spans="1:14" ht="12" customHeight="1" x14ac:dyDescent="0.2">
      <c r="A90" s="8" t="str">
        <f>'Pregnant Women Participating'!A90</f>
        <v>Northern Marianas</v>
      </c>
      <c r="B90" s="13">
        <v>2078</v>
      </c>
      <c r="C90" s="4">
        <v>1900</v>
      </c>
      <c r="D90" s="4">
        <v>1817</v>
      </c>
      <c r="E90" s="4">
        <v>1836</v>
      </c>
      <c r="F90" s="4">
        <v>1875</v>
      </c>
      <c r="G90" s="4">
        <v>1875</v>
      </c>
      <c r="H90" s="4">
        <v>1877</v>
      </c>
      <c r="I90" s="4">
        <v>1935</v>
      </c>
      <c r="J90" s="4">
        <v>1932</v>
      </c>
      <c r="K90" s="4">
        <v>1930</v>
      </c>
      <c r="L90" s="4">
        <v>1977</v>
      </c>
      <c r="M90" s="40">
        <v>1972</v>
      </c>
      <c r="N90" s="13">
        <f t="shared" si="1"/>
        <v>1917</v>
      </c>
    </row>
    <row r="91" spans="1:14" ht="12" customHeight="1" x14ac:dyDescent="0.2">
      <c r="A91" s="8" t="str">
        <f>'Pregnant Women Participating'!A91</f>
        <v>Inter-Tribal Council, NV</v>
      </c>
      <c r="B91" s="13">
        <v>741</v>
      </c>
      <c r="C91" s="4">
        <v>722</v>
      </c>
      <c r="D91" s="4">
        <v>696</v>
      </c>
      <c r="E91" s="4">
        <v>687</v>
      </c>
      <c r="F91" s="4">
        <v>652</v>
      </c>
      <c r="G91" s="4">
        <v>657</v>
      </c>
      <c r="H91" s="4">
        <v>656</v>
      </c>
      <c r="I91" s="4">
        <v>661</v>
      </c>
      <c r="J91" s="4">
        <v>652</v>
      </c>
      <c r="K91" s="4">
        <v>652</v>
      </c>
      <c r="L91" s="4">
        <v>660</v>
      </c>
      <c r="M91" s="40">
        <v>644</v>
      </c>
      <c r="N91" s="13">
        <f t="shared" si="1"/>
        <v>673.33333333333337</v>
      </c>
    </row>
  </sheetData>
  <phoneticPr fontId="1" type="noConversion"/>
  <pageMargins left="0.5" right="0.5" top="0.5" bottom="0.5" header="0.5" footer="0.3"/>
  <pageSetup scale="91" fitToHeight="0" orientation="landscape" r:id="rId1"/>
  <headerFooter alignWithMargins="0">
    <oddFooter>&amp;L&amp;6Source: National Data Bank, USDA/Food and Nutrition Service&amp;C&amp;6Page &amp;P of &amp;N&amp;R&amp;6Printed on: &amp;D &amp;T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8">
    <pageSetUpPr fitToPage="1"/>
  </sheetPr>
  <dimension ref="A1:N91"/>
  <sheetViews>
    <sheetView showGridLines="0" workbookViewId="0">
      <selection activeCell="A92" sqref="A92:XFD97"/>
    </sheetView>
  </sheetViews>
  <sheetFormatPr defaultColWidth="9.140625" defaultRowHeight="12" x14ac:dyDescent="0.2"/>
  <cols>
    <col min="1" max="1" width="34.7109375" style="3" customWidth="1"/>
    <col min="2" max="13" width="11.7109375" style="3" customWidth="1"/>
    <col min="14" max="14" width="13.7109375" style="3" customWidth="1"/>
    <col min="15" max="16384" width="9.140625" style="3"/>
  </cols>
  <sheetData>
    <row r="1" spans="1:14" ht="24" customHeight="1" x14ac:dyDescent="0.2">
      <c r="A1" s="6" t="s">
        <v>138</v>
      </c>
      <c r="B1" s="74" t="s">
        <v>178</v>
      </c>
      <c r="C1" s="75" t="s">
        <v>179</v>
      </c>
      <c r="D1" s="75" t="s">
        <v>180</v>
      </c>
      <c r="E1" s="75" t="s">
        <v>181</v>
      </c>
      <c r="F1" s="75" t="s">
        <v>182</v>
      </c>
      <c r="G1" s="75" t="s">
        <v>183</v>
      </c>
      <c r="H1" s="75" t="s">
        <v>184</v>
      </c>
      <c r="I1" s="75" t="s">
        <v>185</v>
      </c>
      <c r="J1" s="75" t="s">
        <v>186</v>
      </c>
      <c r="K1" s="75" t="s">
        <v>187</v>
      </c>
      <c r="L1" s="75" t="s">
        <v>188</v>
      </c>
      <c r="M1" s="75" t="s">
        <v>189</v>
      </c>
      <c r="N1" s="76" t="s">
        <v>190</v>
      </c>
    </row>
    <row r="2" spans="1:14" ht="12" customHeight="1" x14ac:dyDescent="0.2">
      <c r="A2" s="7" t="str">
        <f>'Pregnant Women Participating'!A2</f>
        <v>Connecticut</v>
      </c>
      <c r="B2" s="13">
        <v>47026</v>
      </c>
      <c r="C2" s="4">
        <v>46414</v>
      </c>
      <c r="D2" s="4">
        <v>45769</v>
      </c>
      <c r="E2" s="4">
        <v>46404</v>
      </c>
      <c r="F2" s="4">
        <v>45413</v>
      </c>
      <c r="G2" s="4">
        <v>45335</v>
      </c>
      <c r="H2" s="4">
        <v>45542</v>
      </c>
      <c r="I2" s="4">
        <v>45891</v>
      </c>
      <c r="J2" s="4">
        <v>45299</v>
      </c>
      <c r="K2" s="4">
        <v>45523</v>
      </c>
      <c r="L2" s="4">
        <v>45332</v>
      </c>
      <c r="M2" s="40">
        <v>45289</v>
      </c>
      <c r="N2" s="13">
        <f t="shared" ref="N2:N12" si="0">IF(SUM(B2:M2)&gt;0,AVERAGE(B2:M2)," ")</f>
        <v>45769.75</v>
      </c>
    </row>
    <row r="3" spans="1:14" ht="12" customHeight="1" x14ac:dyDescent="0.2">
      <c r="A3" s="7" t="str">
        <f>'Pregnant Women Participating'!A3</f>
        <v>Maine</v>
      </c>
      <c r="B3" s="13">
        <v>18084</v>
      </c>
      <c r="C3" s="4">
        <v>17680</v>
      </c>
      <c r="D3" s="4">
        <v>17416</v>
      </c>
      <c r="E3" s="4">
        <v>17522</v>
      </c>
      <c r="F3" s="4">
        <v>17349</v>
      </c>
      <c r="G3" s="4">
        <v>17346</v>
      </c>
      <c r="H3" s="4">
        <v>17305</v>
      </c>
      <c r="I3" s="4">
        <v>17258</v>
      </c>
      <c r="J3" s="4">
        <v>17058</v>
      </c>
      <c r="K3" s="4">
        <v>17048</v>
      </c>
      <c r="L3" s="4">
        <v>17164</v>
      </c>
      <c r="M3" s="40">
        <v>17033</v>
      </c>
      <c r="N3" s="13">
        <f t="shared" si="0"/>
        <v>17355.25</v>
      </c>
    </row>
    <row r="4" spans="1:14" ht="12" customHeight="1" x14ac:dyDescent="0.2">
      <c r="A4" s="7" t="str">
        <f>'Pregnant Women Participating'!A4</f>
        <v>Massachusetts</v>
      </c>
      <c r="B4" s="13">
        <v>106482</v>
      </c>
      <c r="C4" s="4">
        <v>104850</v>
      </c>
      <c r="D4" s="4">
        <v>102905</v>
      </c>
      <c r="E4" s="4">
        <v>102827</v>
      </c>
      <c r="F4" s="4">
        <v>101762</v>
      </c>
      <c r="G4" s="4">
        <v>102746</v>
      </c>
      <c r="H4" s="4">
        <v>103136</v>
      </c>
      <c r="I4" s="4">
        <v>103699</v>
      </c>
      <c r="J4" s="4">
        <v>102627</v>
      </c>
      <c r="K4" s="4">
        <v>102965</v>
      </c>
      <c r="L4" s="4">
        <v>103072</v>
      </c>
      <c r="M4" s="40">
        <v>102714</v>
      </c>
      <c r="N4" s="13">
        <f t="shared" si="0"/>
        <v>103315.41666666667</v>
      </c>
    </row>
    <row r="5" spans="1:14" ht="12" customHeight="1" x14ac:dyDescent="0.2">
      <c r="A5" s="7" t="str">
        <f>'Pregnant Women Participating'!A5</f>
        <v>New Hampshire</v>
      </c>
      <c r="B5" s="13">
        <v>12493</v>
      </c>
      <c r="C5" s="4">
        <v>12187</v>
      </c>
      <c r="D5" s="4">
        <v>12168</v>
      </c>
      <c r="E5" s="4">
        <v>12313</v>
      </c>
      <c r="F5" s="4">
        <v>12007</v>
      </c>
      <c r="G5" s="4">
        <v>12265</v>
      </c>
      <c r="H5" s="4">
        <v>12167</v>
      </c>
      <c r="I5" s="4">
        <v>12233</v>
      </c>
      <c r="J5" s="4">
        <v>12005</v>
      </c>
      <c r="K5" s="4">
        <v>12086</v>
      </c>
      <c r="L5" s="4">
        <v>11971</v>
      </c>
      <c r="M5" s="40">
        <v>12056</v>
      </c>
      <c r="N5" s="13">
        <f t="shared" si="0"/>
        <v>12162.583333333334</v>
      </c>
    </row>
    <row r="6" spans="1:14" ht="12" customHeight="1" x14ac:dyDescent="0.2">
      <c r="A6" s="7" t="str">
        <f>'Pregnant Women Participating'!A6</f>
        <v>New York</v>
      </c>
      <c r="B6" s="13">
        <v>406683</v>
      </c>
      <c r="C6" s="4">
        <v>396720</v>
      </c>
      <c r="D6" s="4">
        <v>384663</v>
      </c>
      <c r="E6" s="4">
        <v>379907</v>
      </c>
      <c r="F6" s="4">
        <v>376223</v>
      </c>
      <c r="G6" s="4">
        <v>375507</v>
      </c>
      <c r="H6" s="4">
        <v>374394</v>
      </c>
      <c r="I6" s="4">
        <v>373669</v>
      </c>
      <c r="J6" s="4">
        <v>366859</v>
      </c>
      <c r="K6" s="4">
        <v>369432</v>
      </c>
      <c r="L6" s="4">
        <v>370485</v>
      </c>
      <c r="M6" s="40">
        <v>371770</v>
      </c>
      <c r="N6" s="13">
        <f t="shared" si="0"/>
        <v>378859.33333333331</v>
      </c>
    </row>
    <row r="7" spans="1:14" ht="12" customHeight="1" x14ac:dyDescent="0.2">
      <c r="A7" s="7" t="str">
        <f>'Pregnant Women Participating'!A7</f>
        <v>Rhode Island</v>
      </c>
      <c r="B7" s="13">
        <v>18329</v>
      </c>
      <c r="C7" s="4">
        <v>18179</v>
      </c>
      <c r="D7" s="4">
        <v>17806</v>
      </c>
      <c r="E7" s="4">
        <v>17898</v>
      </c>
      <c r="F7" s="4">
        <v>17890</v>
      </c>
      <c r="G7" s="4">
        <v>17733</v>
      </c>
      <c r="H7" s="4">
        <v>17730</v>
      </c>
      <c r="I7" s="4">
        <v>18008</v>
      </c>
      <c r="J7" s="4">
        <v>17931</v>
      </c>
      <c r="K7" s="4">
        <v>17926</v>
      </c>
      <c r="L7" s="4">
        <v>18016</v>
      </c>
      <c r="M7" s="40">
        <v>18095</v>
      </c>
      <c r="N7" s="13">
        <f t="shared" si="0"/>
        <v>17961.75</v>
      </c>
    </row>
    <row r="8" spans="1:14" ht="12" customHeight="1" x14ac:dyDescent="0.2">
      <c r="A8" s="7" t="str">
        <f>'Pregnant Women Participating'!A8</f>
        <v>Vermont</v>
      </c>
      <c r="B8" s="13">
        <v>11626</v>
      </c>
      <c r="C8" s="4">
        <v>11462</v>
      </c>
      <c r="D8" s="4">
        <v>11351</v>
      </c>
      <c r="E8" s="4">
        <v>11362</v>
      </c>
      <c r="F8" s="4">
        <v>11250</v>
      </c>
      <c r="G8" s="4">
        <v>11218</v>
      </c>
      <c r="H8" s="4">
        <v>11238</v>
      </c>
      <c r="I8" s="4">
        <v>11303</v>
      </c>
      <c r="J8" s="4">
        <v>11312</v>
      </c>
      <c r="K8" s="4">
        <v>11285</v>
      </c>
      <c r="L8" s="4">
        <v>11263</v>
      </c>
      <c r="M8" s="40">
        <v>11176</v>
      </c>
      <c r="N8" s="13">
        <f t="shared" si="0"/>
        <v>11320.5</v>
      </c>
    </row>
    <row r="9" spans="1:14" ht="12" customHeight="1" x14ac:dyDescent="0.2">
      <c r="A9" s="7" t="str">
        <f>'Pregnant Women Participating'!A9</f>
        <v>Virgin Islands</v>
      </c>
      <c r="B9" s="13">
        <v>2994</v>
      </c>
      <c r="C9" s="4">
        <v>2957</v>
      </c>
      <c r="D9" s="4">
        <v>2900</v>
      </c>
      <c r="E9" s="4">
        <v>2902</v>
      </c>
      <c r="F9" s="4">
        <v>2883</v>
      </c>
      <c r="G9" s="4">
        <v>2902</v>
      </c>
      <c r="H9" s="4">
        <v>2910</v>
      </c>
      <c r="I9" s="4">
        <v>2942</v>
      </c>
      <c r="J9" s="4">
        <v>2939</v>
      </c>
      <c r="K9" s="4">
        <v>3002</v>
      </c>
      <c r="L9" s="4">
        <v>2973</v>
      </c>
      <c r="M9" s="40">
        <v>2929</v>
      </c>
      <c r="N9" s="13">
        <f t="shared" si="0"/>
        <v>2936.0833333333335</v>
      </c>
    </row>
    <row r="10" spans="1:14" ht="12" customHeight="1" x14ac:dyDescent="0.2">
      <c r="A10" s="7" t="str">
        <f>'Pregnant Women Participating'!A10</f>
        <v>Indian Township, ME</v>
      </c>
      <c r="B10" s="13">
        <v>66</v>
      </c>
      <c r="C10" s="4">
        <v>66</v>
      </c>
      <c r="D10" s="4">
        <v>69</v>
      </c>
      <c r="E10" s="4">
        <v>54</v>
      </c>
      <c r="F10" s="4">
        <v>52</v>
      </c>
      <c r="G10" s="4">
        <v>54</v>
      </c>
      <c r="H10" s="4">
        <v>62</v>
      </c>
      <c r="I10" s="4">
        <v>73</v>
      </c>
      <c r="J10" s="4">
        <v>65</v>
      </c>
      <c r="K10" s="4">
        <v>70</v>
      </c>
      <c r="L10" s="4">
        <v>70</v>
      </c>
      <c r="M10" s="40">
        <v>83</v>
      </c>
      <c r="N10" s="13">
        <f t="shared" si="0"/>
        <v>65.333333333333329</v>
      </c>
    </row>
    <row r="11" spans="1:14" ht="12" customHeight="1" x14ac:dyDescent="0.2">
      <c r="A11" s="7" t="str">
        <f>'Pregnant Women Participating'!A11</f>
        <v>Pleasant Point, ME</v>
      </c>
      <c r="B11" s="13">
        <v>55</v>
      </c>
      <c r="C11" s="4">
        <v>62</v>
      </c>
      <c r="D11" s="4">
        <v>60</v>
      </c>
      <c r="E11" s="4">
        <v>56</v>
      </c>
      <c r="F11" s="4">
        <v>45</v>
      </c>
      <c r="G11" s="4">
        <v>42</v>
      </c>
      <c r="H11" s="4">
        <v>53</v>
      </c>
      <c r="I11" s="4">
        <v>60</v>
      </c>
      <c r="J11" s="4">
        <v>64</v>
      </c>
      <c r="K11" s="4">
        <v>60</v>
      </c>
      <c r="L11" s="4">
        <v>51</v>
      </c>
      <c r="M11" s="40">
        <v>58</v>
      </c>
      <c r="N11" s="13">
        <f t="shared" si="0"/>
        <v>55.5</v>
      </c>
    </row>
    <row r="12" spans="1:14" ht="12" customHeight="1" x14ac:dyDescent="0.2">
      <c r="A12" s="7" t="str">
        <f>'Pregnant Women Participating'!A12</f>
        <v>Seneca Nation, NY</v>
      </c>
      <c r="B12" s="13">
        <v>170</v>
      </c>
      <c r="C12" s="4">
        <v>143</v>
      </c>
      <c r="D12" s="4">
        <v>115</v>
      </c>
      <c r="E12" s="4">
        <v>170</v>
      </c>
      <c r="F12" s="4">
        <v>92</v>
      </c>
      <c r="G12" s="4">
        <v>139</v>
      </c>
      <c r="H12" s="4">
        <v>80</v>
      </c>
      <c r="I12" s="4">
        <v>128</v>
      </c>
      <c r="J12" s="4">
        <v>0</v>
      </c>
      <c r="K12" s="4">
        <v>0</v>
      </c>
      <c r="L12" s="4">
        <v>0</v>
      </c>
      <c r="M12" s="40">
        <v>0</v>
      </c>
      <c r="N12" s="13">
        <f t="shared" si="0"/>
        <v>86.416666666666671</v>
      </c>
    </row>
    <row r="13" spans="1:14" ht="12" customHeight="1" x14ac:dyDescent="0.2">
      <c r="A13" s="7" t="str">
        <f>'Pregnant Women Participating'!A13</f>
        <v>Delaware</v>
      </c>
      <c r="B13" s="13">
        <v>17161</v>
      </c>
      <c r="C13" s="4">
        <v>16817</v>
      </c>
      <c r="D13" s="4">
        <v>16726</v>
      </c>
      <c r="E13" s="4">
        <v>16625</v>
      </c>
      <c r="F13" s="4">
        <v>16331</v>
      </c>
      <c r="G13" s="4">
        <v>16190</v>
      </c>
      <c r="H13" s="4">
        <v>16219</v>
      </c>
      <c r="I13" s="4">
        <v>16210</v>
      </c>
      <c r="J13" s="4">
        <v>16131</v>
      </c>
      <c r="K13" s="4">
        <v>16254</v>
      </c>
      <c r="L13" s="4">
        <v>16202</v>
      </c>
      <c r="M13" s="40">
        <v>16285</v>
      </c>
      <c r="N13" s="13">
        <f t="shared" ref="N13:N91" si="1">IF(SUM(B13:M13)&gt;0,AVERAGE(B13:M13)," ")</f>
        <v>16429.25</v>
      </c>
    </row>
    <row r="14" spans="1:14" ht="12" customHeight="1" x14ac:dyDescent="0.2">
      <c r="A14" s="7" t="str">
        <f>'Pregnant Women Participating'!A14</f>
        <v>District of Columbia</v>
      </c>
      <c r="B14" s="13">
        <v>12302</v>
      </c>
      <c r="C14" s="4">
        <v>12107</v>
      </c>
      <c r="D14" s="4">
        <v>11748</v>
      </c>
      <c r="E14" s="4">
        <v>11597</v>
      </c>
      <c r="F14" s="4">
        <v>11458</v>
      </c>
      <c r="G14" s="4">
        <v>11601</v>
      </c>
      <c r="H14" s="4">
        <v>11700</v>
      </c>
      <c r="I14" s="4">
        <v>11868</v>
      </c>
      <c r="J14" s="4">
        <v>11831</v>
      </c>
      <c r="K14" s="4">
        <v>11812</v>
      </c>
      <c r="L14" s="4">
        <v>12122</v>
      </c>
      <c r="M14" s="40">
        <v>11986</v>
      </c>
      <c r="N14" s="13">
        <f t="shared" si="1"/>
        <v>11844.333333333334</v>
      </c>
    </row>
    <row r="15" spans="1:14" ht="12" customHeight="1" x14ac:dyDescent="0.2">
      <c r="A15" s="7" t="str">
        <f>'Pregnant Women Participating'!A15</f>
        <v>Maryland</v>
      </c>
      <c r="B15" s="13">
        <v>125385</v>
      </c>
      <c r="C15" s="4">
        <v>123496</v>
      </c>
      <c r="D15" s="4">
        <v>121849</v>
      </c>
      <c r="E15" s="4">
        <v>122130</v>
      </c>
      <c r="F15" s="4">
        <v>120822</v>
      </c>
      <c r="G15" s="4">
        <v>122012</v>
      </c>
      <c r="H15" s="4">
        <v>122070</v>
      </c>
      <c r="I15" s="4">
        <v>123122</v>
      </c>
      <c r="J15" s="4">
        <v>122591</v>
      </c>
      <c r="K15" s="4">
        <v>122701</v>
      </c>
      <c r="L15" s="4">
        <v>122419</v>
      </c>
      <c r="M15" s="40">
        <v>122230</v>
      </c>
      <c r="N15" s="13">
        <f t="shared" si="1"/>
        <v>122568.91666666667</v>
      </c>
    </row>
    <row r="16" spans="1:14" ht="12" customHeight="1" x14ac:dyDescent="0.2">
      <c r="A16" s="7" t="str">
        <f>'Pregnant Women Participating'!A16</f>
        <v>New Jersey</v>
      </c>
      <c r="B16" s="13">
        <v>137741</v>
      </c>
      <c r="C16" s="4">
        <v>134121</v>
      </c>
      <c r="D16" s="4">
        <v>133131</v>
      </c>
      <c r="E16" s="4">
        <v>133700</v>
      </c>
      <c r="F16" s="4">
        <v>133163</v>
      </c>
      <c r="G16" s="4">
        <v>134901</v>
      </c>
      <c r="H16" s="4">
        <v>135052</v>
      </c>
      <c r="I16" s="4">
        <v>135867</v>
      </c>
      <c r="J16" s="4">
        <v>135452</v>
      </c>
      <c r="K16" s="4">
        <v>135687</v>
      </c>
      <c r="L16" s="4">
        <v>135348</v>
      </c>
      <c r="M16" s="40">
        <v>135068</v>
      </c>
      <c r="N16" s="13">
        <f t="shared" si="1"/>
        <v>134935.91666666666</v>
      </c>
    </row>
    <row r="17" spans="1:14" ht="12" customHeight="1" x14ac:dyDescent="0.2">
      <c r="A17" s="7" t="str">
        <f>'Pregnant Women Participating'!A17</f>
        <v>Pennsylvania</v>
      </c>
      <c r="B17" s="13">
        <v>214167</v>
      </c>
      <c r="C17" s="4">
        <v>210493</v>
      </c>
      <c r="D17" s="4">
        <v>205195</v>
      </c>
      <c r="E17" s="4">
        <v>202916</v>
      </c>
      <c r="F17" s="4">
        <v>197842</v>
      </c>
      <c r="G17" s="4">
        <v>198516</v>
      </c>
      <c r="H17" s="4">
        <v>199721</v>
      </c>
      <c r="I17" s="4">
        <v>200415</v>
      </c>
      <c r="J17" s="4">
        <v>199821</v>
      </c>
      <c r="K17" s="4">
        <v>199175</v>
      </c>
      <c r="L17" s="4">
        <v>200085</v>
      </c>
      <c r="M17" s="40">
        <v>197714</v>
      </c>
      <c r="N17" s="13">
        <f t="shared" si="1"/>
        <v>202171.66666666666</v>
      </c>
    </row>
    <row r="18" spans="1:14" ht="12" customHeight="1" x14ac:dyDescent="0.2">
      <c r="A18" s="7" t="str">
        <f>'Pregnant Women Participating'!A18</f>
        <v>Puerto Rico</v>
      </c>
      <c r="B18" s="13">
        <v>109600</v>
      </c>
      <c r="C18" s="4">
        <v>105938</v>
      </c>
      <c r="D18" s="4">
        <v>103954</v>
      </c>
      <c r="E18" s="4">
        <v>106322</v>
      </c>
      <c r="F18" s="4">
        <v>105929</v>
      </c>
      <c r="G18" s="4">
        <v>106022</v>
      </c>
      <c r="H18" s="4">
        <v>106449</v>
      </c>
      <c r="I18" s="4">
        <v>106714</v>
      </c>
      <c r="J18" s="4">
        <v>106532</v>
      </c>
      <c r="K18" s="4">
        <v>106586</v>
      </c>
      <c r="L18" s="4">
        <v>106510</v>
      </c>
      <c r="M18" s="40">
        <v>104106</v>
      </c>
      <c r="N18" s="13">
        <f t="shared" si="1"/>
        <v>106221.83333333333</v>
      </c>
    </row>
    <row r="19" spans="1:14" ht="12" customHeight="1" x14ac:dyDescent="0.2">
      <c r="A19" s="7" t="str">
        <f>'Pregnant Women Participating'!A19</f>
        <v>Virginia</v>
      </c>
      <c r="B19" s="13">
        <v>112956</v>
      </c>
      <c r="C19" s="4">
        <v>110334</v>
      </c>
      <c r="D19" s="4">
        <v>107299</v>
      </c>
      <c r="E19" s="4">
        <v>107747</v>
      </c>
      <c r="F19" s="4">
        <v>107241</v>
      </c>
      <c r="G19" s="4">
        <v>108300</v>
      </c>
      <c r="H19" s="4">
        <v>108785</v>
      </c>
      <c r="I19" s="4">
        <v>110035</v>
      </c>
      <c r="J19" s="4">
        <v>109420</v>
      </c>
      <c r="K19" s="4">
        <v>110363</v>
      </c>
      <c r="L19" s="4">
        <v>110595</v>
      </c>
      <c r="M19" s="40">
        <v>110548</v>
      </c>
      <c r="N19" s="13">
        <f t="shared" si="1"/>
        <v>109468.58333333333</v>
      </c>
    </row>
    <row r="20" spans="1:14" ht="12" customHeight="1" x14ac:dyDescent="0.2">
      <c r="A20" s="7" t="str">
        <f>'Pregnant Women Participating'!A20</f>
        <v>West Virginia</v>
      </c>
      <c r="B20" s="13">
        <v>33574</v>
      </c>
      <c r="C20" s="4">
        <v>32930</v>
      </c>
      <c r="D20" s="4">
        <v>32033</v>
      </c>
      <c r="E20" s="4">
        <v>32167</v>
      </c>
      <c r="F20" s="4">
        <v>31922</v>
      </c>
      <c r="G20" s="4">
        <v>32010</v>
      </c>
      <c r="H20" s="4">
        <v>32197</v>
      </c>
      <c r="I20" s="4">
        <v>32542</v>
      </c>
      <c r="J20" s="4">
        <v>32584</v>
      </c>
      <c r="K20" s="4">
        <v>33118</v>
      </c>
      <c r="L20" s="4">
        <v>33433</v>
      </c>
      <c r="M20" s="40">
        <v>33576</v>
      </c>
      <c r="N20" s="13">
        <f t="shared" si="1"/>
        <v>32673.833333333332</v>
      </c>
    </row>
    <row r="21" spans="1:14" ht="12" customHeight="1" x14ac:dyDescent="0.2">
      <c r="A21" s="7" t="str">
        <f>'Pregnant Women Participating'!A21</f>
        <v>Alabama</v>
      </c>
      <c r="B21" s="13">
        <v>120431</v>
      </c>
      <c r="C21" s="4">
        <v>117518</v>
      </c>
      <c r="D21" s="4">
        <v>115036</v>
      </c>
      <c r="E21" s="4">
        <v>114858</v>
      </c>
      <c r="F21" s="4">
        <v>112345</v>
      </c>
      <c r="G21" s="4">
        <v>113048</v>
      </c>
      <c r="H21" s="4">
        <v>113434</v>
      </c>
      <c r="I21" s="4">
        <v>114899</v>
      </c>
      <c r="J21" s="4">
        <v>114663</v>
      </c>
      <c r="K21" s="4">
        <v>114993</v>
      </c>
      <c r="L21" s="4">
        <v>116779</v>
      </c>
      <c r="M21" s="40">
        <v>116920</v>
      </c>
      <c r="N21" s="13">
        <f t="shared" si="1"/>
        <v>115410.33333333333</v>
      </c>
    </row>
    <row r="22" spans="1:14" ht="12" customHeight="1" x14ac:dyDescent="0.2">
      <c r="A22" s="7" t="str">
        <f>'Pregnant Women Participating'!A22</f>
        <v>Florida</v>
      </c>
      <c r="B22" s="13">
        <v>449093</v>
      </c>
      <c r="C22" s="4">
        <v>438068</v>
      </c>
      <c r="D22" s="4">
        <v>427373</v>
      </c>
      <c r="E22" s="4">
        <v>429946</v>
      </c>
      <c r="F22" s="4">
        <v>426393</v>
      </c>
      <c r="G22" s="4">
        <v>424583</v>
      </c>
      <c r="H22" s="4">
        <v>424370</v>
      </c>
      <c r="I22" s="4">
        <v>426129</v>
      </c>
      <c r="J22" s="4">
        <v>424718</v>
      </c>
      <c r="K22" s="4">
        <v>426999</v>
      </c>
      <c r="L22" s="4">
        <v>427790</v>
      </c>
      <c r="M22" s="40">
        <v>427068</v>
      </c>
      <c r="N22" s="13">
        <f t="shared" si="1"/>
        <v>429377.5</v>
      </c>
    </row>
    <row r="23" spans="1:14" ht="12" customHeight="1" x14ac:dyDescent="0.2">
      <c r="A23" s="7" t="str">
        <f>'Pregnant Women Participating'!A23</f>
        <v>Georgia</v>
      </c>
      <c r="B23" s="13">
        <v>207411</v>
      </c>
      <c r="C23" s="4">
        <v>201528</v>
      </c>
      <c r="D23" s="4">
        <v>201072</v>
      </c>
      <c r="E23" s="4">
        <v>201961</v>
      </c>
      <c r="F23" s="4">
        <v>199087</v>
      </c>
      <c r="G23" s="4">
        <v>200656</v>
      </c>
      <c r="H23" s="4">
        <v>201696</v>
      </c>
      <c r="I23" s="4">
        <v>202939</v>
      </c>
      <c r="J23" s="4">
        <v>203301</v>
      </c>
      <c r="K23" s="4">
        <v>204951</v>
      </c>
      <c r="L23" s="4">
        <v>205641</v>
      </c>
      <c r="M23" s="40">
        <v>204728</v>
      </c>
      <c r="N23" s="13">
        <f t="shared" si="1"/>
        <v>202914.25</v>
      </c>
    </row>
    <row r="24" spans="1:14" ht="12" customHeight="1" x14ac:dyDescent="0.2">
      <c r="A24" s="7" t="str">
        <f>'Pregnant Women Participating'!A24</f>
        <v>Kentucky</v>
      </c>
      <c r="B24" s="13">
        <v>98357</v>
      </c>
      <c r="C24" s="4">
        <v>96255</v>
      </c>
      <c r="D24" s="4">
        <v>93843</v>
      </c>
      <c r="E24" s="4">
        <v>93302</v>
      </c>
      <c r="F24" s="4">
        <v>92472</v>
      </c>
      <c r="G24" s="4">
        <v>92489</v>
      </c>
      <c r="H24" s="4">
        <v>92692</v>
      </c>
      <c r="I24" s="4">
        <v>93460</v>
      </c>
      <c r="J24" s="4">
        <v>93762</v>
      </c>
      <c r="K24" s="4">
        <v>94660</v>
      </c>
      <c r="L24" s="4">
        <v>95314</v>
      </c>
      <c r="M24" s="40">
        <v>94943</v>
      </c>
      <c r="N24" s="13">
        <f t="shared" si="1"/>
        <v>94295.75</v>
      </c>
    </row>
    <row r="25" spans="1:14" ht="12" customHeight="1" x14ac:dyDescent="0.2">
      <c r="A25" s="7" t="str">
        <f>'Pregnant Women Participating'!A25</f>
        <v>Mississippi</v>
      </c>
      <c r="B25" s="13">
        <v>83415</v>
      </c>
      <c r="C25" s="4">
        <v>80851</v>
      </c>
      <c r="D25" s="4">
        <v>78258</v>
      </c>
      <c r="E25" s="4">
        <v>78108</v>
      </c>
      <c r="F25" s="4">
        <v>76807</v>
      </c>
      <c r="G25" s="4">
        <v>76547</v>
      </c>
      <c r="H25" s="4">
        <v>76550</v>
      </c>
      <c r="I25" s="4">
        <v>77881</v>
      </c>
      <c r="J25" s="4">
        <v>77749</v>
      </c>
      <c r="K25" s="4">
        <v>78262</v>
      </c>
      <c r="L25" s="4">
        <v>78982</v>
      </c>
      <c r="M25" s="40">
        <v>79108</v>
      </c>
      <c r="N25" s="13">
        <f t="shared" si="1"/>
        <v>78543.166666666672</v>
      </c>
    </row>
    <row r="26" spans="1:14" ht="12" customHeight="1" x14ac:dyDescent="0.2">
      <c r="A26" s="7" t="str">
        <f>'Pregnant Women Participating'!A26</f>
        <v>North Carolina</v>
      </c>
      <c r="B26" s="13">
        <v>212394</v>
      </c>
      <c r="C26" s="4">
        <v>208298</v>
      </c>
      <c r="D26" s="4">
        <v>202573</v>
      </c>
      <c r="E26" s="4">
        <v>202668</v>
      </c>
      <c r="F26" s="4">
        <v>200138</v>
      </c>
      <c r="G26" s="4">
        <v>201512</v>
      </c>
      <c r="H26" s="4">
        <v>201538</v>
      </c>
      <c r="I26" s="4">
        <v>205038</v>
      </c>
      <c r="J26" s="4">
        <v>206205</v>
      </c>
      <c r="K26" s="4">
        <v>209511</v>
      </c>
      <c r="L26" s="4">
        <v>216957</v>
      </c>
      <c r="M26" s="40">
        <v>214630</v>
      </c>
      <c r="N26" s="13">
        <f t="shared" si="1"/>
        <v>206788.5</v>
      </c>
    </row>
    <row r="27" spans="1:14" ht="12" customHeight="1" x14ac:dyDescent="0.2">
      <c r="A27" s="7" t="str">
        <f>'Pregnant Women Participating'!A27</f>
        <v>South Carolina</v>
      </c>
      <c r="B27" s="13">
        <v>88264</v>
      </c>
      <c r="C27" s="4">
        <v>87193</v>
      </c>
      <c r="D27" s="4">
        <v>85018</v>
      </c>
      <c r="E27" s="4">
        <v>85363</v>
      </c>
      <c r="F27" s="4">
        <v>84535</v>
      </c>
      <c r="G27" s="4">
        <v>84619</v>
      </c>
      <c r="H27" s="4">
        <v>84360</v>
      </c>
      <c r="I27" s="4">
        <v>83116</v>
      </c>
      <c r="J27" s="4">
        <v>83793</v>
      </c>
      <c r="K27" s="4">
        <v>83266</v>
      </c>
      <c r="L27" s="4">
        <v>83590</v>
      </c>
      <c r="M27" s="40">
        <v>82040</v>
      </c>
      <c r="N27" s="13">
        <f t="shared" si="1"/>
        <v>84596.416666666672</v>
      </c>
    </row>
    <row r="28" spans="1:14" ht="12" customHeight="1" x14ac:dyDescent="0.2">
      <c r="A28" s="7" t="str">
        <f>'Pregnant Women Participating'!A28</f>
        <v>Tennessee</v>
      </c>
      <c r="B28" s="13">
        <v>124425</v>
      </c>
      <c r="C28" s="4">
        <v>119729</v>
      </c>
      <c r="D28" s="4">
        <v>114674</v>
      </c>
      <c r="E28" s="4">
        <v>113232</v>
      </c>
      <c r="F28" s="4">
        <v>110583</v>
      </c>
      <c r="G28" s="4">
        <v>110404</v>
      </c>
      <c r="H28" s="4">
        <v>107255</v>
      </c>
      <c r="I28" s="4">
        <v>108846</v>
      </c>
      <c r="J28" s="4">
        <v>106624</v>
      </c>
      <c r="K28" s="4">
        <v>108584</v>
      </c>
      <c r="L28" s="4">
        <v>109994</v>
      </c>
      <c r="M28" s="40">
        <v>111506</v>
      </c>
      <c r="N28" s="13">
        <f t="shared" si="1"/>
        <v>112154.66666666667</v>
      </c>
    </row>
    <row r="29" spans="1:14" ht="12" customHeight="1" x14ac:dyDescent="0.2">
      <c r="A29" s="7" t="str">
        <f>'Pregnant Women Participating'!A29</f>
        <v>Choctaw Indians, MS</v>
      </c>
      <c r="B29" s="13">
        <v>719</v>
      </c>
      <c r="C29" s="4">
        <v>704</v>
      </c>
      <c r="D29" s="4">
        <v>624</v>
      </c>
      <c r="E29" s="4">
        <v>678</v>
      </c>
      <c r="F29" s="4">
        <v>638</v>
      </c>
      <c r="G29" s="4">
        <v>613</v>
      </c>
      <c r="H29" s="4">
        <v>614</v>
      </c>
      <c r="I29" s="4">
        <v>620</v>
      </c>
      <c r="J29" s="4">
        <v>653</v>
      </c>
      <c r="K29" s="4">
        <v>637</v>
      </c>
      <c r="L29" s="4">
        <v>635</v>
      </c>
      <c r="M29" s="40">
        <v>653</v>
      </c>
      <c r="N29" s="13">
        <f t="shared" si="1"/>
        <v>649</v>
      </c>
    </row>
    <row r="30" spans="1:14" ht="12" customHeight="1" x14ac:dyDescent="0.2">
      <c r="A30" s="7" t="str">
        <f>'Pregnant Women Participating'!A30</f>
        <v>Eastern Cherokee, NC</v>
      </c>
      <c r="B30" s="13">
        <v>566</v>
      </c>
      <c r="C30" s="4">
        <v>577</v>
      </c>
      <c r="D30" s="4">
        <v>560</v>
      </c>
      <c r="E30" s="4">
        <v>574</v>
      </c>
      <c r="F30" s="4">
        <v>572</v>
      </c>
      <c r="G30" s="4">
        <v>567</v>
      </c>
      <c r="H30" s="4">
        <v>572</v>
      </c>
      <c r="I30" s="4">
        <v>559</v>
      </c>
      <c r="J30" s="4">
        <v>541</v>
      </c>
      <c r="K30" s="4">
        <v>549</v>
      </c>
      <c r="L30" s="4">
        <v>556</v>
      </c>
      <c r="M30" s="40">
        <v>556</v>
      </c>
      <c r="N30" s="13">
        <f t="shared" si="1"/>
        <v>562.41666666666663</v>
      </c>
    </row>
    <row r="31" spans="1:14" ht="12" customHeight="1" x14ac:dyDescent="0.2">
      <c r="A31" s="7" t="str">
        <f>'Pregnant Women Participating'!A31</f>
        <v>Illinois</v>
      </c>
      <c r="B31" s="13">
        <v>194589</v>
      </c>
      <c r="C31" s="4">
        <v>188165</v>
      </c>
      <c r="D31" s="4">
        <v>182419</v>
      </c>
      <c r="E31" s="4">
        <v>179157</v>
      </c>
      <c r="F31" s="4">
        <v>178126</v>
      </c>
      <c r="G31" s="4">
        <v>179637</v>
      </c>
      <c r="H31" s="4">
        <v>179959</v>
      </c>
      <c r="I31" s="4">
        <v>181969</v>
      </c>
      <c r="J31" s="4">
        <v>179091</v>
      </c>
      <c r="K31" s="4">
        <v>181655</v>
      </c>
      <c r="L31" s="4">
        <v>182198</v>
      </c>
      <c r="M31" s="40">
        <v>181132</v>
      </c>
      <c r="N31" s="13">
        <f t="shared" si="1"/>
        <v>182341.41666666666</v>
      </c>
    </row>
    <row r="32" spans="1:14" ht="12" customHeight="1" x14ac:dyDescent="0.2">
      <c r="A32" s="7" t="str">
        <f>'Pregnant Women Participating'!A32</f>
        <v>Indiana</v>
      </c>
      <c r="B32" s="13">
        <v>142244</v>
      </c>
      <c r="C32" s="4">
        <v>139744</v>
      </c>
      <c r="D32" s="4">
        <v>137372</v>
      </c>
      <c r="E32" s="4">
        <v>137205</v>
      </c>
      <c r="F32" s="4">
        <v>135397</v>
      </c>
      <c r="G32" s="4">
        <v>136744</v>
      </c>
      <c r="H32" s="4">
        <v>137324</v>
      </c>
      <c r="I32" s="4">
        <v>138765</v>
      </c>
      <c r="J32" s="4">
        <v>138381</v>
      </c>
      <c r="K32" s="4">
        <v>140419</v>
      </c>
      <c r="L32" s="4">
        <v>139967</v>
      </c>
      <c r="M32" s="40">
        <v>139764</v>
      </c>
      <c r="N32" s="13">
        <f t="shared" si="1"/>
        <v>138610.5</v>
      </c>
    </row>
    <row r="33" spans="1:14" ht="12" customHeight="1" x14ac:dyDescent="0.2">
      <c r="A33" s="7" t="str">
        <f>'Pregnant Women Participating'!A33</f>
        <v>Iowa</v>
      </c>
      <c r="B33" s="13">
        <v>59842</v>
      </c>
      <c r="C33" s="4">
        <v>59395</v>
      </c>
      <c r="D33" s="4">
        <v>58660</v>
      </c>
      <c r="E33" s="4">
        <v>58111</v>
      </c>
      <c r="F33" s="4">
        <v>57560</v>
      </c>
      <c r="G33" s="4">
        <v>57129</v>
      </c>
      <c r="H33" s="4">
        <v>57262</v>
      </c>
      <c r="I33" s="4">
        <v>57545</v>
      </c>
      <c r="J33" s="4">
        <v>57597</v>
      </c>
      <c r="K33" s="4">
        <v>57639</v>
      </c>
      <c r="L33" s="4">
        <v>58075</v>
      </c>
      <c r="M33" s="40">
        <v>57949</v>
      </c>
      <c r="N33" s="13">
        <f t="shared" si="1"/>
        <v>58063.666666666664</v>
      </c>
    </row>
    <row r="34" spans="1:14" ht="12" customHeight="1" x14ac:dyDescent="0.2">
      <c r="A34" s="7" t="str">
        <f>'Pregnant Women Participating'!A34</f>
        <v>Michigan</v>
      </c>
      <c r="B34" s="13">
        <v>208314</v>
      </c>
      <c r="C34" s="4">
        <v>207309</v>
      </c>
      <c r="D34" s="4">
        <v>205621</v>
      </c>
      <c r="E34" s="4">
        <v>203925</v>
      </c>
      <c r="F34" s="4">
        <v>201393</v>
      </c>
      <c r="G34" s="4">
        <v>202837</v>
      </c>
      <c r="H34" s="4">
        <v>204451</v>
      </c>
      <c r="I34" s="4">
        <v>205326</v>
      </c>
      <c r="J34" s="4">
        <v>204557</v>
      </c>
      <c r="K34" s="4">
        <v>205877</v>
      </c>
      <c r="L34" s="4">
        <v>206830</v>
      </c>
      <c r="M34" s="40">
        <v>207922</v>
      </c>
      <c r="N34" s="13">
        <f t="shared" si="1"/>
        <v>205363.5</v>
      </c>
    </row>
    <row r="35" spans="1:14" ht="12" customHeight="1" x14ac:dyDescent="0.2">
      <c r="A35" s="7" t="str">
        <f>'Pregnant Women Participating'!A35</f>
        <v>Minnesota</v>
      </c>
      <c r="B35" s="13">
        <v>104792</v>
      </c>
      <c r="C35" s="4">
        <v>103002</v>
      </c>
      <c r="D35" s="4">
        <v>100597</v>
      </c>
      <c r="E35" s="4">
        <v>99250</v>
      </c>
      <c r="F35" s="4">
        <v>96811</v>
      </c>
      <c r="G35" s="4">
        <v>97655</v>
      </c>
      <c r="H35" s="4">
        <v>98175</v>
      </c>
      <c r="I35" s="4">
        <v>99487</v>
      </c>
      <c r="J35" s="4">
        <v>99191</v>
      </c>
      <c r="K35" s="4">
        <v>100198</v>
      </c>
      <c r="L35" s="4">
        <v>101259</v>
      </c>
      <c r="M35" s="40">
        <v>101064</v>
      </c>
      <c r="N35" s="13">
        <f t="shared" si="1"/>
        <v>100123.41666666667</v>
      </c>
    </row>
    <row r="36" spans="1:14" ht="12" customHeight="1" x14ac:dyDescent="0.2">
      <c r="A36" s="7" t="str">
        <f>'Pregnant Women Participating'!A36</f>
        <v>Ohio</v>
      </c>
      <c r="B36" s="13">
        <v>202829</v>
      </c>
      <c r="C36" s="4">
        <v>198341</v>
      </c>
      <c r="D36" s="4">
        <v>192799</v>
      </c>
      <c r="E36" s="4">
        <v>191982</v>
      </c>
      <c r="F36" s="4">
        <v>188213</v>
      </c>
      <c r="G36" s="4">
        <v>186808</v>
      </c>
      <c r="H36" s="4">
        <v>189479</v>
      </c>
      <c r="I36" s="4">
        <v>191226</v>
      </c>
      <c r="J36" s="4">
        <v>190646</v>
      </c>
      <c r="K36" s="4">
        <v>192007</v>
      </c>
      <c r="L36" s="4">
        <v>193182</v>
      </c>
      <c r="M36" s="40">
        <v>193372</v>
      </c>
      <c r="N36" s="13">
        <f t="shared" si="1"/>
        <v>192573.66666666666</v>
      </c>
    </row>
    <row r="37" spans="1:14" ht="12" customHeight="1" x14ac:dyDescent="0.2">
      <c r="A37" s="7" t="str">
        <f>'Pregnant Women Participating'!A37</f>
        <v>Wisconsin</v>
      </c>
      <c r="B37" s="13">
        <v>91171</v>
      </c>
      <c r="C37" s="4">
        <v>89780</v>
      </c>
      <c r="D37" s="4">
        <v>88194</v>
      </c>
      <c r="E37" s="4">
        <v>87251</v>
      </c>
      <c r="F37" s="4">
        <v>85508</v>
      </c>
      <c r="G37" s="4">
        <v>85303</v>
      </c>
      <c r="H37" s="4">
        <v>86332</v>
      </c>
      <c r="I37" s="4">
        <v>87302</v>
      </c>
      <c r="J37" s="4">
        <v>86918</v>
      </c>
      <c r="K37" s="4">
        <v>87917</v>
      </c>
      <c r="L37" s="4">
        <v>88189</v>
      </c>
      <c r="M37" s="40">
        <v>88122</v>
      </c>
      <c r="N37" s="13">
        <f t="shared" si="1"/>
        <v>87665.583333333328</v>
      </c>
    </row>
    <row r="38" spans="1:14" ht="12" customHeight="1" x14ac:dyDescent="0.2">
      <c r="A38" s="7" t="str">
        <f>'Pregnant Women Participating'!A38</f>
        <v>Arizona</v>
      </c>
      <c r="B38" s="13">
        <v>132037</v>
      </c>
      <c r="C38" s="4">
        <v>129126</v>
      </c>
      <c r="D38" s="4">
        <v>127508</v>
      </c>
      <c r="E38" s="4">
        <v>127344</v>
      </c>
      <c r="F38" s="4">
        <v>125762</v>
      </c>
      <c r="G38" s="4">
        <v>126260</v>
      </c>
      <c r="H38" s="4">
        <v>126066</v>
      </c>
      <c r="I38" s="4">
        <v>126872</v>
      </c>
      <c r="J38" s="4">
        <v>125771</v>
      </c>
      <c r="K38" s="4">
        <v>127406</v>
      </c>
      <c r="L38" s="4">
        <v>128288</v>
      </c>
      <c r="M38" s="40">
        <v>127540</v>
      </c>
      <c r="N38" s="13">
        <f t="shared" si="1"/>
        <v>127498.33333333333</v>
      </c>
    </row>
    <row r="39" spans="1:14" ht="12" customHeight="1" x14ac:dyDescent="0.2">
      <c r="A39" s="7" t="str">
        <f>'Pregnant Women Participating'!A39</f>
        <v>Arkansas</v>
      </c>
      <c r="B39" s="13">
        <v>72381</v>
      </c>
      <c r="C39" s="4">
        <v>71077</v>
      </c>
      <c r="D39" s="4">
        <v>68968</v>
      </c>
      <c r="E39" s="4">
        <v>68707</v>
      </c>
      <c r="F39" s="4">
        <v>67278</v>
      </c>
      <c r="G39" s="4">
        <v>65551</v>
      </c>
      <c r="H39" s="4">
        <v>66332</v>
      </c>
      <c r="I39" s="4">
        <v>66083</v>
      </c>
      <c r="J39" s="4">
        <v>64913</v>
      </c>
      <c r="K39" s="4">
        <v>65037</v>
      </c>
      <c r="L39" s="4">
        <v>65521</v>
      </c>
      <c r="M39" s="40">
        <v>64926</v>
      </c>
      <c r="N39" s="13">
        <f t="shared" si="1"/>
        <v>67231.166666666672</v>
      </c>
    </row>
    <row r="40" spans="1:14" ht="12" customHeight="1" x14ac:dyDescent="0.2">
      <c r="A40" s="7" t="str">
        <f>'Pregnant Women Participating'!A40</f>
        <v>Louisiana</v>
      </c>
      <c r="B40" s="13">
        <v>110084</v>
      </c>
      <c r="C40" s="4">
        <v>107670</v>
      </c>
      <c r="D40" s="4">
        <v>104934</v>
      </c>
      <c r="E40" s="4">
        <v>104562</v>
      </c>
      <c r="F40" s="4">
        <v>103632</v>
      </c>
      <c r="G40" s="4">
        <v>101867</v>
      </c>
      <c r="H40" s="4">
        <v>101202</v>
      </c>
      <c r="I40" s="4">
        <v>101254</v>
      </c>
      <c r="J40" s="4">
        <v>101868</v>
      </c>
      <c r="K40" s="4">
        <v>100774</v>
      </c>
      <c r="L40" s="4">
        <v>101027</v>
      </c>
      <c r="M40" s="40">
        <v>99612</v>
      </c>
      <c r="N40" s="13">
        <f t="shared" si="1"/>
        <v>103207.16666666667</v>
      </c>
    </row>
    <row r="41" spans="1:14" ht="12" customHeight="1" x14ac:dyDescent="0.2">
      <c r="A41" s="7" t="str">
        <f>'Pregnant Women Participating'!A41</f>
        <v>New Mexico</v>
      </c>
      <c r="B41" s="13">
        <v>39095</v>
      </c>
      <c r="C41" s="4">
        <v>38440</v>
      </c>
      <c r="D41" s="4">
        <v>37532</v>
      </c>
      <c r="E41" s="4">
        <v>37459</v>
      </c>
      <c r="F41" s="4">
        <v>37003</v>
      </c>
      <c r="G41" s="4">
        <v>36908</v>
      </c>
      <c r="H41" s="4">
        <v>37154</v>
      </c>
      <c r="I41" s="4">
        <v>37043</v>
      </c>
      <c r="J41" s="4">
        <v>37021</v>
      </c>
      <c r="K41" s="4">
        <v>37307</v>
      </c>
      <c r="L41" s="4">
        <v>37752</v>
      </c>
      <c r="M41" s="40">
        <v>37739</v>
      </c>
      <c r="N41" s="13">
        <f t="shared" si="1"/>
        <v>37537.75</v>
      </c>
    </row>
    <row r="42" spans="1:14" ht="12" customHeight="1" x14ac:dyDescent="0.2">
      <c r="A42" s="7" t="str">
        <f>'Pregnant Women Participating'!A42</f>
        <v>Oklahoma</v>
      </c>
      <c r="B42" s="13">
        <v>70907</v>
      </c>
      <c r="C42" s="4">
        <v>69061</v>
      </c>
      <c r="D42" s="4">
        <v>66820</v>
      </c>
      <c r="E42" s="4">
        <v>66454</v>
      </c>
      <c r="F42" s="4">
        <v>64559</v>
      </c>
      <c r="G42" s="4">
        <v>64771</v>
      </c>
      <c r="H42" s="4">
        <v>65322</v>
      </c>
      <c r="I42" s="4">
        <v>65635</v>
      </c>
      <c r="J42" s="4">
        <v>65699</v>
      </c>
      <c r="K42" s="4">
        <v>66440</v>
      </c>
      <c r="L42" s="4">
        <v>66654</v>
      </c>
      <c r="M42" s="40">
        <v>67118</v>
      </c>
      <c r="N42" s="13">
        <f t="shared" si="1"/>
        <v>66620</v>
      </c>
    </row>
    <row r="43" spans="1:14" ht="12" customHeight="1" x14ac:dyDescent="0.2">
      <c r="A43" s="7" t="str">
        <f>'Pregnant Women Participating'!A43</f>
        <v>Texas</v>
      </c>
      <c r="B43" s="13">
        <v>707944</v>
      </c>
      <c r="C43" s="4">
        <v>690520</v>
      </c>
      <c r="D43" s="4">
        <v>677052</v>
      </c>
      <c r="E43" s="4">
        <v>675223</v>
      </c>
      <c r="F43" s="4">
        <v>668738</v>
      </c>
      <c r="G43" s="4">
        <v>669471</v>
      </c>
      <c r="H43" s="4">
        <v>671461</v>
      </c>
      <c r="I43" s="4">
        <v>676583</v>
      </c>
      <c r="J43" s="4">
        <v>678549</v>
      </c>
      <c r="K43" s="4">
        <v>685626</v>
      </c>
      <c r="L43" s="4">
        <v>688764</v>
      </c>
      <c r="M43" s="40">
        <v>688729</v>
      </c>
      <c r="N43" s="13">
        <f t="shared" si="1"/>
        <v>681555</v>
      </c>
    </row>
    <row r="44" spans="1:14" ht="12" customHeight="1" x14ac:dyDescent="0.2">
      <c r="A44" s="7" t="str">
        <f>'Pregnant Women Participating'!A44</f>
        <v>Utah</v>
      </c>
      <c r="B44" s="13">
        <v>46267</v>
      </c>
      <c r="C44" s="4">
        <v>45783</v>
      </c>
      <c r="D44" s="4">
        <v>44540</v>
      </c>
      <c r="E44" s="4">
        <v>44267</v>
      </c>
      <c r="F44" s="4">
        <v>43598</v>
      </c>
      <c r="G44" s="4">
        <v>43435</v>
      </c>
      <c r="H44" s="4">
        <v>43060</v>
      </c>
      <c r="I44" s="4">
        <v>42967</v>
      </c>
      <c r="J44" s="4">
        <v>42504</v>
      </c>
      <c r="K44" s="4">
        <v>42218</v>
      </c>
      <c r="L44" s="4">
        <v>42680</v>
      </c>
      <c r="M44" s="40">
        <v>42435</v>
      </c>
      <c r="N44" s="13">
        <f t="shared" si="1"/>
        <v>43646.166666666664</v>
      </c>
    </row>
    <row r="45" spans="1:14" ht="12" customHeight="1" x14ac:dyDescent="0.2">
      <c r="A45" s="7" t="str">
        <f>'Pregnant Women Participating'!A45</f>
        <v>Inter-Tribal Council, AZ</v>
      </c>
      <c r="B45" s="13">
        <v>8084</v>
      </c>
      <c r="C45" s="4">
        <v>7652</v>
      </c>
      <c r="D45" s="4">
        <v>7506</v>
      </c>
      <c r="E45" s="4">
        <v>7701</v>
      </c>
      <c r="F45" s="4">
        <v>7344</v>
      </c>
      <c r="G45" s="4">
        <v>7538</v>
      </c>
      <c r="H45" s="4">
        <v>7348</v>
      </c>
      <c r="I45" s="4">
        <v>7504</v>
      </c>
      <c r="J45" s="4">
        <v>7407</v>
      </c>
      <c r="K45" s="4">
        <v>7526</v>
      </c>
      <c r="L45" s="4">
        <v>7528</v>
      </c>
      <c r="M45" s="40">
        <v>7486</v>
      </c>
      <c r="N45" s="13">
        <f t="shared" si="1"/>
        <v>7552</v>
      </c>
    </row>
    <row r="46" spans="1:14" ht="12" customHeight="1" x14ac:dyDescent="0.2">
      <c r="A46" s="7" t="str">
        <f>'Pregnant Women Participating'!A46</f>
        <v>Navajo Nation, AZ</v>
      </c>
      <c r="B46" s="13">
        <v>7314</v>
      </c>
      <c r="C46" s="4">
        <v>7054</v>
      </c>
      <c r="D46" s="4">
        <v>6875</v>
      </c>
      <c r="E46" s="4">
        <v>6820</v>
      </c>
      <c r="F46" s="4">
        <v>6572</v>
      </c>
      <c r="G46" s="4">
        <v>6544</v>
      </c>
      <c r="H46" s="4">
        <v>6745</v>
      </c>
      <c r="I46" s="4">
        <v>6850</v>
      </c>
      <c r="J46" s="4">
        <v>6924</v>
      </c>
      <c r="K46" s="4">
        <v>7116</v>
      </c>
      <c r="L46" s="4">
        <v>7073</v>
      </c>
      <c r="M46" s="40">
        <v>7011</v>
      </c>
      <c r="N46" s="13">
        <f t="shared" si="1"/>
        <v>6908.166666666667</v>
      </c>
    </row>
    <row r="47" spans="1:14" ht="12" customHeight="1" x14ac:dyDescent="0.2">
      <c r="A47" s="7" t="str">
        <f>'Pregnant Women Participating'!A47</f>
        <v>Acoma, Canoncito &amp; Laguna, NM</v>
      </c>
      <c r="B47" s="13">
        <v>376</v>
      </c>
      <c r="C47" s="4">
        <v>390</v>
      </c>
      <c r="D47" s="4">
        <v>347</v>
      </c>
      <c r="E47" s="4">
        <v>397</v>
      </c>
      <c r="F47" s="4">
        <v>344</v>
      </c>
      <c r="G47" s="4">
        <v>356</v>
      </c>
      <c r="H47" s="4">
        <v>339</v>
      </c>
      <c r="I47" s="4">
        <v>346</v>
      </c>
      <c r="J47" s="4">
        <v>358</v>
      </c>
      <c r="K47" s="4">
        <v>382</v>
      </c>
      <c r="L47" s="4">
        <v>357</v>
      </c>
      <c r="M47" s="40">
        <v>380</v>
      </c>
      <c r="N47" s="13">
        <f t="shared" si="1"/>
        <v>364.33333333333331</v>
      </c>
    </row>
    <row r="48" spans="1:14" ht="12" customHeight="1" x14ac:dyDescent="0.2">
      <c r="A48" s="7" t="str">
        <f>'Pregnant Women Participating'!A48</f>
        <v>Eight Northern Pueblos, NM</v>
      </c>
      <c r="B48" s="13">
        <v>268</v>
      </c>
      <c r="C48" s="4">
        <v>266</v>
      </c>
      <c r="D48" s="4">
        <v>261</v>
      </c>
      <c r="E48" s="4">
        <v>258</v>
      </c>
      <c r="F48" s="4">
        <v>254</v>
      </c>
      <c r="G48" s="4">
        <v>250</v>
      </c>
      <c r="H48" s="4">
        <v>263</v>
      </c>
      <c r="I48" s="4">
        <v>254</v>
      </c>
      <c r="J48" s="4">
        <v>252</v>
      </c>
      <c r="K48" s="4">
        <v>260</v>
      </c>
      <c r="L48" s="4">
        <v>248</v>
      </c>
      <c r="M48" s="40">
        <v>250</v>
      </c>
      <c r="N48" s="13">
        <f t="shared" si="1"/>
        <v>257</v>
      </c>
    </row>
    <row r="49" spans="1:14" ht="12" customHeight="1" x14ac:dyDescent="0.2">
      <c r="A49" s="7" t="str">
        <f>'Pregnant Women Participating'!A49</f>
        <v>Five Sandoval Pueblos, NM</v>
      </c>
      <c r="B49" s="13">
        <v>238</v>
      </c>
      <c r="C49" s="4">
        <v>225</v>
      </c>
      <c r="D49" s="4">
        <v>197</v>
      </c>
      <c r="E49" s="4">
        <v>231</v>
      </c>
      <c r="F49" s="4">
        <v>236</v>
      </c>
      <c r="G49" s="4">
        <v>223</v>
      </c>
      <c r="H49" s="4">
        <v>201</v>
      </c>
      <c r="I49" s="4">
        <v>228</v>
      </c>
      <c r="J49" s="4">
        <v>257</v>
      </c>
      <c r="K49" s="4">
        <v>254</v>
      </c>
      <c r="L49" s="4">
        <v>241</v>
      </c>
      <c r="M49" s="40">
        <v>241</v>
      </c>
      <c r="N49" s="13">
        <f t="shared" si="1"/>
        <v>231</v>
      </c>
    </row>
    <row r="50" spans="1:14" ht="12" customHeight="1" x14ac:dyDescent="0.2">
      <c r="A50" s="7" t="str">
        <f>'Pregnant Women Participating'!A50</f>
        <v>Isleta Pueblo, NM</v>
      </c>
      <c r="B50" s="13">
        <v>1197</v>
      </c>
      <c r="C50" s="4">
        <v>1186</v>
      </c>
      <c r="D50" s="4">
        <v>1146</v>
      </c>
      <c r="E50" s="4">
        <v>1123</v>
      </c>
      <c r="F50" s="4">
        <v>1138</v>
      </c>
      <c r="G50" s="4">
        <v>1122</v>
      </c>
      <c r="H50" s="4">
        <v>1090</v>
      </c>
      <c r="I50" s="4">
        <v>1115</v>
      </c>
      <c r="J50" s="4">
        <v>1120</v>
      </c>
      <c r="K50" s="4">
        <v>1153</v>
      </c>
      <c r="L50" s="4">
        <v>1125</v>
      </c>
      <c r="M50" s="40">
        <v>1108</v>
      </c>
      <c r="N50" s="13">
        <f t="shared" si="1"/>
        <v>1135.25</v>
      </c>
    </row>
    <row r="51" spans="1:14" ht="12" customHeight="1" x14ac:dyDescent="0.2">
      <c r="A51" s="7" t="str">
        <f>'Pregnant Women Participating'!A51</f>
        <v>San Felipe Pueblo, NM</v>
      </c>
      <c r="B51" s="13">
        <v>251</v>
      </c>
      <c r="C51" s="4">
        <v>239</v>
      </c>
      <c r="D51" s="4">
        <v>207</v>
      </c>
      <c r="E51" s="4">
        <v>231</v>
      </c>
      <c r="F51" s="4">
        <v>233</v>
      </c>
      <c r="G51" s="4">
        <v>258</v>
      </c>
      <c r="H51" s="4">
        <v>201</v>
      </c>
      <c r="I51" s="4">
        <v>255</v>
      </c>
      <c r="J51" s="4">
        <v>266</v>
      </c>
      <c r="K51" s="4">
        <v>269</v>
      </c>
      <c r="L51" s="4">
        <v>261</v>
      </c>
      <c r="M51" s="40">
        <v>235</v>
      </c>
      <c r="N51" s="13">
        <f t="shared" si="1"/>
        <v>242.16666666666666</v>
      </c>
    </row>
    <row r="52" spans="1:14" ht="12" customHeight="1" x14ac:dyDescent="0.2">
      <c r="A52" s="7" t="str">
        <f>'Pregnant Women Participating'!A52</f>
        <v>Santo Domingo Tribe, NM</v>
      </c>
      <c r="B52" s="13">
        <v>204</v>
      </c>
      <c r="C52" s="4">
        <v>217</v>
      </c>
      <c r="D52" s="4">
        <v>196</v>
      </c>
      <c r="E52" s="4">
        <v>205</v>
      </c>
      <c r="F52" s="4">
        <v>189</v>
      </c>
      <c r="G52" s="4">
        <v>208</v>
      </c>
      <c r="H52" s="4">
        <v>195</v>
      </c>
      <c r="I52" s="4">
        <v>193</v>
      </c>
      <c r="J52" s="4">
        <v>197</v>
      </c>
      <c r="K52" s="4">
        <v>186</v>
      </c>
      <c r="L52" s="4">
        <v>189</v>
      </c>
      <c r="M52" s="40">
        <v>182</v>
      </c>
      <c r="N52" s="13">
        <f t="shared" si="1"/>
        <v>196.75</v>
      </c>
    </row>
    <row r="53" spans="1:14" ht="12" customHeight="1" x14ac:dyDescent="0.2">
      <c r="A53" s="7" t="str">
        <f>'Pregnant Women Participating'!A53</f>
        <v>Zuni Pueblo, NM</v>
      </c>
      <c r="B53" s="13">
        <v>586</v>
      </c>
      <c r="C53" s="4">
        <v>498</v>
      </c>
      <c r="D53" s="4">
        <v>537</v>
      </c>
      <c r="E53" s="4">
        <v>506</v>
      </c>
      <c r="F53" s="4">
        <v>530</v>
      </c>
      <c r="G53" s="4">
        <v>482</v>
      </c>
      <c r="H53" s="4">
        <v>529</v>
      </c>
      <c r="I53" s="4">
        <v>524</v>
      </c>
      <c r="J53" s="4">
        <v>527</v>
      </c>
      <c r="K53" s="4">
        <v>498</v>
      </c>
      <c r="L53" s="4">
        <v>526</v>
      </c>
      <c r="M53" s="40">
        <v>504</v>
      </c>
      <c r="N53" s="13">
        <f t="shared" si="1"/>
        <v>520.58333333333337</v>
      </c>
    </row>
    <row r="54" spans="1:14" ht="12" customHeight="1" x14ac:dyDescent="0.2">
      <c r="A54" s="7" t="str">
        <f>'Pregnant Women Participating'!A54</f>
        <v>Cherokee Nation, OK</v>
      </c>
      <c r="B54" s="13">
        <v>6075</v>
      </c>
      <c r="C54" s="4">
        <v>5931</v>
      </c>
      <c r="D54" s="4">
        <v>5627</v>
      </c>
      <c r="E54" s="4">
        <v>5792</v>
      </c>
      <c r="F54" s="4">
        <v>5857</v>
      </c>
      <c r="G54" s="4">
        <v>5969</v>
      </c>
      <c r="H54" s="4">
        <v>6085</v>
      </c>
      <c r="I54" s="4">
        <v>6126</v>
      </c>
      <c r="J54" s="4">
        <v>6224</v>
      </c>
      <c r="K54" s="4">
        <v>6270</v>
      </c>
      <c r="L54" s="4">
        <v>6295</v>
      </c>
      <c r="M54" s="40">
        <v>6222</v>
      </c>
      <c r="N54" s="13">
        <f t="shared" si="1"/>
        <v>6039.416666666667</v>
      </c>
    </row>
    <row r="55" spans="1:14" ht="12" customHeight="1" x14ac:dyDescent="0.2">
      <c r="A55" s="7" t="str">
        <f>'Pregnant Women Participating'!A55</f>
        <v>Chickasaw Nation, OK</v>
      </c>
      <c r="B55" s="13">
        <v>3387</v>
      </c>
      <c r="C55" s="4">
        <v>3368</v>
      </c>
      <c r="D55" s="4">
        <v>3372</v>
      </c>
      <c r="E55" s="4">
        <v>3495</v>
      </c>
      <c r="F55" s="4">
        <v>3465</v>
      </c>
      <c r="G55" s="4">
        <v>3365</v>
      </c>
      <c r="H55" s="4">
        <v>3459</v>
      </c>
      <c r="I55" s="4">
        <v>3488</v>
      </c>
      <c r="J55" s="4">
        <v>3439</v>
      </c>
      <c r="K55" s="4">
        <v>3417</v>
      </c>
      <c r="L55" s="4">
        <v>3467</v>
      </c>
      <c r="M55" s="40">
        <v>3426</v>
      </c>
      <c r="N55" s="13">
        <f t="shared" si="1"/>
        <v>3429</v>
      </c>
    </row>
    <row r="56" spans="1:14" ht="12" customHeight="1" x14ac:dyDescent="0.2">
      <c r="A56" s="7" t="str">
        <f>'Pregnant Women Participating'!A56</f>
        <v>Choctaw Nation, OK</v>
      </c>
      <c r="B56" s="13">
        <v>4100</v>
      </c>
      <c r="C56" s="4">
        <v>4104</v>
      </c>
      <c r="D56" s="4">
        <v>4050</v>
      </c>
      <c r="E56" s="4">
        <v>4160</v>
      </c>
      <c r="F56" s="4">
        <v>4206</v>
      </c>
      <c r="G56" s="4">
        <v>4204</v>
      </c>
      <c r="H56" s="4">
        <v>4237</v>
      </c>
      <c r="I56" s="4">
        <v>4257</v>
      </c>
      <c r="J56" s="4">
        <v>4297</v>
      </c>
      <c r="K56" s="4">
        <v>4338</v>
      </c>
      <c r="L56" s="4">
        <v>4440</v>
      </c>
      <c r="M56" s="40">
        <v>4434</v>
      </c>
      <c r="N56" s="13">
        <f t="shared" si="1"/>
        <v>4235.583333333333</v>
      </c>
    </row>
    <row r="57" spans="1:14" ht="12" customHeight="1" x14ac:dyDescent="0.2">
      <c r="A57" s="7" t="str">
        <f>'Pregnant Women Participating'!A57</f>
        <v>Citizen Potawatomi Nation, OK</v>
      </c>
      <c r="B57" s="13">
        <v>1526</v>
      </c>
      <c r="C57" s="4">
        <v>1438</v>
      </c>
      <c r="D57" s="4">
        <v>1410</v>
      </c>
      <c r="E57" s="4">
        <v>1433</v>
      </c>
      <c r="F57" s="4">
        <v>1444</v>
      </c>
      <c r="G57" s="4">
        <v>1452</v>
      </c>
      <c r="H57" s="4">
        <v>1411</v>
      </c>
      <c r="I57" s="4">
        <v>1421</v>
      </c>
      <c r="J57" s="4">
        <v>1439</v>
      </c>
      <c r="K57" s="4">
        <v>1449</v>
      </c>
      <c r="L57" s="4">
        <v>1451</v>
      </c>
      <c r="M57" s="40">
        <v>1468</v>
      </c>
      <c r="N57" s="13">
        <f t="shared" si="1"/>
        <v>1445.1666666666667</v>
      </c>
    </row>
    <row r="58" spans="1:14" ht="12" customHeight="1" x14ac:dyDescent="0.2">
      <c r="A58" s="7" t="str">
        <f>'Pregnant Women Participating'!A58</f>
        <v>Inter-Tribal Council, OK</v>
      </c>
      <c r="B58" s="13">
        <v>726</v>
      </c>
      <c r="C58" s="4">
        <v>730</v>
      </c>
      <c r="D58" s="4">
        <v>737</v>
      </c>
      <c r="E58" s="4">
        <v>729</v>
      </c>
      <c r="F58" s="4">
        <v>700</v>
      </c>
      <c r="G58" s="4">
        <v>752</v>
      </c>
      <c r="H58" s="4">
        <v>765</v>
      </c>
      <c r="I58" s="4">
        <v>767</v>
      </c>
      <c r="J58" s="4">
        <v>752</v>
      </c>
      <c r="K58" s="4">
        <v>724</v>
      </c>
      <c r="L58" s="4">
        <v>738</v>
      </c>
      <c r="M58" s="40">
        <v>748</v>
      </c>
      <c r="N58" s="13">
        <f t="shared" si="1"/>
        <v>739</v>
      </c>
    </row>
    <row r="59" spans="1:14" ht="12" customHeight="1" x14ac:dyDescent="0.2">
      <c r="A59" s="7" t="str">
        <f>'Pregnant Women Participating'!A59</f>
        <v>Muscogee Creek Nation, OK</v>
      </c>
      <c r="B59" s="13">
        <v>2364</v>
      </c>
      <c r="C59" s="4">
        <v>2312</v>
      </c>
      <c r="D59" s="4">
        <v>2236</v>
      </c>
      <c r="E59" s="4">
        <v>2300</v>
      </c>
      <c r="F59" s="4">
        <v>2271</v>
      </c>
      <c r="G59" s="4">
        <v>2258</v>
      </c>
      <c r="H59" s="4">
        <v>2228</v>
      </c>
      <c r="I59" s="4">
        <v>2234</v>
      </c>
      <c r="J59" s="4">
        <v>2240</v>
      </c>
      <c r="K59" s="4">
        <v>2330</v>
      </c>
      <c r="L59" s="4">
        <v>2284</v>
      </c>
      <c r="M59" s="40">
        <v>2299</v>
      </c>
      <c r="N59" s="13">
        <f t="shared" si="1"/>
        <v>2279.6666666666665</v>
      </c>
    </row>
    <row r="60" spans="1:14" ht="12" customHeight="1" x14ac:dyDescent="0.2">
      <c r="A60" s="7" t="str">
        <f>'Pregnant Women Participating'!A60</f>
        <v>Osage Tribal Council, OK</v>
      </c>
      <c r="B60" s="13">
        <v>3079</v>
      </c>
      <c r="C60" s="4">
        <v>2999</v>
      </c>
      <c r="D60" s="4">
        <v>2941</v>
      </c>
      <c r="E60" s="4">
        <v>2975</v>
      </c>
      <c r="F60" s="4">
        <v>2925</v>
      </c>
      <c r="G60" s="4">
        <v>2994</v>
      </c>
      <c r="H60" s="4">
        <v>3103</v>
      </c>
      <c r="I60" s="4">
        <v>3114</v>
      </c>
      <c r="J60" s="4">
        <v>3167</v>
      </c>
      <c r="K60" s="4">
        <v>3143</v>
      </c>
      <c r="L60" s="4">
        <v>3172</v>
      </c>
      <c r="M60" s="40">
        <v>3160</v>
      </c>
      <c r="N60" s="13">
        <f t="shared" si="1"/>
        <v>3064.3333333333335</v>
      </c>
    </row>
    <row r="61" spans="1:14" ht="12" customHeight="1" x14ac:dyDescent="0.2">
      <c r="A61" s="7" t="str">
        <f>'Pregnant Women Participating'!A61</f>
        <v>Otoe-Missouria Tribe, OK</v>
      </c>
      <c r="B61" s="13">
        <v>380</v>
      </c>
      <c r="C61" s="4">
        <v>367</v>
      </c>
      <c r="D61" s="4">
        <v>363</v>
      </c>
      <c r="E61" s="4">
        <v>348</v>
      </c>
      <c r="F61" s="4">
        <v>312</v>
      </c>
      <c r="G61" s="4">
        <v>330</v>
      </c>
      <c r="H61" s="4">
        <v>336</v>
      </c>
      <c r="I61" s="4">
        <v>352</v>
      </c>
      <c r="J61" s="4">
        <v>357</v>
      </c>
      <c r="K61" s="4">
        <v>357</v>
      </c>
      <c r="L61" s="4">
        <v>374</v>
      </c>
      <c r="M61" s="40">
        <v>379</v>
      </c>
      <c r="N61" s="13">
        <f t="shared" si="1"/>
        <v>354.58333333333331</v>
      </c>
    </row>
    <row r="62" spans="1:14" ht="12" customHeight="1" x14ac:dyDescent="0.2">
      <c r="A62" s="7" t="str">
        <f>'Pregnant Women Participating'!A62</f>
        <v>Wichita, Caddo &amp; Delaware (WCD), OK</v>
      </c>
      <c r="B62" s="13">
        <v>3411</v>
      </c>
      <c r="C62" s="4">
        <v>3381</v>
      </c>
      <c r="D62" s="4">
        <v>3329</v>
      </c>
      <c r="E62" s="4">
        <v>3392</v>
      </c>
      <c r="F62" s="4">
        <v>3377</v>
      </c>
      <c r="G62" s="4">
        <v>3350</v>
      </c>
      <c r="H62" s="4">
        <v>3474</v>
      </c>
      <c r="I62" s="4">
        <v>3466</v>
      </c>
      <c r="J62" s="4">
        <v>3488</v>
      </c>
      <c r="K62" s="4">
        <v>3554</v>
      </c>
      <c r="L62" s="4">
        <v>3544</v>
      </c>
      <c r="M62" s="40">
        <v>3555</v>
      </c>
      <c r="N62" s="13">
        <f t="shared" si="1"/>
        <v>3443.4166666666665</v>
      </c>
    </row>
    <row r="63" spans="1:14" ht="12" customHeight="1" x14ac:dyDescent="0.2">
      <c r="A63" s="7" t="str">
        <f>'Pregnant Women Participating'!A63</f>
        <v>Colorado</v>
      </c>
      <c r="B63" s="13">
        <v>83923</v>
      </c>
      <c r="C63" s="4">
        <v>83226</v>
      </c>
      <c r="D63" s="4">
        <v>81645</v>
      </c>
      <c r="E63" s="4">
        <v>81850</v>
      </c>
      <c r="F63" s="4">
        <v>81164</v>
      </c>
      <c r="G63" s="4">
        <v>80574</v>
      </c>
      <c r="H63" s="4">
        <v>80974</v>
      </c>
      <c r="I63" s="4">
        <v>81562</v>
      </c>
      <c r="J63" s="4">
        <v>81171</v>
      </c>
      <c r="K63" s="4">
        <v>81272</v>
      </c>
      <c r="L63" s="4">
        <v>81858</v>
      </c>
      <c r="M63" s="40">
        <v>81613</v>
      </c>
      <c r="N63" s="13">
        <f t="shared" si="1"/>
        <v>81736</v>
      </c>
    </row>
    <row r="64" spans="1:14" ht="12" customHeight="1" x14ac:dyDescent="0.2">
      <c r="A64" s="7" t="str">
        <f>'Pregnant Women Participating'!A64</f>
        <v>Kansas</v>
      </c>
      <c r="B64" s="13">
        <v>50563</v>
      </c>
      <c r="C64" s="4">
        <v>49966</v>
      </c>
      <c r="D64" s="4">
        <v>48713</v>
      </c>
      <c r="E64" s="4">
        <v>49096</v>
      </c>
      <c r="F64" s="4">
        <v>47906</v>
      </c>
      <c r="G64" s="4">
        <v>48214</v>
      </c>
      <c r="H64" s="4">
        <v>47382</v>
      </c>
      <c r="I64" s="4">
        <v>48130</v>
      </c>
      <c r="J64" s="4">
        <v>47333</v>
      </c>
      <c r="K64" s="4">
        <v>48210</v>
      </c>
      <c r="L64" s="4">
        <v>48584</v>
      </c>
      <c r="M64" s="40">
        <v>48340</v>
      </c>
      <c r="N64" s="13">
        <f t="shared" si="1"/>
        <v>48536.416666666664</v>
      </c>
    </row>
    <row r="65" spans="1:14" ht="12" customHeight="1" x14ac:dyDescent="0.2">
      <c r="A65" s="7" t="str">
        <f>'Pregnant Women Participating'!A65</f>
        <v>Missouri</v>
      </c>
      <c r="B65" s="13">
        <v>112545</v>
      </c>
      <c r="C65" s="4">
        <v>110502</v>
      </c>
      <c r="D65" s="4">
        <v>108115</v>
      </c>
      <c r="E65" s="4">
        <v>108045</v>
      </c>
      <c r="F65" s="4">
        <v>105514</v>
      </c>
      <c r="G65" s="4">
        <v>104439</v>
      </c>
      <c r="H65" s="4">
        <v>104783</v>
      </c>
      <c r="I65" s="4">
        <v>104855</v>
      </c>
      <c r="J65" s="4">
        <v>104360</v>
      </c>
      <c r="K65" s="4">
        <v>105240</v>
      </c>
      <c r="L65" s="4">
        <v>106367</v>
      </c>
      <c r="M65" s="40">
        <v>106031</v>
      </c>
      <c r="N65" s="13">
        <f t="shared" si="1"/>
        <v>106733</v>
      </c>
    </row>
    <row r="66" spans="1:14" ht="12" customHeight="1" x14ac:dyDescent="0.2">
      <c r="A66" s="7" t="str">
        <f>'Pregnant Women Participating'!A66</f>
        <v>Montana</v>
      </c>
      <c r="B66" s="13">
        <v>16470</v>
      </c>
      <c r="C66" s="4">
        <v>16314</v>
      </c>
      <c r="D66" s="4">
        <v>15931</v>
      </c>
      <c r="E66" s="4">
        <v>16122</v>
      </c>
      <c r="F66" s="4">
        <v>15766</v>
      </c>
      <c r="G66" s="4">
        <v>15592</v>
      </c>
      <c r="H66" s="4">
        <v>15608</v>
      </c>
      <c r="I66" s="4">
        <v>15621</v>
      </c>
      <c r="J66" s="4">
        <v>15545</v>
      </c>
      <c r="K66" s="4">
        <v>15435</v>
      </c>
      <c r="L66" s="4">
        <v>15286</v>
      </c>
      <c r="M66" s="40">
        <v>15363</v>
      </c>
      <c r="N66" s="13">
        <f t="shared" si="1"/>
        <v>15754.416666666666</v>
      </c>
    </row>
    <row r="67" spans="1:14" ht="12" customHeight="1" x14ac:dyDescent="0.2">
      <c r="A67" s="7" t="str">
        <f>'Pregnant Women Participating'!A67</f>
        <v>Nebraska</v>
      </c>
      <c r="B67" s="13">
        <v>34199</v>
      </c>
      <c r="C67" s="4">
        <v>33818</v>
      </c>
      <c r="D67" s="4">
        <v>33188</v>
      </c>
      <c r="E67" s="4">
        <v>33288</v>
      </c>
      <c r="F67" s="4">
        <v>33041</v>
      </c>
      <c r="G67" s="4">
        <v>33006</v>
      </c>
      <c r="H67" s="4">
        <v>33377</v>
      </c>
      <c r="I67" s="4">
        <v>33621</v>
      </c>
      <c r="J67" s="4">
        <v>33404</v>
      </c>
      <c r="K67" s="4">
        <v>33492</v>
      </c>
      <c r="L67" s="4">
        <v>33879</v>
      </c>
      <c r="M67" s="40">
        <v>33884</v>
      </c>
      <c r="N67" s="13">
        <f t="shared" si="1"/>
        <v>33516.416666666664</v>
      </c>
    </row>
    <row r="68" spans="1:14" ht="12" customHeight="1" x14ac:dyDescent="0.2">
      <c r="A68" s="7" t="str">
        <f>'Pregnant Women Participating'!A68</f>
        <v>North Dakota</v>
      </c>
      <c r="B68" s="13">
        <v>11211</v>
      </c>
      <c r="C68" s="4">
        <v>11091</v>
      </c>
      <c r="D68" s="4">
        <v>10750</v>
      </c>
      <c r="E68" s="4">
        <v>10734</v>
      </c>
      <c r="F68" s="4">
        <v>10536</v>
      </c>
      <c r="G68" s="4">
        <v>10554</v>
      </c>
      <c r="H68" s="4">
        <v>10456</v>
      </c>
      <c r="I68" s="4">
        <v>10466</v>
      </c>
      <c r="J68" s="4">
        <v>10476</v>
      </c>
      <c r="K68" s="4">
        <v>10568</v>
      </c>
      <c r="L68" s="4">
        <v>10548</v>
      </c>
      <c r="M68" s="40">
        <v>10558</v>
      </c>
      <c r="N68" s="13">
        <f t="shared" si="1"/>
        <v>10662.333333333334</v>
      </c>
    </row>
    <row r="69" spans="1:14" ht="12" customHeight="1" x14ac:dyDescent="0.2">
      <c r="A69" s="7" t="str">
        <f>'Pregnant Women Participating'!A69</f>
        <v>South Dakota</v>
      </c>
      <c r="B69" s="13">
        <v>15523</v>
      </c>
      <c r="C69" s="4">
        <v>15424</v>
      </c>
      <c r="D69" s="4">
        <v>15105</v>
      </c>
      <c r="E69" s="4">
        <v>15026</v>
      </c>
      <c r="F69" s="4">
        <v>14629</v>
      </c>
      <c r="G69" s="4">
        <v>14637</v>
      </c>
      <c r="H69" s="4">
        <v>14628</v>
      </c>
      <c r="I69" s="4">
        <v>14778</v>
      </c>
      <c r="J69" s="4">
        <v>14615</v>
      </c>
      <c r="K69" s="4">
        <v>14857</v>
      </c>
      <c r="L69" s="4">
        <v>14849</v>
      </c>
      <c r="M69" s="40">
        <v>14677</v>
      </c>
      <c r="N69" s="13">
        <f t="shared" si="1"/>
        <v>14895.666666666666</v>
      </c>
    </row>
    <row r="70" spans="1:14" ht="12" customHeight="1" x14ac:dyDescent="0.2">
      <c r="A70" s="7" t="str">
        <f>'Pregnant Women Participating'!A70</f>
        <v>Wyoming</v>
      </c>
      <c r="B70" s="13">
        <v>7962</v>
      </c>
      <c r="C70" s="4">
        <v>7939</v>
      </c>
      <c r="D70" s="4">
        <v>7749</v>
      </c>
      <c r="E70" s="4">
        <v>7814</v>
      </c>
      <c r="F70" s="4">
        <v>7731</v>
      </c>
      <c r="G70" s="4">
        <v>7626</v>
      </c>
      <c r="H70" s="4">
        <v>7503</v>
      </c>
      <c r="I70" s="4">
        <v>7460</v>
      </c>
      <c r="J70" s="4">
        <v>7400</v>
      </c>
      <c r="K70" s="4">
        <v>7349</v>
      </c>
      <c r="L70" s="4">
        <v>7353</v>
      </c>
      <c r="M70" s="40">
        <v>7345</v>
      </c>
      <c r="N70" s="13">
        <f t="shared" si="1"/>
        <v>7602.583333333333</v>
      </c>
    </row>
    <row r="71" spans="1:14" ht="12" customHeight="1" x14ac:dyDescent="0.2">
      <c r="A71" s="7" t="str">
        <f>'Pregnant Women Participating'!A71</f>
        <v>Ute Mountain Ute Tribe, CO</v>
      </c>
      <c r="B71" s="13">
        <v>189</v>
      </c>
      <c r="C71" s="4">
        <v>184</v>
      </c>
      <c r="D71" s="4">
        <v>174</v>
      </c>
      <c r="E71" s="4">
        <v>181</v>
      </c>
      <c r="F71" s="4">
        <v>137</v>
      </c>
      <c r="G71" s="4">
        <v>145</v>
      </c>
      <c r="H71" s="4">
        <v>172</v>
      </c>
      <c r="I71" s="4">
        <v>177</v>
      </c>
      <c r="J71" s="4">
        <v>179</v>
      </c>
      <c r="K71" s="4">
        <v>160</v>
      </c>
      <c r="L71" s="4">
        <v>176</v>
      </c>
      <c r="M71" s="40">
        <v>162</v>
      </c>
      <c r="N71" s="13">
        <f t="shared" si="1"/>
        <v>169.66666666666666</v>
      </c>
    </row>
    <row r="72" spans="1:14" ht="12" customHeight="1" x14ac:dyDescent="0.2">
      <c r="A72" s="7" t="str">
        <f>'Pregnant Women Participating'!A72</f>
        <v>Omaha Sioux, NE</v>
      </c>
      <c r="B72" s="13">
        <v>226</v>
      </c>
      <c r="C72" s="4">
        <v>227</v>
      </c>
      <c r="D72" s="4">
        <v>216</v>
      </c>
      <c r="E72" s="4">
        <v>203</v>
      </c>
      <c r="F72" s="4">
        <v>183</v>
      </c>
      <c r="G72" s="4">
        <v>193</v>
      </c>
      <c r="H72" s="4">
        <v>183</v>
      </c>
      <c r="I72" s="4">
        <v>187</v>
      </c>
      <c r="J72" s="4">
        <v>198</v>
      </c>
      <c r="K72" s="4">
        <v>188</v>
      </c>
      <c r="L72" s="4">
        <v>190</v>
      </c>
      <c r="M72" s="40">
        <v>181</v>
      </c>
      <c r="N72" s="13">
        <f t="shared" si="1"/>
        <v>197.91666666666666</v>
      </c>
    </row>
    <row r="73" spans="1:14" ht="12" customHeight="1" x14ac:dyDescent="0.2">
      <c r="A73" s="7" t="str">
        <f>'Pregnant Women Participating'!A73</f>
        <v>Santee Sioux, NE</v>
      </c>
      <c r="B73" s="13">
        <v>115</v>
      </c>
      <c r="C73" s="4">
        <v>109</v>
      </c>
      <c r="D73" s="4">
        <v>84</v>
      </c>
      <c r="E73" s="4">
        <v>102</v>
      </c>
      <c r="F73" s="4">
        <v>87</v>
      </c>
      <c r="G73" s="4">
        <v>61</v>
      </c>
      <c r="H73" s="4">
        <v>63</v>
      </c>
      <c r="I73" s="4">
        <v>74</v>
      </c>
      <c r="J73" s="4">
        <v>81</v>
      </c>
      <c r="K73" s="4">
        <v>92</v>
      </c>
      <c r="L73" s="4">
        <v>100</v>
      </c>
      <c r="M73" s="40">
        <v>105</v>
      </c>
      <c r="N73" s="13">
        <f t="shared" si="1"/>
        <v>89.416666666666671</v>
      </c>
    </row>
    <row r="74" spans="1:14" ht="12" customHeight="1" x14ac:dyDescent="0.2">
      <c r="A74" s="7" t="str">
        <f>'Pregnant Women Participating'!A74</f>
        <v>Winnebago Tribe, NE</v>
      </c>
      <c r="B74" s="13">
        <v>242</v>
      </c>
      <c r="C74" s="4">
        <v>218</v>
      </c>
      <c r="D74" s="4">
        <v>194</v>
      </c>
      <c r="E74" s="4">
        <v>182</v>
      </c>
      <c r="F74" s="4">
        <v>163</v>
      </c>
      <c r="G74" s="4">
        <v>159</v>
      </c>
      <c r="H74" s="4">
        <v>165</v>
      </c>
      <c r="I74" s="4">
        <v>168</v>
      </c>
      <c r="J74" s="4">
        <v>172</v>
      </c>
      <c r="K74" s="4">
        <v>156</v>
      </c>
      <c r="L74" s="4">
        <v>169</v>
      </c>
      <c r="M74" s="40">
        <v>168</v>
      </c>
      <c r="N74" s="13">
        <f t="shared" si="1"/>
        <v>179.66666666666666</v>
      </c>
    </row>
    <row r="75" spans="1:14" ht="12" customHeight="1" x14ac:dyDescent="0.2">
      <c r="A75" s="7" t="str">
        <f>'Pregnant Women Participating'!A75</f>
        <v>Standing Rock Sioux Tribe, ND</v>
      </c>
      <c r="B75" s="13">
        <v>568</v>
      </c>
      <c r="C75" s="4">
        <v>548</v>
      </c>
      <c r="D75" s="4">
        <v>518</v>
      </c>
      <c r="E75" s="4">
        <v>534</v>
      </c>
      <c r="F75" s="4">
        <v>538</v>
      </c>
      <c r="G75" s="4">
        <v>524</v>
      </c>
      <c r="H75" s="4">
        <v>510</v>
      </c>
      <c r="I75" s="4">
        <v>526</v>
      </c>
      <c r="J75" s="4">
        <v>514</v>
      </c>
      <c r="K75" s="4">
        <v>506</v>
      </c>
      <c r="L75" s="4">
        <v>505</v>
      </c>
      <c r="M75" s="40">
        <v>510</v>
      </c>
      <c r="N75" s="13">
        <f t="shared" si="1"/>
        <v>525.08333333333337</v>
      </c>
    </row>
    <row r="76" spans="1:14" ht="12" customHeight="1" x14ac:dyDescent="0.2">
      <c r="A76" s="7" t="str">
        <f>'Pregnant Women Participating'!A76</f>
        <v>Three Affiliated Tribes, ND</v>
      </c>
      <c r="B76" s="13">
        <v>258</v>
      </c>
      <c r="C76" s="4">
        <v>245</v>
      </c>
      <c r="D76" s="4">
        <v>231</v>
      </c>
      <c r="E76" s="4">
        <v>230</v>
      </c>
      <c r="F76" s="4">
        <v>215</v>
      </c>
      <c r="G76" s="4">
        <v>217</v>
      </c>
      <c r="H76" s="4">
        <v>199</v>
      </c>
      <c r="I76" s="4">
        <v>202</v>
      </c>
      <c r="J76" s="4">
        <v>209</v>
      </c>
      <c r="K76" s="4">
        <v>203</v>
      </c>
      <c r="L76" s="4">
        <v>207</v>
      </c>
      <c r="M76" s="40">
        <v>199</v>
      </c>
      <c r="N76" s="13">
        <f t="shared" si="1"/>
        <v>217.91666666666666</v>
      </c>
    </row>
    <row r="77" spans="1:14" ht="12" customHeight="1" x14ac:dyDescent="0.2">
      <c r="A77" s="7" t="str">
        <f>'Pregnant Women Participating'!A77</f>
        <v>Cheyenne River Sioux, SD</v>
      </c>
      <c r="B77" s="13">
        <v>723</v>
      </c>
      <c r="C77" s="4">
        <v>771</v>
      </c>
      <c r="D77" s="4">
        <v>751</v>
      </c>
      <c r="E77" s="4">
        <v>769</v>
      </c>
      <c r="F77" s="4">
        <v>752</v>
      </c>
      <c r="G77" s="4">
        <v>730</v>
      </c>
      <c r="H77" s="4">
        <v>742</v>
      </c>
      <c r="I77" s="4">
        <v>727</v>
      </c>
      <c r="J77" s="4">
        <v>717</v>
      </c>
      <c r="K77" s="4">
        <v>688</v>
      </c>
      <c r="L77" s="4">
        <v>678</v>
      </c>
      <c r="M77" s="40">
        <v>679</v>
      </c>
      <c r="N77" s="13">
        <f t="shared" si="1"/>
        <v>727.25</v>
      </c>
    </row>
    <row r="78" spans="1:14" ht="12" customHeight="1" x14ac:dyDescent="0.2">
      <c r="A78" s="7" t="str">
        <f>'Pregnant Women Participating'!A78</f>
        <v>Rosebud Sioux, SD</v>
      </c>
      <c r="B78" s="13">
        <v>1162</v>
      </c>
      <c r="C78" s="4">
        <v>1153</v>
      </c>
      <c r="D78" s="4">
        <v>1137</v>
      </c>
      <c r="E78" s="4">
        <v>1158</v>
      </c>
      <c r="F78" s="4">
        <v>1110</v>
      </c>
      <c r="G78" s="4">
        <v>1110</v>
      </c>
      <c r="H78" s="4">
        <v>1094</v>
      </c>
      <c r="I78" s="4">
        <v>1106</v>
      </c>
      <c r="J78" s="4">
        <v>1098</v>
      </c>
      <c r="K78" s="4">
        <v>1032</v>
      </c>
      <c r="L78" s="4">
        <v>1032</v>
      </c>
      <c r="M78" s="40">
        <v>1092</v>
      </c>
      <c r="N78" s="13">
        <f t="shared" si="1"/>
        <v>1107</v>
      </c>
    </row>
    <row r="79" spans="1:14" ht="12" customHeight="1" x14ac:dyDescent="0.2">
      <c r="A79" s="7" t="str">
        <f>'Pregnant Women Participating'!A79</f>
        <v>Northern Arapahoe, WY</v>
      </c>
      <c r="B79" s="13">
        <v>257</v>
      </c>
      <c r="C79" s="4">
        <v>218</v>
      </c>
      <c r="D79" s="4">
        <v>236</v>
      </c>
      <c r="E79" s="4">
        <v>194</v>
      </c>
      <c r="F79" s="4">
        <v>178</v>
      </c>
      <c r="G79" s="4">
        <v>190</v>
      </c>
      <c r="H79" s="4">
        <v>195</v>
      </c>
      <c r="I79" s="4">
        <v>197</v>
      </c>
      <c r="J79" s="4">
        <v>192</v>
      </c>
      <c r="K79" s="4">
        <v>184</v>
      </c>
      <c r="L79" s="4">
        <v>189</v>
      </c>
      <c r="M79" s="40">
        <v>198</v>
      </c>
      <c r="N79" s="13">
        <f t="shared" si="1"/>
        <v>202.33333333333334</v>
      </c>
    </row>
    <row r="80" spans="1:14" ht="12" customHeight="1" x14ac:dyDescent="0.2">
      <c r="A80" s="7" t="str">
        <f>'Pregnant Women Participating'!A80</f>
        <v>Shoshone Tribe, WY</v>
      </c>
      <c r="B80" s="13">
        <v>181</v>
      </c>
      <c r="C80" s="4">
        <v>158</v>
      </c>
      <c r="D80" s="4">
        <v>170</v>
      </c>
      <c r="E80" s="4">
        <v>179</v>
      </c>
      <c r="F80" s="4">
        <v>155</v>
      </c>
      <c r="G80" s="4">
        <v>140</v>
      </c>
      <c r="H80" s="4">
        <v>151</v>
      </c>
      <c r="I80" s="4">
        <v>146</v>
      </c>
      <c r="J80" s="4">
        <v>153</v>
      </c>
      <c r="K80" s="4">
        <v>145</v>
      </c>
      <c r="L80" s="4">
        <v>148</v>
      </c>
      <c r="M80" s="40">
        <v>153</v>
      </c>
      <c r="N80" s="13">
        <f t="shared" si="1"/>
        <v>156.58333333333334</v>
      </c>
    </row>
    <row r="81" spans="1:14" ht="12" customHeight="1" x14ac:dyDescent="0.2">
      <c r="A81" s="8" t="str">
        <f>'Pregnant Women Participating'!A81</f>
        <v>Alaska</v>
      </c>
      <c r="B81" s="13">
        <v>16572</v>
      </c>
      <c r="C81" s="4">
        <v>16310</v>
      </c>
      <c r="D81" s="4">
        <v>15986</v>
      </c>
      <c r="E81" s="4">
        <v>16187</v>
      </c>
      <c r="F81" s="4">
        <v>15899</v>
      </c>
      <c r="G81" s="4">
        <v>15832</v>
      </c>
      <c r="H81" s="4">
        <v>15793</v>
      </c>
      <c r="I81" s="4">
        <v>15982</v>
      </c>
      <c r="J81" s="4">
        <v>15802</v>
      </c>
      <c r="K81" s="4">
        <v>15865</v>
      </c>
      <c r="L81" s="4">
        <v>15781</v>
      </c>
      <c r="M81" s="40">
        <v>15725</v>
      </c>
      <c r="N81" s="13">
        <f t="shared" si="1"/>
        <v>15977.833333333334</v>
      </c>
    </row>
    <row r="82" spans="1:14" ht="12" customHeight="1" x14ac:dyDescent="0.2">
      <c r="A82" s="8" t="str">
        <f>'Pregnant Women Participating'!A82</f>
        <v>American Samoa</v>
      </c>
      <c r="B82" s="13">
        <v>5143</v>
      </c>
      <c r="C82" s="4">
        <v>5104</v>
      </c>
      <c r="D82" s="4">
        <v>5073</v>
      </c>
      <c r="E82" s="4">
        <v>5112</v>
      </c>
      <c r="F82" s="4">
        <v>5019</v>
      </c>
      <c r="G82" s="4">
        <v>4950</v>
      </c>
      <c r="H82" s="4">
        <v>4944</v>
      </c>
      <c r="I82" s="4">
        <v>4939</v>
      </c>
      <c r="J82" s="4">
        <v>4953</v>
      </c>
      <c r="K82" s="4">
        <v>4943</v>
      </c>
      <c r="L82" s="4">
        <v>4914</v>
      </c>
      <c r="M82" s="40">
        <v>4918</v>
      </c>
      <c r="N82" s="13">
        <f t="shared" si="1"/>
        <v>5001</v>
      </c>
    </row>
    <row r="83" spans="1:14" ht="12" customHeight="1" x14ac:dyDescent="0.2">
      <c r="A83" s="8" t="str">
        <f>'Pregnant Women Participating'!A83</f>
        <v>California</v>
      </c>
      <c r="B83" s="13">
        <v>981255</v>
      </c>
      <c r="C83" s="4">
        <v>958523</v>
      </c>
      <c r="D83" s="4">
        <v>926239</v>
      </c>
      <c r="E83" s="4">
        <v>943969</v>
      </c>
      <c r="F83" s="4">
        <v>931832</v>
      </c>
      <c r="G83" s="4">
        <v>925696</v>
      </c>
      <c r="H83" s="4">
        <v>919085</v>
      </c>
      <c r="I83" s="4">
        <v>924601</v>
      </c>
      <c r="J83" s="4">
        <v>911880</v>
      </c>
      <c r="K83" s="4">
        <v>919954</v>
      </c>
      <c r="L83" s="4">
        <v>915002</v>
      </c>
      <c r="M83" s="40">
        <v>889277</v>
      </c>
      <c r="N83" s="13">
        <f t="shared" si="1"/>
        <v>928942.75</v>
      </c>
    </row>
    <row r="84" spans="1:14" ht="12" customHeight="1" x14ac:dyDescent="0.2">
      <c r="A84" s="8" t="str">
        <f>'Pregnant Women Participating'!A84</f>
        <v>Guam</v>
      </c>
      <c r="B84" s="13">
        <v>6501</v>
      </c>
      <c r="C84" s="4">
        <v>6553</v>
      </c>
      <c r="D84" s="4">
        <v>6440</v>
      </c>
      <c r="E84" s="4">
        <v>6494</v>
      </c>
      <c r="F84" s="4">
        <v>6491</v>
      </c>
      <c r="G84" s="4">
        <v>6590</v>
      </c>
      <c r="H84" s="4">
        <v>6696</v>
      </c>
      <c r="I84" s="4">
        <v>6589</v>
      </c>
      <c r="J84" s="4">
        <v>6525</v>
      </c>
      <c r="K84" s="4">
        <v>6449</v>
      </c>
      <c r="L84" s="4">
        <v>6531</v>
      </c>
      <c r="M84" s="40">
        <v>6546</v>
      </c>
      <c r="N84" s="13">
        <f t="shared" si="1"/>
        <v>6533.75</v>
      </c>
    </row>
    <row r="85" spans="1:14" ht="12" customHeight="1" x14ac:dyDescent="0.2">
      <c r="A85" s="8" t="str">
        <f>'Pregnant Women Participating'!A85</f>
        <v>Hawaii</v>
      </c>
      <c r="B85" s="13">
        <v>25604</v>
      </c>
      <c r="C85" s="4">
        <v>26164</v>
      </c>
      <c r="D85" s="4">
        <v>25819</v>
      </c>
      <c r="E85" s="4">
        <v>25593</v>
      </c>
      <c r="F85" s="4">
        <v>25473</v>
      </c>
      <c r="G85" s="4">
        <v>25691</v>
      </c>
      <c r="H85" s="4">
        <v>25076</v>
      </c>
      <c r="I85" s="4">
        <v>25335</v>
      </c>
      <c r="J85" s="4">
        <v>25179</v>
      </c>
      <c r="K85" s="4">
        <v>25508</v>
      </c>
      <c r="L85" s="4">
        <v>25585</v>
      </c>
      <c r="M85" s="40">
        <v>25719</v>
      </c>
      <c r="N85" s="13">
        <f t="shared" si="1"/>
        <v>25562.166666666668</v>
      </c>
    </row>
    <row r="86" spans="1:14" ht="12" customHeight="1" x14ac:dyDescent="0.2">
      <c r="A86" s="8" t="str">
        <f>'Pregnant Women Participating'!A86</f>
        <v>Idaho</v>
      </c>
      <c r="B86" s="13">
        <v>32063</v>
      </c>
      <c r="C86" s="4">
        <v>31838</v>
      </c>
      <c r="D86" s="4">
        <v>31427</v>
      </c>
      <c r="E86" s="4">
        <v>31309</v>
      </c>
      <c r="F86" s="4">
        <v>31001</v>
      </c>
      <c r="G86" s="4">
        <v>31076</v>
      </c>
      <c r="H86" s="4">
        <v>30830</v>
      </c>
      <c r="I86" s="4">
        <v>30712</v>
      </c>
      <c r="J86" s="4">
        <v>30398</v>
      </c>
      <c r="K86" s="4">
        <v>30489</v>
      </c>
      <c r="L86" s="4">
        <v>30540</v>
      </c>
      <c r="M86" s="40">
        <v>30311</v>
      </c>
      <c r="N86" s="13">
        <f t="shared" si="1"/>
        <v>30999.5</v>
      </c>
    </row>
    <row r="87" spans="1:14" ht="12" customHeight="1" x14ac:dyDescent="0.2">
      <c r="A87" s="8" t="str">
        <f>'Pregnant Women Participating'!A87</f>
        <v>Nevada</v>
      </c>
      <c r="B87" s="13">
        <v>58648</v>
      </c>
      <c r="C87" s="4">
        <v>58172</v>
      </c>
      <c r="D87" s="4">
        <v>56934</v>
      </c>
      <c r="E87" s="4">
        <v>56699</v>
      </c>
      <c r="F87" s="4">
        <v>56008</v>
      </c>
      <c r="G87" s="4">
        <v>56527</v>
      </c>
      <c r="H87" s="4">
        <v>57001</v>
      </c>
      <c r="I87" s="4">
        <v>57120</v>
      </c>
      <c r="J87" s="4">
        <v>57065</v>
      </c>
      <c r="K87" s="4">
        <v>57906</v>
      </c>
      <c r="L87" s="4">
        <v>58831</v>
      </c>
      <c r="M87" s="40">
        <v>59247</v>
      </c>
      <c r="N87" s="13">
        <f t="shared" si="1"/>
        <v>57513.166666666664</v>
      </c>
    </row>
    <row r="88" spans="1:14" ht="12" customHeight="1" x14ac:dyDescent="0.2">
      <c r="A88" s="8" t="str">
        <f>'Pregnant Women Participating'!A88</f>
        <v>Oregon</v>
      </c>
      <c r="B88" s="13">
        <v>84689</v>
      </c>
      <c r="C88" s="4">
        <v>83527</v>
      </c>
      <c r="D88" s="4">
        <v>81586</v>
      </c>
      <c r="E88" s="4">
        <v>82037</v>
      </c>
      <c r="F88" s="4">
        <v>81028</v>
      </c>
      <c r="G88" s="4">
        <v>80733</v>
      </c>
      <c r="H88" s="4">
        <v>80929</v>
      </c>
      <c r="I88" s="4">
        <v>80640</v>
      </c>
      <c r="J88" s="4">
        <v>80200</v>
      </c>
      <c r="K88" s="4">
        <v>80009</v>
      </c>
      <c r="L88" s="4">
        <v>79768</v>
      </c>
      <c r="M88" s="40">
        <v>79568</v>
      </c>
      <c r="N88" s="13">
        <f t="shared" si="1"/>
        <v>81226.166666666672</v>
      </c>
    </row>
    <row r="89" spans="1:14" ht="12" customHeight="1" x14ac:dyDescent="0.2">
      <c r="A89" s="8" t="str">
        <f>'Pregnant Women Participating'!A89</f>
        <v>Washington</v>
      </c>
      <c r="B89" s="13">
        <v>140027</v>
      </c>
      <c r="C89" s="4">
        <v>137415</v>
      </c>
      <c r="D89" s="4">
        <v>132681</v>
      </c>
      <c r="E89" s="4">
        <v>134860</v>
      </c>
      <c r="F89" s="4">
        <v>131072</v>
      </c>
      <c r="G89" s="4">
        <v>130873</v>
      </c>
      <c r="H89" s="4">
        <v>130665</v>
      </c>
      <c r="I89" s="4">
        <v>131392</v>
      </c>
      <c r="J89" s="4">
        <v>128360</v>
      </c>
      <c r="K89" s="4">
        <v>128547</v>
      </c>
      <c r="L89" s="4">
        <v>127107</v>
      </c>
      <c r="M89" s="40">
        <v>123683</v>
      </c>
      <c r="N89" s="13">
        <f t="shared" si="1"/>
        <v>131390.16666666666</v>
      </c>
    </row>
    <row r="90" spans="1:14" ht="12" customHeight="1" x14ac:dyDescent="0.2">
      <c r="A90" s="8" t="str">
        <f>'Pregnant Women Participating'!A90</f>
        <v>Northern Marianas</v>
      </c>
      <c r="B90" s="13">
        <v>3300</v>
      </c>
      <c r="C90" s="4">
        <v>3024</v>
      </c>
      <c r="D90" s="4">
        <v>2932</v>
      </c>
      <c r="E90" s="4">
        <v>2980</v>
      </c>
      <c r="F90" s="4">
        <v>3021</v>
      </c>
      <c r="G90" s="4">
        <v>2993</v>
      </c>
      <c r="H90" s="4">
        <v>3021</v>
      </c>
      <c r="I90" s="4">
        <v>3107</v>
      </c>
      <c r="J90" s="4">
        <v>3106</v>
      </c>
      <c r="K90" s="4">
        <v>3147</v>
      </c>
      <c r="L90" s="4">
        <v>3207</v>
      </c>
      <c r="M90" s="40">
        <v>3203</v>
      </c>
      <c r="N90" s="13">
        <f t="shared" si="1"/>
        <v>3086.75</v>
      </c>
    </row>
    <row r="91" spans="1:14" ht="12" customHeight="1" x14ac:dyDescent="0.2">
      <c r="A91" s="8" t="str">
        <f>'Pregnant Women Participating'!A91</f>
        <v>Inter-Tribal Council, NV</v>
      </c>
      <c r="B91" s="13">
        <v>1328</v>
      </c>
      <c r="C91" s="4">
        <v>1315</v>
      </c>
      <c r="D91" s="4">
        <v>1266</v>
      </c>
      <c r="E91" s="4">
        <v>1253</v>
      </c>
      <c r="F91" s="4">
        <v>1208</v>
      </c>
      <c r="G91" s="4">
        <v>1205</v>
      </c>
      <c r="H91" s="4">
        <v>1181</v>
      </c>
      <c r="I91" s="4">
        <v>1210</v>
      </c>
      <c r="J91" s="4">
        <v>1210</v>
      </c>
      <c r="K91" s="4">
        <v>1188</v>
      </c>
      <c r="L91" s="4">
        <v>1202</v>
      </c>
      <c r="M91" s="40">
        <v>1182</v>
      </c>
      <c r="N91" s="13">
        <f t="shared" si="1"/>
        <v>1229</v>
      </c>
    </row>
  </sheetData>
  <phoneticPr fontId="1" type="noConversion"/>
  <pageMargins left="0.5" right="0.5" top="0.5" bottom="0.5" header="0.5" footer="0.3"/>
  <pageSetup scale="91" fitToHeight="0" orientation="landscape" r:id="rId1"/>
  <headerFooter alignWithMargins="0">
    <oddFooter>&amp;L&amp;6Source: National Data Bank, USDA/Food and Nutrition Service&amp;C&amp;6Page &amp;P of &amp;N&amp;R&amp;6Printed on: &amp;D &amp;T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9">
    <pageSetUpPr fitToPage="1"/>
  </sheetPr>
  <dimension ref="A1:O178"/>
  <sheetViews>
    <sheetView showGridLines="0" workbookViewId="0"/>
  </sheetViews>
  <sheetFormatPr defaultColWidth="9.140625" defaultRowHeight="12" x14ac:dyDescent="0.2"/>
  <cols>
    <col min="1" max="1" width="34.7109375" style="3" customWidth="1"/>
    <col min="2" max="13" width="11.7109375" style="5" customWidth="1"/>
    <col min="14" max="14" width="13.7109375" style="5" customWidth="1"/>
    <col min="15" max="16384" width="9.140625" style="3"/>
  </cols>
  <sheetData>
    <row r="1" spans="1:15" ht="12" customHeight="1" x14ac:dyDescent="0.2">
      <c r="A1" s="10" t="s">
        <v>4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</row>
    <row r="2" spans="1:15" ht="12" customHeight="1" x14ac:dyDescent="0.2">
      <c r="A2" s="10" t="e">
        <f>'Pregnant Women Participating'!#REF!</f>
        <v>#REF!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</row>
    <row r="3" spans="1:15" ht="12" customHeight="1" x14ac:dyDescent="0.2">
      <c r="A3" s="1" t="e">
        <f>'Pregnant Women Participating'!#REF!</f>
        <v>#REF!</v>
      </c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</row>
    <row r="4" spans="1:15" ht="12" customHeight="1" x14ac:dyDescent="0.2">
      <c r="A4" s="2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</row>
    <row r="5" spans="1:15" ht="24" customHeight="1" x14ac:dyDescent="0.2">
      <c r="A5" s="6" t="s">
        <v>0</v>
      </c>
      <c r="B5" s="18" t="e">
        <f>DATE(RIGHT(A2,4)-1,10,1)</f>
        <v>#REF!</v>
      </c>
      <c r="C5" s="19" t="e">
        <f>DATE(RIGHT(A2,4)-1,11,1)</f>
        <v>#REF!</v>
      </c>
      <c r="D5" s="19" t="e">
        <f>DATE(RIGHT(A2,4)-1,12,1)</f>
        <v>#REF!</v>
      </c>
      <c r="E5" s="19" t="e">
        <f>DATE(RIGHT(A2,4),1,1)</f>
        <v>#REF!</v>
      </c>
      <c r="F5" s="19" t="e">
        <f>DATE(RIGHT(A2,4),2,1)</f>
        <v>#REF!</v>
      </c>
      <c r="G5" s="19" t="e">
        <f>DATE(RIGHT(A2,4),3,1)</f>
        <v>#REF!</v>
      </c>
      <c r="H5" s="19" t="e">
        <f>DATE(RIGHT(A2,4),4,1)</f>
        <v>#REF!</v>
      </c>
      <c r="I5" s="19" t="e">
        <f>DATE(RIGHT(A2,4),5,1)</f>
        <v>#REF!</v>
      </c>
      <c r="J5" s="19" t="e">
        <f>DATE(RIGHT(A2,4),6,1)</f>
        <v>#REF!</v>
      </c>
      <c r="K5" s="19" t="e">
        <f>DATE(RIGHT(A2,4),7,1)</f>
        <v>#REF!</v>
      </c>
      <c r="L5" s="19" t="e">
        <f>DATE(RIGHT(A2,4),8,1)</f>
        <v>#REF!</v>
      </c>
      <c r="M5" s="19" t="e">
        <f>DATE(RIGHT(A2,4),9,1)</f>
        <v>#REF!</v>
      </c>
      <c r="N5" s="31" t="s">
        <v>16</v>
      </c>
    </row>
    <row r="6" spans="1:15" ht="12" customHeight="1" x14ac:dyDescent="0.2">
      <c r="A6" s="7" t="str">
        <f>'Pregnant Women Participating'!A2</f>
        <v>Connecticut</v>
      </c>
      <c r="B6" s="32">
        <v>44.967700000000001</v>
      </c>
      <c r="C6" s="33">
        <v>41.623100000000001</v>
      </c>
      <c r="D6" s="33">
        <v>43.418399999999998</v>
      </c>
      <c r="E6" s="33">
        <v>45.264600000000002</v>
      </c>
      <c r="F6" s="33">
        <v>40.0901</v>
      </c>
      <c r="G6" s="33">
        <v>47.243000000000002</v>
      </c>
      <c r="H6" s="33">
        <v>45.039900000000003</v>
      </c>
      <c r="I6" s="33">
        <v>45.938299999999998</v>
      </c>
      <c r="J6" s="33">
        <v>45.893300000000004</v>
      </c>
      <c r="K6" s="33">
        <v>47.082500000000003</v>
      </c>
      <c r="L6" s="33">
        <v>45.2943</v>
      </c>
      <c r="M6" s="43">
        <v>42.847999999999999</v>
      </c>
      <c r="N6" s="45">
        <f>IF(SUM('Total Number of Participants'!B2:M2)&gt;0,'Food Costs'!N6/SUM('Total Number of Participants'!B2:M2)," ")</f>
        <v>44.556422819292948</v>
      </c>
      <c r="O6" s="5"/>
    </row>
    <row r="7" spans="1:15" ht="12" customHeight="1" x14ac:dyDescent="0.2">
      <c r="A7" s="7" t="str">
        <f>'Pregnant Women Participating'!A3</f>
        <v>Maine</v>
      </c>
      <c r="B7" s="32">
        <v>22.647099999999998</v>
      </c>
      <c r="C7" s="33">
        <v>42.721200000000003</v>
      </c>
      <c r="D7" s="33">
        <v>61.7774</v>
      </c>
      <c r="E7" s="33">
        <v>40.236800000000002</v>
      </c>
      <c r="F7" s="33">
        <v>42.228099999999998</v>
      </c>
      <c r="G7" s="33">
        <v>22.466699999999999</v>
      </c>
      <c r="H7" s="33">
        <v>59.921199999999999</v>
      </c>
      <c r="I7" s="33">
        <v>24.967600000000001</v>
      </c>
      <c r="J7" s="33">
        <v>40.255000000000003</v>
      </c>
      <c r="K7" s="33">
        <v>41.613700000000001</v>
      </c>
      <c r="L7" s="33">
        <v>44.714599999999997</v>
      </c>
      <c r="M7" s="43">
        <v>41.473999999999997</v>
      </c>
      <c r="N7" s="45">
        <f>IF(SUM('Total Number of Participants'!B3:M3)&gt;0,'Food Costs'!N7/SUM('Total Number of Participants'!B3:M3)," ")</f>
        <v>40.362243893538455</v>
      </c>
      <c r="O7" s="5"/>
    </row>
    <row r="8" spans="1:15" ht="12" customHeight="1" x14ac:dyDescent="0.2">
      <c r="A8" s="7" t="str">
        <f>'Pregnant Women Participating'!A4</f>
        <v>Massachusetts</v>
      </c>
      <c r="B8" s="32">
        <v>38.212400000000002</v>
      </c>
      <c r="C8" s="33">
        <v>37.920299999999997</v>
      </c>
      <c r="D8" s="33">
        <v>37.668799999999997</v>
      </c>
      <c r="E8" s="33">
        <v>39.228099999999998</v>
      </c>
      <c r="F8" s="33">
        <v>37.567100000000003</v>
      </c>
      <c r="G8" s="33">
        <v>39.143099999999997</v>
      </c>
      <c r="H8" s="33">
        <v>40.403799999999997</v>
      </c>
      <c r="I8" s="33">
        <v>39.587299999999999</v>
      </c>
      <c r="J8" s="33">
        <v>39.367600000000003</v>
      </c>
      <c r="K8" s="33">
        <v>39.476700000000001</v>
      </c>
      <c r="L8" s="33">
        <v>39.239199999999997</v>
      </c>
      <c r="M8" s="43">
        <v>39.028500000000001</v>
      </c>
      <c r="N8" s="45">
        <f>IF(SUM('Total Number of Participants'!B4:M4)&gt;0,'Food Costs'!N8/SUM('Total Number of Participants'!B4:M4)," ")</f>
        <v>38.901880568001708</v>
      </c>
      <c r="O8" s="5"/>
    </row>
    <row r="9" spans="1:15" ht="12" customHeight="1" x14ac:dyDescent="0.2">
      <c r="A9" s="7" t="str">
        <f>'Pregnant Women Participating'!A5</f>
        <v>New Hampshire</v>
      </c>
      <c r="B9" s="32">
        <v>30.652799999999999</v>
      </c>
      <c r="C9" s="33">
        <v>36.785400000000003</v>
      </c>
      <c r="D9" s="33">
        <v>19.913399999999999</v>
      </c>
      <c r="E9" s="33">
        <v>22.370100000000001</v>
      </c>
      <c r="F9" s="33">
        <v>20.780899999999999</v>
      </c>
      <c r="G9" s="33">
        <v>22.479199999999999</v>
      </c>
      <c r="H9" s="33">
        <v>28.777799999999999</v>
      </c>
      <c r="I9" s="33">
        <v>27.804500000000001</v>
      </c>
      <c r="J9" s="33">
        <v>29.93</v>
      </c>
      <c r="K9" s="33">
        <v>29.5685</v>
      </c>
      <c r="L9" s="33">
        <v>30.2789</v>
      </c>
      <c r="M9" s="43">
        <v>28.579899999999999</v>
      </c>
      <c r="N9" s="45">
        <f>IF(SUM('Total Number of Participants'!B5:M5)&gt;0,'Food Costs'!N9/SUM('Total Number of Participants'!B5:M5)," ")</f>
        <v>27.32558187336846</v>
      </c>
      <c r="O9" s="5"/>
    </row>
    <row r="10" spans="1:15" ht="12" customHeight="1" x14ac:dyDescent="0.2">
      <c r="A10" s="7" t="str">
        <f>'Pregnant Women Participating'!A6</f>
        <v>New York</v>
      </c>
      <c r="B10" s="32">
        <v>52.312800000000003</v>
      </c>
      <c r="C10" s="33">
        <v>54.9771</v>
      </c>
      <c r="D10" s="33">
        <v>51.1203</v>
      </c>
      <c r="E10" s="33">
        <v>54.268700000000003</v>
      </c>
      <c r="F10" s="33">
        <v>53.2821</v>
      </c>
      <c r="G10" s="33">
        <v>50.424799999999998</v>
      </c>
      <c r="H10" s="33">
        <v>53.087899999999998</v>
      </c>
      <c r="I10" s="33">
        <v>50.563299999999998</v>
      </c>
      <c r="J10" s="33">
        <v>50.753</v>
      </c>
      <c r="K10" s="33">
        <v>51.352699999999999</v>
      </c>
      <c r="L10" s="33">
        <v>53.126300000000001</v>
      </c>
      <c r="M10" s="43">
        <v>52.445</v>
      </c>
      <c r="N10" s="45">
        <f>IF(SUM('Total Number of Participants'!B6:M6)&gt;0,'Food Costs'!N10/SUM('Total Number of Participants'!B6:M6)," ")</f>
        <v>52.325374941271079</v>
      </c>
      <c r="O10" s="5"/>
    </row>
    <row r="11" spans="1:15" ht="12" customHeight="1" x14ac:dyDescent="0.2">
      <c r="A11" s="7" t="str">
        <f>'Pregnant Women Participating'!A7</f>
        <v>Rhode Island</v>
      </c>
      <c r="B11" s="32">
        <v>43.623100000000001</v>
      </c>
      <c r="C11" s="33">
        <v>42.412500000000001</v>
      </c>
      <c r="D11" s="33">
        <v>45.829000000000001</v>
      </c>
      <c r="E11" s="33">
        <v>42.6387</v>
      </c>
      <c r="F11" s="33">
        <v>43.076599999999999</v>
      </c>
      <c r="G11" s="33">
        <v>45.775700000000001</v>
      </c>
      <c r="H11" s="33">
        <v>41.386000000000003</v>
      </c>
      <c r="I11" s="33">
        <v>47.4163</v>
      </c>
      <c r="J11" s="33">
        <v>44.561900000000001</v>
      </c>
      <c r="K11" s="33">
        <v>47.0139</v>
      </c>
      <c r="L11" s="33">
        <v>43.217799999999997</v>
      </c>
      <c r="M11" s="43">
        <v>44.490200000000002</v>
      </c>
      <c r="N11" s="45">
        <f>IF(SUM('Total Number of Participants'!B7:M7)&gt;0,'Food Costs'!N11/SUM('Total Number of Participants'!B7:M7)," ")</f>
        <v>44.285142965839448</v>
      </c>
      <c r="O11" s="5"/>
    </row>
    <row r="12" spans="1:15" ht="12" customHeight="1" x14ac:dyDescent="0.2">
      <c r="A12" s="7" t="str">
        <f>'Pregnant Women Participating'!A8</f>
        <v>Vermont</v>
      </c>
      <c r="B12" s="32">
        <v>41.204500000000003</v>
      </c>
      <c r="C12" s="33">
        <v>42.825099999999999</v>
      </c>
      <c r="D12" s="33">
        <v>46.8889</v>
      </c>
      <c r="E12" s="33">
        <v>42.5929</v>
      </c>
      <c r="F12" s="33">
        <v>43.160600000000002</v>
      </c>
      <c r="G12" s="33">
        <v>47.8613</v>
      </c>
      <c r="H12" s="33">
        <v>39.591200000000001</v>
      </c>
      <c r="I12" s="33">
        <v>45.9039</v>
      </c>
      <c r="J12" s="33">
        <v>53.545299999999997</v>
      </c>
      <c r="K12" s="33">
        <v>43.357399999999998</v>
      </c>
      <c r="L12" s="33">
        <v>51.1464</v>
      </c>
      <c r="M12" s="43">
        <v>49.994700000000002</v>
      </c>
      <c r="N12" s="45">
        <f>IF(SUM('Total Number of Participants'!B8:M8)&gt;0,'Food Costs'!N12/SUM('Total Number of Participants'!B8:M8)," ")</f>
        <v>45.655514332405815</v>
      </c>
      <c r="O12" s="5"/>
    </row>
    <row r="13" spans="1:15" ht="12" customHeight="1" x14ac:dyDescent="0.2">
      <c r="A13" s="7" t="str">
        <f>'Pregnant Women Participating'!A9</f>
        <v>Virgin Islands</v>
      </c>
      <c r="B13" s="32">
        <v>47.9876</v>
      </c>
      <c r="C13" s="33">
        <v>70.098699999999994</v>
      </c>
      <c r="D13" s="33">
        <v>68.775499999999994</v>
      </c>
      <c r="E13" s="33">
        <v>69.650899999999993</v>
      </c>
      <c r="F13" s="33">
        <v>68.822400000000002</v>
      </c>
      <c r="G13" s="33">
        <v>69.914900000000003</v>
      </c>
      <c r="H13" s="33">
        <v>68.111000000000004</v>
      </c>
      <c r="I13" s="33">
        <v>64.056399999999996</v>
      </c>
      <c r="J13" s="33">
        <v>66.433800000000005</v>
      </c>
      <c r="K13" s="33">
        <v>65.573300000000003</v>
      </c>
      <c r="L13" s="33">
        <v>65.042400000000001</v>
      </c>
      <c r="M13" s="43">
        <v>64.302199999999999</v>
      </c>
      <c r="N13" s="45">
        <f>IF(SUM('Total Number of Participants'!B9:M9)&gt;0,'Food Costs'!N13/SUM('Total Number of Participants'!B9:M9)," ")</f>
        <v>65.685862685550475</v>
      </c>
      <c r="O13" s="5"/>
    </row>
    <row r="14" spans="1:15" ht="12" customHeight="1" x14ac:dyDescent="0.2">
      <c r="A14" s="7" t="str">
        <f>'Pregnant Women Participating'!A10</f>
        <v>Indian Township, ME</v>
      </c>
      <c r="B14" s="32">
        <v>72.181799999999996</v>
      </c>
      <c r="C14" s="33">
        <v>65.697000000000003</v>
      </c>
      <c r="D14" s="33">
        <v>66.391300000000001</v>
      </c>
      <c r="E14" s="33">
        <v>84.518500000000003</v>
      </c>
      <c r="F14" s="33">
        <v>85.192300000000003</v>
      </c>
      <c r="G14" s="33">
        <v>71.518500000000003</v>
      </c>
      <c r="H14" s="33">
        <v>81.838700000000003</v>
      </c>
      <c r="I14" s="33">
        <v>76.712299999999999</v>
      </c>
      <c r="J14" s="33">
        <v>86.4923</v>
      </c>
      <c r="K14" s="33">
        <v>52.514299999999999</v>
      </c>
      <c r="L14" s="33">
        <v>77.457099999999997</v>
      </c>
      <c r="M14" s="43">
        <v>57.337299999999999</v>
      </c>
      <c r="N14" s="45">
        <f>IF(SUM('Total Number of Participants'!B10:M10)&gt;0,'Food Costs'!N14/SUM('Total Number of Participants'!B10:M10)," ")</f>
        <v>72.308673469387756</v>
      </c>
      <c r="O14" s="5"/>
    </row>
    <row r="15" spans="1:15" ht="12" customHeight="1" x14ac:dyDescent="0.2">
      <c r="A15" s="7" t="str">
        <f>'Pregnant Women Participating'!A11</f>
        <v>Pleasant Point, ME</v>
      </c>
      <c r="B15" s="32">
        <v>55.109099999999998</v>
      </c>
      <c r="C15" s="33">
        <v>59.354799999999997</v>
      </c>
      <c r="D15" s="33">
        <v>56.55</v>
      </c>
      <c r="E15" s="33">
        <v>63.785699999999999</v>
      </c>
      <c r="F15" s="33">
        <v>69.888900000000007</v>
      </c>
      <c r="G15" s="33">
        <v>80.071399999999997</v>
      </c>
      <c r="H15" s="33">
        <v>74.132099999999994</v>
      </c>
      <c r="I15" s="33">
        <v>65</v>
      </c>
      <c r="J15" s="33">
        <v>59.8125</v>
      </c>
      <c r="K15" s="33">
        <v>83.216700000000003</v>
      </c>
      <c r="L15" s="33">
        <v>73.921599999999998</v>
      </c>
      <c r="M15" s="43">
        <v>66.189700000000002</v>
      </c>
      <c r="N15" s="45">
        <f>IF(SUM('Total Number of Participants'!B11:M11)&gt;0,'Food Costs'!N15/SUM('Total Number of Participants'!B11:M11)," ")</f>
        <v>66.731231231231234</v>
      </c>
      <c r="O15" s="5"/>
    </row>
    <row r="16" spans="1:15" ht="12" customHeight="1" x14ac:dyDescent="0.2">
      <c r="A16" s="7" t="str">
        <f>'Pregnant Women Participating'!A12</f>
        <v>Seneca Nation, NY</v>
      </c>
      <c r="B16" s="32">
        <v>47.852899999999998</v>
      </c>
      <c r="C16" s="33">
        <v>26.7133</v>
      </c>
      <c r="D16" s="33">
        <v>37.069600000000001</v>
      </c>
      <c r="E16" s="33">
        <v>22.941199999999998</v>
      </c>
      <c r="F16" s="33">
        <v>27.358699999999999</v>
      </c>
      <c r="G16" s="33">
        <v>22.057600000000001</v>
      </c>
      <c r="H16" s="33">
        <v>33.450000000000003</v>
      </c>
      <c r="I16" s="33">
        <v>22.718800000000002</v>
      </c>
      <c r="J16" s="33"/>
      <c r="K16" s="33"/>
      <c r="L16" s="33"/>
      <c r="M16" s="43"/>
      <c r="N16" s="45">
        <f>IF(SUM('Total Number of Participants'!B12:M12)&gt;0,'Food Costs'!N16/SUM('Total Number of Participants'!B12:M12)," ")</f>
        <v>33.994214079074254</v>
      </c>
      <c r="O16" s="5"/>
    </row>
    <row r="17" spans="1:15" s="17" customFormat="1" ht="24.75" customHeight="1" x14ac:dyDescent="0.2">
      <c r="A17" s="14" t="e">
        <f>'Pregnant Women Participating'!#REF!</f>
        <v>#REF!</v>
      </c>
      <c r="B17" s="34">
        <v>47.5779</v>
      </c>
      <c r="C17" s="35">
        <v>49.7821</v>
      </c>
      <c r="D17" s="35">
        <v>47.722999999999999</v>
      </c>
      <c r="E17" s="35">
        <v>49.361199999999997</v>
      </c>
      <c r="F17" s="35">
        <v>48.098999999999997</v>
      </c>
      <c r="G17" s="35">
        <v>46.6877</v>
      </c>
      <c r="H17" s="35">
        <v>49.382300000000001</v>
      </c>
      <c r="I17" s="35">
        <v>46.905099999999997</v>
      </c>
      <c r="J17" s="35">
        <v>47.5503</v>
      </c>
      <c r="K17" s="35">
        <v>47.954900000000002</v>
      </c>
      <c r="L17" s="35">
        <v>49.048200000000001</v>
      </c>
      <c r="M17" s="42">
        <v>48.276600000000002</v>
      </c>
      <c r="N17" s="46" t="e">
        <f>IF(SUM('Total Number of Participants'!#REF!)&gt;0,'Food Costs'!N17/SUM('Total Number of Participants'!#REF!)," ")</f>
        <v>#REF!</v>
      </c>
      <c r="O17" s="5"/>
    </row>
    <row r="18" spans="1:15" ht="12" customHeight="1" x14ac:dyDescent="0.2">
      <c r="A18" s="7" t="str">
        <f>'Pregnant Women Participating'!A13</f>
        <v>Delaware</v>
      </c>
      <c r="B18" s="32">
        <v>35.749400000000001</v>
      </c>
      <c r="C18" s="33">
        <v>35.274099999999997</v>
      </c>
      <c r="D18" s="33">
        <v>35.632300000000001</v>
      </c>
      <c r="E18" s="33">
        <v>37.820999999999998</v>
      </c>
      <c r="F18" s="33">
        <v>34.327500000000001</v>
      </c>
      <c r="G18" s="33">
        <v>35.363599999999998</v>
      </c>
      <c r="H18" s="33">
        <v>33.936500000000002</v>
      </c>
      <c r="I18" s="33">
        <v>30.941099999999999</v>
      </c>
      <c r="J18" s="33">
        <v>32.090200000000003</v>
      </c>
      <c r="K18" s="33">
        <v>32.650399999999998</v>
      </c>
      <c r="L18" s="33">
        <v>31.7925</v>
      </c>
      <c r="M18" s="43">
        <v>30.818200000000001</v>
      </c>
      <c r="N18" s="45">
        <f>IF(SUM('Total Number of Participants'!B13:M13)&gt;0,'Food Costs'!N18/SUM('Total Number of Participants'!B13:M13)," ")</f>
        <v>33.892260247221671</v>
      </c>
      <c r="O18" s="5"/>
    </row>
    <row r="19" spans="1:15" ht="12" customHeight="1" x14ac:dyDescent="0.2">
      <c r="A19" s="7" t="str">
        <f>'Pregnant Women Participating'!A14</f>
        <v>District of Columbia</v>
      </c>
      <c r="B19" s="32">
        <v>39.554699999999997</v>
      </c>
      <c r="C19" s="33">
        <v>44.942399999999999</v>
      </c>
      <c r="D19" s="33">
        <v>47.033299999999997</v>
      </c>
      <c r="E19" s="33">
        <v>60.518099999999997</v>
      </c>
      <c r="F19" s="33">
        <v>18.329799999999999</v>
      </c>
      <c r="G19" s="33">
        <v>40.534999999999997</v>
      </c>
      <c r="H19" s="33">
        <v>66.487399999999994</v>
      </c>
      <c r="I19" s="33">
        <v>44.769500000000001</v>
      </c>
      <c r="J19" s="33">
        <v>38.776699999999998</v>
      </c>
      <c r="K19" s="33">
        <v>41.150399999999998</v>
      </c>
      <c r="L19" s="33">
        <v>67.849100000000007</v>
      </c>
      <c r="M19" s="43">
        <v>8.5625</v>
      </c>
      <c r="N19" s="45">
        <f>IF(SUM('Total Number of Participants'!B14:M14)&gt;0,'Food Costs'!N19/SUM('Total Number of Participants'!B14:M14)," ")</f>
        <v>43.231095038414992</v>
      </c>
      <c r="O19" s="5"/>
    </row>
    <row r="20" spans="1:15" ht="12" customHeight="1" x14ac:dyDescent="0.2">
      <c r="A20" s="7" t="str">
        <f>'Pregnant Women Participating'!A15</f>
        <v>Maryland</v>
      </c>
      <c r="B20" s="32">
        <v>38.808599999999998</v>
      </c>
      <c r="C20" s="33">
        <v>39.084699999999998</v>
      </c>
      <c r="D20" s="33">
        <v>39.490499999999997</v>
      </c>
      <c r="E20" s="33">
        <v>40.333799999999997</v>
      </c>
      <c r="F20" s="33">
        <v>38.072499999999998</v>
      </c>
      <c r="G20" s="33">
        <v>38.5501</v>
      </c>
      <c r="H20" s="33">
        <v>37.262</v>
      </c>
      <c r="I20" s="33">
        <v>34.351700000000001</v>
      </c>
      <c r="J20" s="33">
        <v>35.675400000000003</v>
      </c>
      <c r="K20" s="33">
        <v>35.657299999999999</v>
      </c>
      <c r="L20" s="33">
        <v>35.475299999999997</v>
      </c>
      <c r="M20" s="43">
        <v>34.4285</v>
      </c>
      <c r="N20" s="45">
        <f>IF(SUM('Total Number of Participants'!B15:M15)&gt;0,'Food Costs'!N20/SUM('Total Number of Participants'!B15:M15)," ")</f>
        <v>37.266091117446173</v>
      </c>
      <c r="O20" s="5"/>
    </row>
    <row r="21" spans="1:15" ht="12" customHeight="1" x14ac:dyDescent="0.2">
      <c r="A21" s="7" t="str">
        <f>'Pregnant Women Participating'!A16</f>
        <v>New Jersey</v>
      </c>
      <c r="B21" s="32">
        <v>56.809199999999997</v>
      </c>
      <c r="C21" s="33">
        <v>58.470300000000002</v>
      </c>
      <c r="D21" s="33">
        <v>54.908799999999999</v>
      </c>
      <c r="E21" s="33">
        <v>58.215499999999999</v>
      </c>
      <c r="F21" s="33">
        <v>59.437399999999997</v>
      </c>
      <c r="G21" s="33">
        <v>54.8919</v>
      </c>
      <c r="H21" s="33">
        <v>58.061</v>
      </c>
      <c r="I21" s="33">
        <v>56.424999999999997</v>
      </c>
      <c r="J21" s="33">
        <v>53.902900000000002</v>
      </c>
      <c r="K21" s="33">
        <v>56.046799999999998</v>
      </c>
      <c r="L21" s="33">
        <v>58.826799999999999</v>
      </c>
      <c r="M21" s="43">
        <v>55.445599999999999</v>
      </c>
      <c r="N21" s="45">
        <f>IF(SUM('Total Number of Participants'!B16:M16)&gt;0,'Food Costs'!N21/SUM('Total Number of Participants'!B16:M16)," ")</f>
        <v>56.783127299316774</v>
      </c>
      <c r="O21" s="5"/>
    </row>
    <row r="22" spans="1:15" ht="12" customHeight="1" x14ac:dyDescent="0.2">
      <c r="A22" s="7" t="str">
        <f>'Pregnant Women Participating'!A17</f>
        <v>Pennsylvania</v>
      </c>
      <c r="B22" s="32">
        <v>44.189399999999999</v>
      </c>
      <c r="C22" s="33">
        <v>44.876199999999997</v>
      </c>
      <c r="D22" s="33">
        <v>65.7761</v>
      </c>
      <c r="E22" s="33">
        <v>18.9041</v>
      </c>
      <c r="F22" s="33">
        <v>42.749400000000001</v>
      </c>
      <c r="G22" s="33">
        <v>40.865400000000001</v>
      </c>
      <c r="H22" s="33">
        <v>42.694400000000002</v>
      </c>
      <c r="I22" s="33">
        <v>43.006</v>
      </c>
      <c r="J22" s="33">
        <v>43.014099999999999</v>
      </c>
      <c r="K22" s="33">
        <v>42.2121</v>
      </c>
      <c r="L22" s="33">
        <v>42.602499999999999</v>
      </c>
      <c r="M22" s="43">
        <v>41.446800000000003</v>
      </c>
      <c r="N22" s="45">
        <f>IF(SUM('Total Number of Participants'!B17:M17)&gt;0,'Food Costs'!N22/SUM('Total Number of Participants'!B17:M17)," ")</f>
        <v>42.736144200885384</v>
      </c>
      <c r="O22" s="5"/>
    </row>
    <row r="23" spans="1:15" ht="12" customHeight="1" x14ac:dyDescent="0.2">
      <c r="A23" s="7" t="str">
        <f>'Pregnant Women Participating'!A18</f>
        <v>Puerto Rico</v>
      </c>
      <c r="B23" s="32">
        <v>93.518199999999993</v>
      </c>
      <c r="C23" s="33">
        <v>96.200699999999998</v>
      </c>
      <c r="D23" s="33">
        <v>97.413399999999996</v>
      </c>
      <c r="E23" s="33">
        <v>96.840100000000007</v>
      </c>
      <c r="F23" s="33">
        <v>99.397000000000006</v>
      </c>
      <c r="G23" s="33">
        <v>99.384399999999999</v>
      </c>
      <c r="H23" s="33">
        <v>99.210300000000004</v>
      </c>
      <c r="I23" s="33">
        <v>97.259</v>
      </c>
      <c r="J23" s="33">
        <v>100.5831</v>
      </c>
      <c r="K23" s="33">
        <v>96.926199999999994</v>
      </c>
      <c r="L23" s="33">
        <v>99.162599999999998</v>
      </c>
      <c r="M23" s="43">
        <v>99.585400000000007</v>
      </c>
      <c r="N23" s="45">
        <f>IF(SUM('Total Number of Participants'!B18:M18)&gt;0,'Food Costs'!N23/SUM('Total Number of Participants'!B18:M18)," ")</f>
        <v>97.943508945900959</v>
      </c>
      <c r="O23" s="5"/>
    </row>
    <row r="24" spans="1:15" ht="12" customHeight="1" x14ac:dyDescent="0.2">
      <c r="A24" s="7" t="str">
        <f>'Pregnant Women Participating'!A19</f>
        <v>Virginia</v>
      </c>
      <c r="B24" s="32">
        <v>31.625900000000001</v>
      </c>
      <c r="C24" s="33">
        <v>31.494499999999999</v>
      </c>
      <c r="D24" s="33">
        <v>32.503</v>
      </c>
      <c r="E24" s="33">
        <v>31.409199999999998</v>
      </c>
      <c r="F24" s="33">
        <v>31.413799999999998</v>
      </c>
      <c r="G24" s="33">
        <v>31.243600000000001</v>
      </c>
      <c r="H24" s="33">
        <v>31.3992</v>
      </c>
      <c r="I24" s="33">
        <v>34.744900000000001</v>
      </c>
      <c r="J24" s="33">
        <v>31.929300000000001</v>
      </c>
      <c r="K24" s="33">
        <v>34.3673</v>
      </c>
      <c r="L24" s="33">
        <v>32.533099999999997</v>
      </c>
      <c r="M24" s="43">
        <v>33.317500000000003</v>
      </c>
      <c r="N24" s="45">
        <f>IF(SUM('Total Number of Participants'!B19:M19)&gt;0,'Food Costs'!N24/SUM('Total Number of Participants'!B19:M19)," ")</f>
        <v>32.336705432228271</v>
      </c>
      <c r="O24" s="5"/>
    </row>
    <row r="25" spans="1:15" ht="12" customHeight="1" x14ac:dyDescent="0.2">
      <c r="A25" s="7" t="str">
        <f>'Pregnant Women Participating'!A20</f>
        <v>West Virginia</v>
      </c>
      <c r="B25" s="32">
        <v>40.985500000000002</v>
      </c>
      <c r="C25" s="33">
        <v>41.816600000000001</v>
      </c>
      <c r="D25" s="33">
        <v>41.901699999999998</v>
      </c>
      <c r="E25" s="33">
        <v>41.584699999999998</v>
      </c>
      <c r="F25" s="33">
        <v>38.909300000000002</v>
      </c>
      <c r="G25" s="33">
        <v>63.4664</v>
      </c>
      <c r="H25" s="33">
        <v>41.255400000000002</v>
      </c>
      <c r="I25" s="33">
        <v>14.364800000000001</v>
      </c>
      <c r="J25" s="33">
        <v>65.790599999999998</v>
      </c>
      <c r="K25" s="33">
        <v>11.4339</v>
      </c>
      <c r="L25" s="33">
        <v>38.72</v>
      </c>
      <c r="M25" s="43">
        <v>37.184199999999997</v>
      </c>
      <c r="N25" s="45">
        <f>IF(SUM('Total Number of Participants'!B20:M20)&gt;0,'Food Costs'!N25/SUM('Total Number of Participants'!B20:M20)," ")</f>
        <v>39.704949934453154</v>
      </c>
      <c r="O25" s="5"/>
    </row>
    <row r="26" spans="1:15" s="17" customFormat="1" ht="24.75" customHeight="1" x14ac:dyDescent="0.2">
      <c r="A26" s="14" t="e">
        <f>'Pregnant Women Participating'!#REF!</f>
        <v>#REF!</v>
      </c>
      <c r="B26" s="34">
        <v>50.404600000000002</v>
      </c>
      <c r="C26" s="35">
        <v>51.318300000000001</v>
      </c>
      <c r="D26" s="35">
        <v>57.004600000000003</v>
      </c>
      <c r="E26" s="35">
        <v>44.863399999999999</v>
      </c>
      <c r="F26" s="35">
        <v>50.893700000000003</v>
      </c>
      <c r="G26" s="35">
        <v>51.012099999999997</v>
      </c>
      <c r="H26" s="35">
        <v>51.284300000000002</v>
      </c>
      <c r="I26" s="35">
        <v>49.156500000000001</v>
      </c>
      <c r="J26" s="35">
        <v>51.199599999999997</v>
      </c>
      <c r="K26" s="35">
        <v>48.806699999999999</v>
      </c>
      <c r="L26" s="35">
        <v>51.065899999999999</v>
      </c>
      <c r="M26" s="42">
        <v>48.933300000000003</v>
      </c>
      <c r="N26" s="46" t="e">
        <f>IF(SUM('Total Number of Participants'!#REF!)&gt;0,'Food Costs'!N26/SUM('Total Number of Participants'!#REF!)," ")</f>
        <v>#REF!</v>
      </c>
      <c r="O26" s="5"/>
    </row>
    <row r="27" spans="1:15" ht="12" customHeight="1" x14ac:dyDescent="0.2">
      <c r="A27" s="7" t="str">
        <f>'Pregnant Women Participating'!A21</f>
        <v>Alabama</v>
      </c>
      <c r="B27" s="32">
        <v>42.557000000000002</v>
      </c>
      <c r="C27" s="33">
        <v>45.549199999999999</v>
      </c>
      <c r="D27" s="33">
        <v>44.671900000000001</v>
      </c>
      <c r="E27" s="33">
        <v>47.709699999999998</v>
      </c>
      <c r="F27" s="33">
        <v>43.1128</v>
      </c>
      <c r="G27" s="33">
        <v>41.139200000000002</v>
      </c>
      <c r="H27" s="33">
        <v>47.280200000000001</v>
      </c>
      <c r="I27" s="33">
        <v>45.049799999999998</v>
      </c>
      <c r="J27" s="33">
        <v>42.318899999999999</v>
      </c>
      <c r="K27" s="33">
        <v>44.503999999999998</v>
      </c>
      <c r="L27" s="33">
        <v>42.809100000000001</v>
      </c>
      <c r="M27" s="43">
        <v>45.109400000000001</v>
      </c>
      <c r="N27" s="45">
        <f>IF(SUM('Total Number of Participants'!B21:M21)&gt;0,'Food Costs'!N27/SUM('Total Number of Participants'!B21:M21)," ")</f>
        <v>44.315624539685935</v>
      </c>
      <c r="O27" s="5"/>
    </row>
    <row r="28" spans="1:15" ht="12" customHeight="1" x14ac:dyDescent="0.2">
      <c r="A28" s="7" t="str">
        <f>'Pregnant Women Participating'!A22</f>
        <v>Florida</v>
      </c>
      <c r="B28" s="32">
        <v>44.204999999999998</v>
      </c>
      <c r="C28" s="33">
        <v>45.06</v>
      </c>
      <c r="D28" s="33">
        <v>44.786700000000003</v>
      </c>
      <c r="E28" s="33">
        <v>46.560400000000001</v>
      </c>
      <c r="F28" s="33">
        <v>46.366700000000002</v>
      </c>
      <c r="G28" s="33">
        <v>44.725099999999998</v>
      </c>
      <c r="H28" s="33">
        <v>46.782899999999998</v>
      </c>
      <c r="I28" s="33">
        <v>45.445900000000002</v>
      </c>
      <c r="J28" s="33">
        <v>45.564399999999999</v>
      </c>
      <c r="K28" s="33">
        <v>45.8767</v>
      </c>
      <c r="L28" s="33">
        <v>46.9617</v>
      </c>
      <c r="M28" s="43">
        <v>48.235199999999999</v>
      </c>
      <c r="N28" s="45">
        <f>IF(SUM('Total Number of Participants'!B22:M22)&gt;0,'Food Costs'!N28/SUM('Total Number of Participants'!B22:M22)," ")</f>
        <v>45.872676917941284</v>
      </c>
      <c r="O28" s="5"/>
    </row>
    <row r="29" spans="1:15" ht="12" customHeight="1" x14ac:dyDescent="0.2">
      <c r="A29" s="7" t="str">
        <f>'Pregnant Women Participating'!A23</f>
        <v>Georgia</v>
      </c>
      <c r="B29" s="32">
        <v>37.321800000000003</v>
      </c>
      <c r="C29" s="33">
        <v>40.9223</v>
      </c>
      <c r="D29" s="33">
        <v>37.988500000000002</v>
      </c>
      <c r="E29" s="33">
        <v>42.731499999999997</v>
      </c>
      <c r="F29" s="33">
        <v>40.215299999999999</v>
      </c>
      <c r="G29" s="33">
        <v>38.196899999999999</v>
      </c>
      <c r="H29" s="33">
        <v>42.084000000000003</v>
      </c>
      <c r="I29" s="33">
        <v>41.055500000000002</v>
      </c>
      <c r="J29" s="33">
        <v>39.467399999999998</v>
      </c>
      <c r="K29" s="33">
        <v>40.8566</v>
      </c>
      <c r="L29" s="33">
        <v>44.064500000000002</v>
      </c>
      <c r="M29" s="43">
        <v>41.180999999999997</v>
      </c>
      <c r="N29" s="45">
        <f>IF(SUM('Total Number of Participants'!B23:M23)&gt;0,'Food Costs'!N29/SUM('Total Number of Participants'!B23:M23)," ")</f>
        <v>40.508460265029854</v>
      </c>
      <c r="O29" s="5"/>
    </row>
    <row r="30" spans="1:15" ht="12" customHeight="1" x14ac:dyDescent="0.2">
      <c r="A30" s="7" t="str">
        <f>'Pregnant Women Participating'!A24</f>
        <v>Kentucky</v>
      </c>
      <c r="B30" s="32">
        <v>36.270400000000002</v>
      </c>
      <c r="C30" s="33">
        <v>35.966200000000001</v>
      </c>
      <c r="D30" s="33">
        <v>38.237499999999997</v>
      </c>
      <c r="E30" s="33">
        <v>13.2172</v>
      </c>
      <c r="F30" s="33">
        <v>63.4039</v>
      </c>
      <c r="G30" s="33">
        <v>38.157899999999998</v>
      </c>
      <c r="H30" s="33">
        <v>41.084600000000002</v>
      </c>
      <c r="I30" s="33">
        <v>38.959499999999998</v>
      </c>
      <c r="J30" s="33">
        <v>40.592500000000001</v>
      </c>
      <c r="K30" s="33">
        <v>65.501900000000006</v>
      </c>
      <c r="L30" s="33">
        <v>16.231999999999999</v>
      </c>
      <c r="M30" s="43">
        <v>40.126899999999999</v>
      </c>
      <c r="N30" s="45">
        <f>IF(SUM('Total Number of Participants'!B24:M24)&gt;0,'Food Costs'!N30/SUM('Total Number of Participants'!B24:M24)," ")</f>
        <v>38.934125698489417</v>
      </c>
      <c r="O30" s="5"/>
    </row>
    <row r="31" spans="1:15" ht="12" customHeight="1" x14ac:dyDescent="0.2">
      <c r="A31" s="7" t="str">
        <f>'Pregnant Women Participating'!A25</f>
        <v>Mississippi</v>
      </c>
      <c r="B31" s="32">
        <v>58.093699999999998</v>
      </c>
      <c r="C31" s="33">
        <v>48.193800000000003</v>
      </c>
      <c r="D31" s="33">
        <v>53.160299999999999</v>
      </c>
      <c r="E31" s="33">
        <v>69.853899999999996</v>
      </c>
      <c r="F31" s="33">
        <v>49.607900000000001</v>
      </c>
      <c r="G31" s="33">
        <v>51.106000000000002</v>
      </c>
      <c r="H31" s="33">
        <v>55.704500000000003</v>
      </c>
      <c r="I31" s="33">
        <v>62.741500000000002</v>
      </c>
      <c r="J31" s="33">
        <v>51.165399999999998</v>
      </c>
      <c r="K31" s="33">
        <v>59.570700000000002</v>
      </c>
      <c r="L31" s="33">
        <v>59.662399999999998</v>
      </c>
      <c r="M31" s="43">
        <v>39.790999999999997</v>
      </c>
      <c r="N31" s="45">
        <f>IF(SUM('Total Number of Participants'!B25:M25)&gt;0,'Food Costs'!N31/SUM('Total Number of Participants'!B25:M25)," ")</f>
        <v>54.886786247053109</v>
      </c>
      <c r="O31" s="5"/>
    </row>
    <row r="32" spans="1:15" ht="12" customHeight="1" x14ac:dyDescent="0.2">
      <c r="A32" s="7" t="str">
        <f>'Pregnant Women Participating'!A26</f>
        <v>North Carolina</v>
      </c>
      <c r="B32" s="32">
        <v>48.466200000000001</v>
      </c>
      <c r="C32" s="33">
        <v>39.450000000000003</v>
      </c>
      <c r="D32" s="33">
        <v>37.425699999999999</v>
      </c>
      <c r="E32" s="33">
        <v>37.06</v>
      </c>
      <c r="F32" s="33">
        <v>23.168299999999999</v>
      </c>
      <c r="G32" s="33">
        <v>27.627199999999998</v>
      </c>
      <c r="H32" s="33">
        <v>37.158499999999997</v>
      </c>
      <c r="I32" s="33">
        <v>39.061399999999999</v>
      </c>
      <c r="J32" s="33">
        <v>37.207799999999999</v>
      </c>
      <c r="K32" s="33">
        <v>39.245600000000003</v>
      </c>
      <c r="L32" s="33">
        <v>37.1708</v>
      </c>
      <c r="M32" s="43">
        <v>42.572699999999998</v>
      </c>
      <c r="N32" s="45">
        <f>IF(SUM('Total Number of Participants'!B26:M26)&gt;0,'Food Costs'!N32/SUM('Total Number of Participants'!B26:M26)," ")</f>
        <v>37.237028816076972</v>
      </c>
      <c r="O32" s="5"/>
    </row>
    <row r="33" spans="1:15" ht="12" customHeight="1" x14ac:dyDescent="0.2">
      <c r="A33" s="7" t="str">
        <f>'Pregnant Women Participating'!A27</f>
        <v>South Carolina</v>
      </c>
      <c r="B33" s="32">
        <v>44.001600000000003</v>
      </c>
      <c r="C33" s="33">
        <v>46.132300000000001</v>
      </c>
      <c r="D33" s="33">
        <v>47.242199999999997</v>
      </c>
      <c r="E33" s="33">
        <v>48.003599999999999</v>
      </c>
      <c r="F33" s="33">
        <v>46.015900000000002</v>
      </c>
      <c r="G33" s="33">
        <v>49.186599999999999</v>
      </c>
      <c r="H33" s="33">
        <v>43.5717</v>
      </c>
      <c r="I33" s="33">
        <v>48.181199999999997</v>
      </c>
      <c r="J33" s="33">
        <v>47.8566</v>
      </c>
      <c r="K33" s="33">
        <v>45.973399999999998</v>
      </c>
      <c r="L33" s="33">
        <v>46.593699999999998</v>
      </c>
      <c r="M33" s="43">
        <v>47.979799999999997</v>
      </c>
      <c r="N33" s="45">
        <f>IF(SUM('Total Number of Participants'!B27:M27)&gt;0,'Food Costs'!N33/SUM('Total Number of Participants'!B27:M27)," ")</f>
        <v>46.713796979186469</v>
      </c>
      <c r="O33" s="5"/>
    </row>
    <row r="34" spans="1:15" ht="12" customHeight="1" x14ac:dyDescent="0.2">
      <c r="A34" s="7" t="str">
        <f>'Pregnant Women Participating'!A28</f>
        <v>Tennessee</v>
      </c>
      <c r="B34" s="32">
        <v>37.623600000000003</v>
      </c>
      <c r="C34" s="33">
        <v>37.058</v>
      </c>
      <c r="D34" s="33">
        <v>37.628700000000002</v>
      </c>
      <c r="E34" s="33">
        <v>37.804400000000001</v>
      </c>
      <c r="F34" s="33">
        <v>31.819299999999998</v>
      </c>
      <c r="G34" s="33">
        <v>38.686999999999998</v>
      </c>
      <c r="H34" s="33">
        <v>36.517499999999998</v>
      </c>
      <c r="I34" s="33">
        <v>35.539299999999997</v>
      </c>
      <c r="J34" s="33">
        <v>37.0608</v>
      </c>
      <c r="K34" s="33">
        <v>70.004099999999994</v>
      </c>
      <c r="L34" s="33">
        <v>7.6505000000000001</v>
      </c>
      <c r="M34" s="43">
        <v>29.714300000000001</v>
      </c>
      <c r="N34" s="45">
        <f>IF(SUM('Total Number of Participants'!B28:M28)&gt;0,'Food Costs'!N34/SUM('Total Number of Participants'!B28:M28)," ")</f>
        <v>36.405488402919779</v>
      </c>
      <c r="O34" s="5"/>
    </row>
    <row r="35" spans="1:15" ht="12" customHeight="1" x14ac:dyDescent="0.2">
      <c r="A35" s="7" t="str">
        <f>'Pregnant Women Participating'!A29</f>
        <v>Choctaw Indians, MS</v>
      </c>
      <c r="B35" s="32">
        <v>35.497900000000001</v>
      </c>
      <c r="C35" s="33">
        <v>39.029800000000002</v>
      </c>
      <c r="D35" s="33">
        <v>32.886200000000002</v>
      </c>
      <c r="E35" s="33">
        <v>36.927700000000002</v>
      </c>
      <c r="F35" s="33">
        <v>38.012500000000003</v>
      </c>
      <c r="G35" s="33">
        <v>36.877699999999997</v>
      </c>
      <c r="H35" s="33">
        <v>28.661200000000001</v>
      </c>
      <c r="I35" s="33">
        <v>26.456499999999998</v>
      </c>
      <c r="J35" s="33">
        <v>29.071999999999999</v>
      </c>
      <c r="K35" s="33">
        <v>30.8948</v>
      </c>
      <c r="L35" s="33">
        <v>33.152799999999999</v>
      </c>
      <c r="M35" s="43">
        <v>33.630899999999997</v>
      </c>
      <c r="N35" s="45">
        <f>IF(SUM('Total Number of Participants'!B29:M29)&gt;0,'Food Costs'!N35/SUM('Total Number of Participants'!B29:M29)," ")</f>
        <v>33.525166923472007</v>
      </c>
      <c r="O35" s="5"/>
    </row>
    <row r="36" spans="1:15" ht="12" customHeight="1" x14ac:dyDescent="0.2">
      <c r="A36" s="7" t="str">
        <f>'Pregnant Women Participating'!A30</f>
        <v>Eastern Cherokee, NC</v>
      </c>
      <c r="B36" s="32">
        <v>45.811</v>
      </c>
      <c r="C36" s="33">
        <v>37.324100000000001</v>
      </c>
      <c r="D36" s="33">
        <v>35.142899999999997</v>
      </c>
      <c r="E36" s="33">
        <v>36.810099999999998</v>
      </c>
      <c r="F36" s="33">
        <v>26.819900000000001</v>
      </c>
      <c r="G36" s="33">
        <v>29.4056</v>
      </c>
      <c r="H36" s="33">
        <v>36</v>
      </c>
      <c r="I36" s="33">
        <v>31.992799999999999</v>
      </c>
      <c r="J36" s="33">
        <v>29.3919</v>
      </c>
      <c r="K36" s="33">
        <v>33.338799999999999</v>
      </c>
      <c r="L36" s="33">
        <v>35.523400000000002</v>
      </c>
      <c r="M36" s="43">
        <v>32.525199999999998</v>
      </c>
      <c r="N36" s="45">
        <f>IF(SUM('Total Number of Participants'!B30:M30)&gt;0,'Food Costs'!N36/SUM('Total Number of Participants'!B30:M30)," ")</f>
        <v>34.198103422729297</v>
      </c>
      <c r="O36" s="5"/>
    </row>
    <row r="37" spans="1:15" s="17" customFormat="1" ht="24.75" customHeight="1" x14ac:dyDescent="0.2">
      <c r="A37" s="14" t="e">
        <f>'Pregnant Women Participating'!#REF!</f>
        <v>#REF!</v>
      </c>
      <c r="B37" s="34">
        <v>43.349299999999999</v>
      </c>
      <c r="C37" s="35">
        <v>42.513100000000001</v>
      </c>
      <c r="D37" s="35">
        <v>42.167000000000002</v>
      </c>
      <c r="E37" s="35">
        <v>42.9724</v>
      </c>
      <c r="F37" s="35">
        <v>41.715200000000003</v>
      </c>
      <c r="G37" s="35">
        <v>40.447600000000001</v>
      </c>
      <c r="H37" s="35">
        <v>43.662999999999997</v>
      </c>
      <c r="I37" s="35">
        <v>43.637700000000002</v>
      </c>
      <c r="J37" s="35">
        <v>42.439700000000002</v>
      </c>
      <c r="K37" s="35">
        <v>48.118699999999997</v>
      </c>
      <c r="L37" s="35">
        <v>39.851700000000001</v>
      </c>
      <c r="M37" s="42">
        <v>43.305399999999999</v>
      </c>
      <c r="N37" s="46" t="e">
        <f>IF(SUM('Total Number of Participants'!#REF!)&gt;0,'Food Costs'!N37/SUM('Total Number of Participants'!#REF!)," ")</f>
        <v>#REF!</v>
      </c>
      <c r="O37" s="5"/>
    </row>
    <row r="38" spans="1:15" ht="12" customHeight="1" x14ac:dyDescent="0.2">
      <c r="A38" s="7" t="str">
        <f>'Pregnant Women Participating'!A31</f>
        <v>Illinois</v>
      </c>
      <c r="B38" s="32">
        <v>29.759799999999998</v>
      </c>
      <c r="C38" s="33">
        <v>51.761299999999999</v>
      </c>
      <c r="D38" s="33">
        <v>63.123199999999997</v>
      </c>
      <c r="E38" s="33">
        <v>56.049700000000001</v>
      </c>
      <c r="F38" s="33">
        <v>43.789200000000001</v>
      </c>
      <c r="G38" s="33">
        <v>51.766300000000001</v>
      </c>
      <c r="H38" s="33">
        <v>59.165300000000002</v>
      </c>
      <c r="I38" s="33">
        <v>70.512</v>
      </c>
      <c r="J38" s="33">
        <v>26.312000000000001</v>
      </c>
      <c r="K38" s="33">
        <v>11.200900000000001</v>
      </c>
      <c r="L38" s="33">
        <v>58.666699999999999</v>
      </c>
      <c r="M38" s="43">
        <v>63.947800000000001</v>
      </c>
      <c r="N38" s="45">
        <f>IF(SUM('Total Number of Participants'!B31:M31)&gt;0,'Food Costs'!N38/SUM('Total Number of Participants'!B31:M31)," ")</f>
        <v>48.756303765326678</v>
      </c>
      <c r="O38" s="5"/>
    </row>
    <row r="39" spans="1:15" ht="12" customHeight="1" x14ac:dyDescent="0.2">
      <c r="A39" s="7" t="str">
        <f>'Pregnant Women Participating'!A32</f>
        <v>Indiana</v>
      </c>
      <c r="B39" s="32">
        <v>34.371699999999997</v>
      </c>
      <c r="C39" s="33">
        <v>33.082299999999996</v>
      </c>
      <c r="D39" s="33">
        <v>34.267400000000002</v>
      </c>
      <c r="E39" s="33">
        <v>33.890099999999997</v>
      </c>
      <c r="F39" s="33">
        <v>27.384599999999999</v>
      </c>
      <c r="G39" s="33">
        <v>33.720399999999998</v>
      </c>
      <c r="H39" s="33">
        <v>33.9133</v>
      </c>
      <c r="I39" s="33">
        <v>32.922600000000003</v>
      </c>
      <c r="J39" s="33">
        <v>32.258400000000002</v>
      </c>
      <c r="K39" s="33">
        <v>35.261499999999998</v>
      </c>
      <c r="L39" s="33">
        <v>33.760100000000001</v>
      </c>
      <c r="M39" s="43">
        <v>31.6784</v>
      </c>
      <c r="N39" s="45">
        <f>IF(SUM('Total Number of Participants'!B32:M32)&gt;0,'Food Costs'!N39/SUM('Total Number of Participants'!B32:M32)," ")</f>
        <v>33.055514673611789</v>
      </c>
      <c r="O39" s="5"/>
    </row>
    <row r="40" spans="1:15" ht="12" customHeight="1" x14ac:dyDescent="0.2">
      <c r="A40" s="7" t="str">
        <f>'Pregnant Women Participating'!A33</f>
        <v>Iowa</v>
      </c>
      <c r="B40" s="32">
        <v>31.014399999999998</v>
      </c>
      <c r="C40" s="33">
        <v>31.055499999999999</v>
      </c>
      <c r="D40" s="33">
        <v>31.567900000000002</v>
      </c>
      <c r="E40" s="33">
        <v>31.979900000000001</v>
      </c>
      <c r="F40" s="33">
        <v>29.948899999999998</v>
      </c>
      <c r="G40" s="33">
        <v>30.528400000000001</v>
      </c>
      <c r="H40" s="33">
        <v>34.8523</v>
      </c>
      <c r="I40" s="33">
        <v>31.204499999999999</v>
      </c>
      <c r="J40" s="33">
        <v>30.570599999999999</v>
      </c>
      <c r="K40" s="33">
        <v>34.758000000000003</v>
      </c>
      <c r="L40" s="33">
        <v>31.878499999999999</v>
      </c>
      <c r="M40" s="43">
        <v>31.236499999999999</v>
      </c>
      <c r="N40" s="45">
        <f>IF(SUM('Total Number of Participants'!B33:M33)&gt;0,'Food Costs'!N40/SUM('Total Number of Participants'!B33:M33)," ")</f>
        <v>31.711774718556068</v>
      </c>
      <c r="O40" s="5"/>
    </row>
    <row r="41" spans="1:15" ht="12" customHeight="1" x14ac:dyDescent="0.2">
      <c r="A41" s="7" t="str">
        <f>'Pregnant Women Participating'!A34</f>
        <v>Michigan</v>
      </c>
      <c r="B41" s="32">
        <v>36.807600000000001</v>
      </c>
      <c r="C41" s="33">
        <v>37.174700000000001</v>
      </c>
      <c r="D41" s="33">
        <v>37.946399999999997</v>
      </c>
      <c r="E41" s="33">
        <v>36.399099999999997</v>
      </c>
      <c r="F41" s="33">
        <v>35.337800000000001</v>
      </c>
      <c r="G41" s="33">
        <v>35.672699999999999</v>
      </c>
      <c r="H41" s="33">
        <v>36.1661</v>
      </c>
      <c r="I41" s="33">
        <v>37.742199999999997</v>
      </c>
      <c r="J41" s="33">
        <v>36.176600000000001</v>
      </c>
      <c r="K41" s="33">
        <v>38.5745</v>
      </c>
      <c r="L41" s="33">
        <v>37.360100000000003</v>
      </c>
      <c r="M41" s="43">
        <v>38.408299999999997</v>
      </c>
      <c r="N41" s="45">
        <f>IF(SUM('Total Number of Participants'!B34:M34)&gt;0,'Food Costs'!N41/SUM('Total Number of Participants'!B34:M34)," ")</f>
        <v>36.987483981655295</v>
      </c>
      <c r="O41" s="5"/>
    </row>
    <row r="42" spans="1:15" ht="12" customHeight="1" x14ac:dyDescent="0.2">
      <c r="A42" s="7" t="str">
        <f>'Pregnant Women Participating'!A35</f>
        <v>Minnesota</v>
      </c>
      <c r="B42" s="32">
        <v>39.447099999999999</v>
      </c>
      <c r="C42" s="33">
        <v>39.3123</v>
      </c>
      <c r="D42" s="33">
        <v>44.266199999999998</v>
      </c>
      <c r="E42" s="33">
        <v>17.0623</v>
      </c>
      <c r="F42" s="33">
        <v>39.807400000000001</v>
      </c>
      <c r="G42" s="33">
        <v>37.778199999999998</v>
      </c>
      <c r="H42" s="33">
        <v>41.012900000000002</v>
      </c>
      <c r="I42" s="33">
        <v>38.648400000000002</v>
      </c>
      <c r="J42" s="33">
        <v>61.9758</v>
      </c>
      <c r="K42" s="33">
        <v>16.748000000000001</v>
      </c>
      <c r="L42" s="33">
        <v>40.094200000000001</v>
      </c>
      <c r="M42" s="43">
        <v>46.082299999999996</v>
      </c>
      <c r="N42" s="45">
        <f>IF(SUM('Total Number of Participants'!B35:M35)&gt;0,'Food Costs'!N42/SUM('Total Number of Participants'!B35:M35)," ")</f>
        <v>38.52467329903677</v>
      </c>
      <c r="O42" s="5"/>
    </row>
    <row r="43" spans="1:15" ht="12" customHeight="1" x14ac:dyDescent="0.2">
      <c r="A43" s="7" t="str">
        <f>'Pregnant Women Participating'!A36</f>
        <v>Ohio</v>
      </c>
      <c r="B43" s="32">
        <v>29.928899999999999</v>
      </c>
      <c r="C43" s="33">
        <v>30.259399999999999</v>
      </c>
      <c r="D43" s="33">
        <v>29.753599999999999</v>
      </c>
      <c r="E43" s="33">
        <v>30.991499999999998</v>
      </c>
      <c r="F43" s="33">
        <v>29.361999999999998</v>
      </c>
      <c r="G43" s="33">
        <v>30.445599999999999</v>
      </c>
      <c r="H43" s="33">
        <v>31.7195</v>
      </c>
      <c r="I43" s="33">
        <v>8.4238</v>
      </c>
      <c r="J43" s="33">
        <v>54.957799999999999</v>
      </c>
      <c r="K43" s="33">
        <v>32.160299999999999</v>
      </c>
      <c r="L43" s="33">
        <v>33.049500000000002</v>
      </c>
      <c r="M43" s="43">
        <v>33.002699999999997</v>
      </c>
      <c r="N43" s="45">
        <f>IF(SUM('Total Number of Participants'!B36:M36)&gt;0,'Food Costs'!N43/SUM('Total Number of Participants'!B36:M36)," ")</f>
        <v>31.162134490523972</v>
      </c>
      <c r="O43" s="5"/>
    </row>
    <row r="44" spans="1:15" ht="12" customHeight="1" x14ac:dyDescent="0.2">
      <c r="A44" s="7" t="str">
        <f>'Pregnant Women Participating'!A37</f>
        <v>Wisconsin</v>
      </c>
      <c r="B44" s="32">
        <v>36.171900000000001</v>
      </c>
      <c r="C44" s="33">
        <v>35.8018</v>
      </c>
      <c r="D44" s="33">
        <v>36.7241</v>
      </c>
      <c r="E44" s="33">
        <v>36.591200000000001</v>
      </c>
      <c r="F44" s="33">
        <v>34.784199999999998</v>
      </c>
      <c r="G44" s="33">
        <v>35.360300000000002</v>
      </c>
      <c r="H44" s="33">
        <v>37.634500000000003</v>
      </c>
      <c r="I44" s="33">
        <v>36.404499999999999</v>
      </c>
      <c r="J44" s="33">
        <v>36.509700000000002</v>
      </c>
      <c r="K44" s="33">
        <v>57.529899999999998</v>
      </c>
      <c r="L44" s="33">
        <v>15.4703</v>
      </c>
      <c r="M44" s="43">
        <v>36.456600000000002</v>
      </c>
      <c r="N44" s="45">
        <f>IF(SUM('Total Number of Participants'!B37:M37)&gt;0,'Food Costs'!N44/SUM('Total Number of Participants'!B37:M37)," ")</f>
        <v>36.2833732736241</v>
      </c>
      <c r="O44" s="5"/>
    </row>
    <row r="45" spans="1:15" s="17" customFormat="1" ht="24.75" customHeight="1" x14ac:dyDescent="0.2">
      <c r="A45" s="14" t="e">
        <f>'Pregnant Women Participating'!#REF!</f>
        <v>#REF!</v>
      </c>
      <c r="B45" s="34">
        <v>33.578699999999998</v>
      </c>
      <c r="C45" s="35">
        <v>37.717100000000002</v>
      </c>
      <c r="D45" s="35">
        <v>40.702599999999997</v>
      </c>
      <c r="E45" s="35">
        <v>36.377099999999999</v>
      </c>
      <c r="F45" s="35">
        <v>34.679299999999998</v>
      </c>
      <c r="G45" s="35">
        <v>37.292700000000004</v>
      </c>
      <c r="H45" s="35">
        <v>39.853900000000003</v>
      </c>
      <c r="I45" s="35">
        <v>36.998699999999999</v>
      </c>
      <c r="J45" s="35">
        <v>39.874699999999997</v>
      </c>
      <c r="K45" s="35">
        <v>30.901599999999998</v>
      </c>
      <c r="L45" s="35">
        <v>37.951500000000003</v>
      </c>
      <c r="M45" s="42">
        <v>41.325899999999997</v>
      </c>
      <c r="N45" s="46" t="e">
        <f>IF(SUM('Total Number of Participants'!#REF!)&gt;0,'Food Costs'!N45/SUM('Total Number of Participants'!#REF!)," ")</f>
        <v>#REF!</v>
      </c>
      <c r="O45" s="5"/>
    </row>
    <row r="46" spans="1:15" ht="12" customHeight="1" x14ac:dyDescent="0.2">
      <c r="A46" s="7" t="str">
        <f>'Pregnant Women Participating'!A38</f>
        <v>Arizona</v>
      </c>
      <c r="B46" s="32">
        <v>36.477600000000002</v>
      </c>
      <c r="C46" s="33">
        <v>38.6267</v>
      </c>
      <c r="D46" s="33">
        <v>38.038899999999998</v>
      </c>
      <c r="E46" s="33">
        <v>38.547499999999999</v>
      </c>
      <c r="F46" s="33">
        <v>36.333199999999998</v>
      </c>
      <c r="G46" s="33">
        <v>38.883099999999999</v>
      </c>
      <c r="H46" s="33">
        <v>36.433999999999997</v>
      </c>
      <c r="I46" s="33">
        <v>32.338200000000001</v>
      </c>
      <c r="J46" s="33">
        <v>33.4559</v>
      </c>
      <c r="K46" s="33">
        <v>32.201700000000002</v>
      </c>
      <c r="L46" s="33">
        <v>33.642600000000002</v>
      </c>
      <c r="M46" s="43">
        <v>31.785699999999999</v>
      </c>
      <c r="N46" s="45">
        <f>IF(SUM('Total Number of Participants'!B38:M38)&gt;0,'Food Costs'!N46/SUM('Total Number of Participants'!B38:M38)," ")</f>
        <v>35.567881933097162</v>
      </c>
      <c r="O46" s="5"/>
    </row>
    <row r="47" spans="1:15" ht="12" customHeight="1" x14ac:dyDescent="0.2">
      <c r="A47" s="7" t="str">
        <f>'Pregnant Women Participating'!A39</f>
        <v>Arkansas</v>
      </c>
      <c r="B47" s="32">
        <v>49.528799999999997</v>
      </c>
      <c r="C47" s="33">
        <v>44.216700000000003</v>
      </c>
      <c r="D47" s="33">
        <v>43.238599999999998</v>
      </c>
      <c r="E47" s="33">
        <v>22.401199999999999</v>
      </c>
      <c r="F47" s="33">
        <v>28.030200000000001</v>
      </c>
      <c r="G47" s="33">
        <v>49.172899999999998</v>
      </c>
      <c r="H47" s="33">
        <v>26.813199999999998</v>
      </c>
      <c r="I47" s="33">
        <v>35.2042</v>
      </c>
      <c r="J47" s="33">
        <v>13.018700000000001</v>
      </c>
      <c r="K47" s="33">
        <v>58.221800000000002</v>
      </c>
      <c r="L47" s="33">
        <v>40.937899999999999</v>
      </c>
      <c r="M47" s="43">
        <v>34.684100000000001</v>
      </c>
      <c r="N47" s="45">
        <f>IF(SUM('Total Number of Participants'!B39:M39)&gt;0,'Food Costs'!N47/SUM('Total Number of Participants'!B39:M39)," ")</f>
        <v>37.22094787387794</v>
      </c>
      <c r="O47" s="5"/>
    </row>
    <row r="48" spans="1:15" ht="12" customHeight="1" x14ac:dyDescent="0.2">
      <c r="A48" s="7" t="str">
        <f>'Pregnant Women Participating'!A40</f>
        <v>Louisiana</v>
      </c>
      <c r="B48" s="32">
        <v>43.634599999999999</v>
      </c>
      <c r="C48" s="33">
        <v>47.2913</v>
      </c>
      <c r="D48" s="33">
        <v>46.657600000000002</v>
      </c>
      <c r="E48" s="33">
        <v>47.645800000000001</v>
      </c>
      <c r="F48" s="33">
        <v>45.610199999999999</v>
      </c>
      <c r="G48" s="33">
        <v>47.433399999999999</v>
      </c>
      <c r="H48" s="33">
        <v>47.449199999999998</v>
      </c>
      <c r="I48" s="33">
        <v>51.393700000000003</v>
      </c>
      <c r="J48" s="33">
        <v>54.4514</v>
      </c>
      <c r="K48" s="33">
        <v>41.288200000000003</v>
      </c>
      <c r="L48" s="33">
        <v>45.661999999999999</v>
      </c>
      <c r="M48" s="43">
        <v>43.791400000000003</v>
      </c>
      <c r="N48" s="45">
        <f>IF(SUM('Total Number of Participants'!B40:M40)&gt;0,'Food Costs'!N48/SUM('Total Number of Participants'!B40:M40)," ")</f>
        <v>46.847889277714884</v>
      </c>
      <c r="O48" s="5"/>
    </row>
    <row r="49" spans="1:15" ht="12" customHeight="1" x14ac:dyDescent="0.2">
      <c r="A49" s="7" t="str">
        <f>'Pregnant Women Participating'!A41</f>
        <v>New Mexico</v>
      </c>
      <c r="B49" s="32">
        <v>35.889299999999999</v>
      </c>
      <c r="C49" s="33">
        <v>37.268300000000004</v>
      </c>
      <c r="D49" s="33">
        <v>16.1008</v>
      </c>
      <c r="E49" s="33">
        <v>36.2532</v>
      </c>
      <c r="F49" s="33">
        <v>35.295900000000003</v>
      </c>
      <c r="G49" s="33">
        <v>35.252600000000001</v>
      </c>
      <c r="H49" s="33">
        <v>35.484299999999998</v>
      </c>
      <c r="I49" s="33">
        <v>35.922400000000003</v>
      </c>
      <c r="J49" s="33">
        <v>57.658700000000003</v>
      </c>
      <c r="K49" s="33">
        <v>14.6013</v>
      </c>
      <c r="L49" s="33">
        <v>35.5884</v>
      </c>
      <c r="M49" s="43">
        <v>36.508400000000002</v>
      </c>
      <c r="N49" s="45">
        <f>IF(SUM('Total Number of Participants'!B41:M41)&gt;0,'Food Costs'!N49/SUM('Total Number of Participants'!B41:M41)," ")</f>
        <v>34.309548387956127</v>
      </c>
      <c r="O49" s="5"/>
    </row>
    <row r="50" spans="1:15" ht="12" customHeight="1" x14ac:dyDescent="0.2">
      <c r="A50" s="7" t="str">
        <f>'Pregnant Women Participating'!A42</f>
        <v>Oklahoma</v>
      </c>
      <c r="B50" s="32">
        <v>32.606499999999997</v>
      </c>
      <c r="C50" s="33">
        <v>31.6633</v>
      </c>
      <c r="D50" s="33">
        <v>32.305900000000001</v>
      </c>
      <c r="E50" s="33">
        <v>32.234000000000002</v>
      </c>
      <c r="F50" s="33">
        <v>29.0486</v>
      </c>
      <c r="G50" s="33">
        <v>34.281700000000001</v>
      </c>
      <c r="H50" s="33">
        <v>36.595700000000001</v>
      </c>
      <c r="I50" s="33">
        <v>35.283299999999997</v>
      </c>
      <c r="J50" s="33">
        <v>28.5044</v>
      </c>
      <c r="K50" s="33">
        <v>34.679600000000001</v>
      </c>
      <c r="L50" s="33">
        <v>32.509300000000003</v>
      </c>
      <c r="M50" s="43">
        <v>29.584399999999999</v>
      </c>
      <c r="N50" s="45">
        <f>IF(SUM('Total Number of Participants'!B42:M42)&gt;0,'Food Costs'!N50/SUM('Total Number of Participants'!B42:M42)," ")</f>
        <v>32.436412989092368</v>
      </c>
      <c r="O50" s="5"/>
    </row>
    <row r="51" spans="1:15" ht="12" customHeight="1" x14ac:dyDescent="0.2">
      <c r="A51" s="7" t="str">
        <f>'Pregnant Women Participating'!A43</f>
        <v>Texas</v>
      </c>
      <c r="B51" s="32">
        <v>8.2091999999999992</v>
      </c>
      <c r="C51" s="33">
        <v>23.433900000000001</v>
      </c>
      <c r="D51" s="33">
        <v>26.188099999999999</v>
      </c>
      <c r="E51" s="33">
        <v>24.053999999999998</v>
      </c>
      <c r="F51" s="33">
        <v>24.473600000000001</v>
      </c>
      <c r="G51" s="33">
        <v>27.1037</v>
      </c>
      <c r="H51" s="33">
        <v>39.228900000000003</v>
      </c>
      <c r="I51" s="33">
        <v>29.0947</v>
      </c>
      <c r="J51" s="33">
        <v>23.1938</v>
      </c>
      <c r="K51" s="33">
        <v>28.9834</v>
      </c>
      <c r="L51" s="33">
        <v>11.1729</v>
      </c>
      <c r="M51" s="43">
        <v>52.990200000000002</v>
      </c>
      <c r="N51" s="45">
        <f>IF(SUM('Total Number of Participants'!B43:M43)&gt;0,'Food Costs'!N51/SUM('Total Number of Participants'!B43:M43)," ")</f>
        <v>26.44741033372215</v>
      </c>
      <c r="O51" s="5"/>
    </row>
    <row r="52" spans="1:15" ht="12" customHeight="1" x14ac:dyDescent="0.2">
      <c r="A52" s="7" t="str">
        <f>'Pregnant Women Participating'!A44</f>
        <v>Utah</v>
      </c>
      <c r="B52" s="32">
        <v>23.271899999999999</v>
      </c>
      <c r="C52" s="33">
        <v>37.454799999999999</v>
      </c>
      <c r="D52" s="33">
        <v>34.020099999999999</v>
      </c>
      <c r="E52" s="33">
        <v>42.892000000000003</v>
      </c>
      <c r="F52" s="33">
        <v>37.903100000000002</v>
      </c>
      <c r="G52" s="33">
        <v>35.764499999999998</v>
      </c>
      <c r="H52" s="33">
        <v>36.203899999999997</v>
      </c>
      <c r="I52" s="33">
        <v>39.1218</v>
      </c>
      <c r="J52" s="33">
        <v>34.210599999999999</v>
      </c>
      <c r="K52" s="33">
        <v>35.656500000000001</v>
      </c>
      <c r="L52" s="33">
        <v>35.049300000000002</v>
      </c>
      <c r="M52" s="43">
        <v>50.5398</v>
      </c>
      <c r="N52" s="45">
        <f>IF(SUM('Total Number of Participants'!B44:M44)&gt;0,'Food Costs'!N52/SUM('Total Number of Participants'!B44:M44)," ")</f>
        <v>36.756339808383323</v>
      </c>
      <c r="O52" s="5"/>
    </row>
    <row r="53" spans="1:15" ht="12" customHeight="1" x14ac:dyDescent="0.2">
      <c r="A53" s="7" t="str">
        <f>'Pregnant Women Participating'!A45</f>
        <v>Inter-Tribal Council, AZ</v>
      </c>
      <c r="B53" s="32">
        <v>32.783000000000001</v>
      </c>
      <c r="C53" s="33">
        <v>33.615499999999997</v>
      </c>
      <c r="D53" s="33">
        <v>32.166899999999998</v>
      </c>
      <c r="E53" s="33">
        <v>34.670999999999999</v>
      </c>
      <c r="F53" s="33">
        <v>31.5364</v>
      </c>
      <c r="G53" s="33">
        <v>32.078299999999999</v>
      </c>
      <c r="H53" s="33">
        <v>32.7806</v>
      </c>
      <c r="I53" s="33">
        <v>29.9023</v>
      </c>
      <c r="J53" s="33">
        <v>31.816700000000001</v>
      </c>
      <c r="K53" s="33">
        <v>30.4407</v>
      </c>
      <c r="L53" s="33">
        <v>31.807400000000001</v>
      </c>
      <c r="M53" s="43">
        <v>29.3215</v>
      </c>
      <c r="N53" s="45">
        <f>IF(SUM('Total Number of Participants'!B45:M45)&gt;0,'Food Costs'!N53/SUM('Total Number of Participants'!B45:M45)," ")</f>
        <v>31.923861228813561</v>
      </c>
      <c r="O53" s="5"/>
    </row>
    <row r="54" spans="1:15" ht="12" customHeight="1" x14ac:dyDescent="0.2">
      <c r="A54" s="7" t="str">
        <f>'Pregnant Women Participating'!A46</f>
        <v>Navajo Nation, AZ</v>
      </c>
      <c r="B54" s="32">
        <v>56.627800000000001</v>
      </c>
      <c r="C54" s="33">
        <v>39.974899999999998</v>
      </c>
      <c r="D54" s="33">
        <v>27.026800000000001</v>
      </c>
      <c r="E54" s="33">
        <v>55.992100000000001</v>
      </c>
      <c r="F54" s="33">
        <v>23.623999999999999</v>
      </c>
      <c r="G54" s="33">
        <v>58.695399999999999</v>
      </c>
      <c r="H54" s="33">
        <v>26.009899999999998</v>
      </c>
      <c r="I54" s="33">
        <v>41.3825</v>
      </c>
      <c r="J54" s="33">
        <v>54.704700000000003</v>
      </c>
      <c r="K54" s="33">
        <v>39.6081</v>
      </c>
      <c r="L54" s="33">
        <v>23.9208</v>
      </c>
      <c r="M54" s="43">
        <v>41.974200000000003</v>
      </c>
      <c r="N54" s="45">
        <f>IF(SUM('Total Number of Participants'!B46:M46)&gt;0,'Food Costs'!N54/SUM('Total Number of Participants'!B46:M46)," ")</f>
        <v>40.847788848946898</v>
      </c>
      <c r="O54" s="5"/>
    </row>
    <row r="55" spans="1:15" ht="12" customHeight="1" x14ac:dyDescent="0.2">
      <c r="A55" s="7" t="str">
        <f>'Pregnant Women Participating'!A47</f>
        <v>Acoma, Canoncito &amp; Laguna, NM</v>
      </c>
      <c r="B55" s="32">
        <v>53.018599999999999</v>
      </c>
      <c r="C55" s="33">
        <v>30.769200000000001</v>
      </c>
      <c r="D55" s="33">
        <v>68.746399999999994</v>
      </c>
      <c r="E55" s="33">
        <v>39.267000000000003</v>
      </c>
      <c r="F55" s="33">
        <v>34.883699999999997</v>
      </c>
      <c r="G55" s="33">
        <v>65.044899999999998</v>
      </c>
      <c r="H55" s="33">
        <v>50.147500000000001</v>
      </c>
      <c r="I55" s="33">
        <v>35.887300000000003</v>
      </c>
      <c r="J55" s="33">
        <v>55.636899999999997</v>
      </c>
      <c r="K55" s="33">
        <v>36.6492</v>
      </c>
      <c r="L55" s="33">
        <v>50.473399999999998</v>
      </c>
      <c r="M55" s="43">
        <v>44.736800000000002</v>
      </c>
      <c r="N55" s="45">
        <f>IF(SUM('Total Number of Participants'!B47:M47)&gt;0,'Food Costs'!N55/SUM('Total Number of Participants'!B47:M47)," ")</f>
        <v>46.863906678865504</v>
      </c>
      <c r="O55" s="5"/>
    </row>
    <row r="56" spans="1:15" ht="12" customHeight="1" x14ac:dyDescent="0.2">
      <c r="A56" s="7" t="str">
        <f>'Pregnant Women Participating'!A48</f>
        <v>Eight Northern Pueblos, NM</v>
      </c>
      <c r="B56" s="32">
        <v>53.888100000000001</v>
      </c>
      <c r="C56" s="33">
        <v>55.6203</v>
      </c>
      <c r="D56" s="33">
        <v>61.2682</v>
      </c>
      <c r="E56" s="33">
        <v>59.961199999999998</v>
      </c>
      <c r="F56" s="33">
        <v>59.307099999999998</v>
      </c>
      <c r="G56" s="33">
        <v>61.94</v>
      </c>
      <c r="H56" s="33">
        <v>54.205300000000001</v>
      </c>
      <c r="I56" s="33">
        <v>59.893700000000003</v>
      </c>
      <c r="J56" s="33">
        <v>60.281700000000001</v>
      </c>
      <c r="K56" s="33">
        <v>59.711500000000001</v>
      </c>
      <c r="L56" s="33">
        <v>61.342700000000001</v>
      </c>
      <c r="M56" s="43">
        <v>67.828000000000003</v>
      </c>
      <c r="N56" s="45">
        <f>IF(SUM('Total Number of Participants'!B48:M48)&gt;0,'Food Costs'!N56/SUM('Total Number of Participants'!B48:M48)," ")</f>
        <v>59.533722438391699</v>
      </c>
      <c r="O56" s="5"/>
    </row>
    <row r="57" spans="1:15" ht="12" customHeight="1" x14ac:dyDescent="0.2">
      <c r="A57" s="7" t="str">
        <f>'Pregnant Women Participating'!A49</f>
        <v>Five Sandoval Pueblos, NM</v>
      </c>
      <c r="B57" s="32">
        <v>65.436999999999998</v>
      </c>
      <c r="C57" s="33">
        <v>14.8178</v>
      </c>
      <c r="D57" s="33">
        <v>82.243700000000004</v>
      </c>
      <c r="E57" s="33">
        <v>51.562800000000003</v>
      </c>
      <c r="F57" s="33">
        <v>36.580500000000001</v>
      </c>
      <c r="G57" s="33">
        <v>44.699599999999997</v>
      </c>
      <c r="H57" s="33">
        <v>60.462699999999998</v>
      </c>
      <c r="I57" s="33">
        <v>47.276299999999999</v>
      </c>
      <c r="J57" s="33">
        <v>42.186799999999998</v>
      </c>
      <c r="K57" s="33">
        <v>52.3504</v>
      </c>
      <c r="L57" s="33">
        <v>70.394199999999998</v>
      </c>
      <c r="M57" s="43">
        <v>41.016599999999997</v>
      </c>
      <c r="N57" s="45">
        <f>IF(SUM('Total Number of Participants'!B49:M49)&gt;0,'Food Costs'!N57/SUM('Total Number of Participants'!B49:M49)," ")</f>
        <v>50.34018759018759</v>
      </c>
      <c r="O57" s="5"/>
    </row>
    <row r="58" spans="1:15" ht="12" customHeight="1" x14ac:dyDescent="0.2">
      <c r="A58" s="7" t="str">
        <f>'Pregnant Women Participating'!A50</f>
        <v>Isleta Pueblo, NM</v>
      </c>
      <c r="B58" s="32">
        <v>45.2682</v>
      </c>
      <c r="C58" s="33">
        <v>47.642499999999998</v>
      </c>
      <c r="D58" s="33">
        <v>46.9895</v>
      </c>
      <c r="E58" s="33">
        <v>45.837899999999998</v>
      </c>
      <c r="F58" s="33">
        <v>41.946399999999997</v>
      </c>
      <c r="G58" s="33">
        <v>44.073999999999998</v>
      </c>
      <c r="H58" s="33">
        <v>44.827500000000001</v>
      </c>
      <c r="I58" s="33">
        <v>42.228700000000003</v>
      </c>
      <c r="J58" s="33">
        <v>41.576799999999999</v>
      </c>
      <c r="K58" s="33">
        <v>37.0486</v>
      </c>
      <c r="L58" s="33">
        <v>65.999099999999999</v>
      </c>
      <c r="M58" s="43">
        <v>31.526199999999999</v>
      </c>
      <c r="N58" s="45">
        <f>IF(SUM('Total Number of Participants'!B50:M50)&gt;0,'Food Costs'!N58/SUM('Total Number of Participants'!B50:M50)," ")</f>
        <v>44.601923218087059</v>
      </c>
      <c r="O58" s="5"/>
    </row>
    <row r="59" spans="1:15" ht="12" customHeight="1" x14ac:dyDescent="0.2">
      <c r="A59" s="7" t="str">
        <f>'Pregnant Women Participating'!A51</f>
        <v>San Felipe Pueblo, NM</v>
      </c>
      <c r="B59" s="32">
        <v>85.657399999999996</v>
      </c>
      <c r="C59" s="33">
        <v>98.677800000000005</v>
      </c>
      <c r="D59" s="33">
        <v>102.41549999999999</v>
      </c>
      <c r="E59" s="33">
        <v>88.744600000000005</v>
      </c>
      <c r="F59" s="33">
        <v>96.566500000000005</v>
      </c>
      <c r="G59" s="33">
        <v>89.922499999999999</v>
      </c>
      <c r="H59" s="33">
        <v>125.37309999999999</v>
      </c>
      <c r="I59" s="33">
        <v>90.196100000000001</v>
      </c>
      <c r="J59" s="33">
        <v>84.586500000000001</v>
      </c>
      <c r="K59" s="33">
        <v>89.219300000000004</v>
      </c>
      <c r="L59" s="33">
        <v>82.528700000000001</v>
      </c>
      <c r="M59" s="43">
        <v>92.127700000000004</v>
      </c>
      <c r="N59" s="45">
        <f>IF(SUM('Total Number of Participants'!B51:M51)&gt;0,'Food Costs'!N59/SUM('Total Number of Participants'!B51:M51)," ")</f>
        <v>93.039917412250517</v>
      </c>
      <c r="O59" s="5"/>
    </row>
    <row r="60" spans="1:15" ht="12" customHeight="1" x14ac:dyDescent="0.2">
      <c r="A60" s="7" t="str">
        <f>'Pregnant Women Participating'!A52</f>
        <v>Santo Domingo Tribe, NM</v>
      </c>
      <c r="B60" s="32">
        <v>106.3775</v>
      </c>
      <c r="C60" s="33">
        <v>94.672799999999995</v>
      </c>
      <c r="D60" s="33">
        <v>87.668400000000005</v>
      </c>
      <c r="E60" s="33">
        <v>88.014600000000002</v>
      </c>
      <c r="F60" s="33">
        <v>90.957700000000003</v>
      </c>
      <c r="G60" s="33">
        <v>86.509600000000006</v>
      </c>
      <c r="H60" s="33">
        <v>87.953800000000001</v>
      </c>
      <c r="I60" s="33">
        <v>104.56480000000001</v>
      </c>
      <c r="J60" s="33">
        <v>87.182699999999997</v>
      </c>
      <c r="K60" s="33">
        <v>90.376300000000001</v>
      </c>
      <c r="L60" s="33">
        <v>84.185199999999995</v>
      </c>
      <c r="M60" s="43">
        <v>255.32419999999999</v>
      </c>
      <c r="N60" s="45">
        <f>IF(SUM('Total Number of Participants'!B52:M52)&gt;0,'Food Costs'!N60/SUM('Total Number of Participants'!B52:M52)," ")</f>
        <v>104.3426514188903</v>
      </c>
      <c r="O60" s="5"/>
    </row>
    <row r="61" spans="1:15" ht="12" customHeight="1" x14ac:dyDescent="0.2">
      <c r="A61" s="7" t="str">
        <f>'Pregnant Women Participating'!A53</f>
        <v>Zuni Pueblo, NM</v>
      </c>
      <c r="B61" s="32">
        <v>52.554600000000001</v>
      </c>
      <c r="C61" s="33">
        <v>55.317300000000003</v>
      </c>
      <c r="D61" s="33">
        <v>48.1434</v>
      </c>
      <c r="E61" s="33">
        <v>52.444699999999997</v>
      </c>
      <c r="F61" s="33">
        <v>47.077399999999997</v>
      </c>
      <c r="G61" s="33">
        <v>52.305</v>
      </c>
      <c r="H61" s="33">
        <v>50.828000000000003</v>
      </c>
      <c r="I61" s="33">
        <v>58.042000000000002</v>
      </c>
      <c r="J61" s="33">
        <v>51.838700000000003</v>
      </c>
      <c r="K61" s="33">
        <v>73.995999999999995</v>
      </c>
      <c r="L61" s="33">
        <v>52.3992</v>
      </c>
      <c r="M61" s="43">
        <v>52.835299999999997</v>
      </c>
      <c r="N61" s="45">
        <f>IF(SUM('Total Number of Participants'!B53:M53)&gt;0,'Food Costs'!N61/SUM('Total Number of Participants'!B53:M53)," ")</f>
        <v>53.875300144069151</v>
      </c>
      <c r="O61" s="5"/>
    </row>
    <row r="62" spans="1:15" ht="12" customHeight="1" x14ac:dyDescent="0.2">
      <c r="A62" s="7" t="str">
        <f>'Pregnant Women Participating'!A54</f>
        <v>Cherokee Nation, OK</v>
      </c>
      <c r="B62" s="32">
        <v>32.11</v>
      </c>
      <c r="C62" s="33">
        <v>52.9634</v>
      </c>
      <c r="D62" s="33">
        <v>12.766999999999999</v>
      </c>
      <c r="E62" s="33">
        <v>45.474800000000002</v>
      </c>
      <c r="F62" s="33">
        <v>35.093600000000002</v>
      </c>
      <c r="G62" s="33">
        <v>32.749499999999998</v>
      </c>
      <c r="H62" s="33">
        <v>39.802599999999998</v>
      </c>
      <c r="I62" s="33">
        <v>38.084200000000003</v>
      </c>
      <c r="J62" s="33">
        <v>35.926299999999998</v>
      </c>
      <c r="K62" s="33">
        <v>43.611600000000003</v>
      </c>
      <c r="L62" s="33">
        <v>32.153500000000001</v>
      </c>
      <c r="M62" s="43">
        <v>39.797699999999999</v>
      </c>
      <c r="N62" s="45">
        <f>IF(SUM('Total Number of Participants'!B54:M54)&gt;0,'Food Costs'!N62/SUM('Total Number of Participants'!B54:M54)," ")</f>
        <v>36.814110082375507</v>
      </c>
      <c r="O62" s="5"/>
    </row>
    <row r="63" spans="1:15" ht="12" customHeight="1" x14ac:dyDescent="0.2">
      <c r="A63" s="7" t="str">
        <f>'Pregnant Women Participating'!A55</f>
        <v>Chickasaw Nation, OK</v>
      </c>
      <c r="B63" s="32">
        <v>29.989699999999999</v>
      </c>
      <c r="C63" s="33">
        <v>33.205199999999998</v>
      </c>
      <c r="D63" s="33">
        <v>32.2714</v>
      </c>
      <c r="E63" s="33">
        <v>35.101900000000001</v>
      </c>
      <c r="F63" s="33">
        <v>39.483400000000003</v>
      </c>
      <c r="G63" s="33">
        <v>56.257399999999997</v>
      </c>
      <c r="H63" s="33">
        <v>-9.3089999999999993</v>
      </c>
      <c r="I63" s="33">
        <v>56.155700000000003</v>
      </c>
      <c r="J63" s="33">
        <v>26.706299999999999</v>
      </c>
      <c r="K63" s="33">
        <v>32.179099999999998</v>
      </c>
      <c r="L63" s="33">
        <v>40.363100000000003</v>
      </c>
      <c r="M63" s="43">
        <v>35.060099999999998</v>
      </c>
      <c r="N63" s="45">
        <f>IF(SUM('Total Number of Participants'!B55:M55)&gt;0,'Food Costs'!N63/SUM('Total Number of Participants'!B55:M55)," ")</f>
        <v>33.939705453484983</v>
      </c>
      <c r="O63" s="5"/>
    </row>
    <row r="64" spans="1:15" ht="12" customHeight="1" x14ac:dyDescent="0.2">
      <c r="A64" s="7" t="str">
        <f>'Pregnant Women Participating'!A56</f>
        <v>Choctaw Nation, OK</v>
      </c>
      <c r="B64" s="32">
        <v>16.012</v>
      </c>
      <c r="C64" s="33">
        <v>29.704699999999999</v>
      </c>
      <c r="D64" s="33">
        <v>29.0077</v>
      </c>
      <c r="E64" s="33">
        <v>28.640899999999998</v>
      </c>
      <c r="F64" s="33">
        <v>25.855699999999999</v>
      </c>
      <c r="G64" s="33">
        <v>29.506399999999999</v>
      </c>
      <c r="H64" s="33">
        <v>30.106200000000001</v>
      </c>
      <c r="I64" s="33">
        <v>29.741800000000001</v>
      </c>
      <c r="J64" s="33">
        <v>28.658799999999999</v>
      </c>
      <c r="K64" s="33">
        <v>33.3264</v>
      </c>
      <c r="L64" s="33">
        <v>30.5045</v>
      </c>
      <c r="M64" s="43">
        <v>43.398499999999999</v>
      </c>
      <c r="N64" s="45">
        <f>IF(SUM('Total Number of Participants'!B56:M56)&gt;0,'Food Costs'!N64/SUM('Total Number of Participants'!B56:M56)," ")</f>
        <v>29.644381922993684</v>
      </c>
      <c r="O64" s="5"/>
    </row>
    <row r="65" spans="1:15" ht="12" customHeight="1" x14ac:dyDescent="0.2">
      <c r="A65" s="7" t="str">
        <f>'Pregnant Women Participating'!A57</f>
        <v>Citizen Potawatomi Nation, OK</v>
      </c>
      <c r="B65" s="32">
        <v>33.349299999999999</v>
      </c>
      <c r="C65" s="33">
        <v>31.343499999999999</v>
      </c>
      <c r="D65" s="33">
        <v>30.392199999999999</v>
      </c>
      <c r="E65" s="33">
        <v>32.577800000000003</v>
      </c>
      <c r="F65" s="33">
        <v>33.245199999999997</v>
      </c>
      <c r="G65" s="33">
        <v>34.2562</v>
      </c>
      <c r="H65" s="33">
        <v>33.245899999999999</v>
      </c>
      <c r="I65" s="33">
        <v>31.911999999999999</v>
      </c>
      <c r="J65" s="33">
        <v>29.9041</v>
      </c>
      <c r="K65" s="33">
        <v>34.229100000000003</v>
      </c>
      <c r="L65" s="33">
        <v>34.658900000000003</v>
      </c>
      <c r="M65" s="43">
        <v>31.092600000000001</v>
      </c>
      <c r="N65" s="45">
        <f>IF(SUM('Total Number of Participants'!B57:M57)&gt;0,'Food Costs'!N65/SUM('Total Number of Participants'!B57:M57)," ")</f>
        <v>32.526063891131358</v>
      </c>
      <c r="O65" s="5"/>
    </row>
    <row r="66" spans="1:15" ht="12" customHeight="1" x14ac:dyDescent="0.2">
      <c r="A66" s="7" t="str">
        <f>'Pregnant Women Participating'!A58</f>
        <v>Inter-Tribal Council, OK</v>
      </c>
      <c r="B66" s="32">
        <v>49.042700000000004</v>
      </c>
      <c r="C66" s="33">
        <v>51.834200000000003</v>
      </c>
      <c r="D66" s="33">
        <v>52.590200000000003</v>
      </c>
      <c r="E66" s="33">
        <v>54.273000000000003</v>
      </c>
      <c r="F66" s="33">
        <v>50.928600000000003</v>
      </c>
      <c r="G66" s="33">
        <v>53.460099999999997</v>
      </c>
      <c r="H66" s="33">
        <v>55.043100000000003</v>
      </c>
      <c r="I66" s="33">
        <v>53.766599999999997</v>
      </c>
      <c r="J66" s="33">
        <v>53.460099999999997</v>
      </c>
      <c r="K66" s="33">
        <v>52</v>
      </c>
      <c r="L66" s="33">
        <v>51.4146</v>
      </c>
      <c r="M66" s="43">
        <v>68.778099999999995</v>
      </c>
      <c r="N66" s="45">
        <f>IF(SUM('Total Number of Participants'!B58:M58)&gt;0,'Food Costs'!N66/SUM('Total Number of Participants'!B58:M58)," ")</f>
        <v>53.925011276499774</v>
      </c>
      <c r="O66" s="5"/>
    </row>
    <row r="67" spans="1:15" ht="12" customHeight="1" x14ac:dyDescent="0.2">
      <c r="A67" s="7" t="str">
        <f>'Pregnant Women Participating'!A59</f>
        <v>Muscogee Creek Nation, OK</v>
      </c>
      <c r="B67" s="32">
        <v>37.694200000000002</v>
      </c>
      <c r="C67" s="33">
        <v>34.375900000000001</v>
      </c>
      <c r="D67" s="33">
        <v>33.853299999999997</v>
      </c>
      <c r="E67" s="33">
        <v>36.128300000000003</v>
      </c>
      <c r="F67" s="33">
        <v>34.709800000000001</v>
      </c>
      <c r="G67" s="33">
        <v>34.826799999999999</v>
      </c>
      <c r="H67" s="33">
        <v>35.515700000000002</v>
      </c>
      <c r="I67" s="33">
        <v>35.119500000000002</v>
      </c>
      <c r="J67" s="33">
        <v>37.324100000000001</v>
      </c>
      <c r="K67" s="33">
        <v>37.239100000000001</v>
      </c>
      <c r="L67" s="33">
        <v>35.599800000000002</v>
      </c>
      <c r="M67" s="43">
        <v>34.2971</v>
      </c>
      <c r="N67" s="45">
        <f>IF(SUM('Total Number of Participants'!B59:M59)&gt;0,'Food Costs'!N67/SUM('Total Number of Participants'!B59:M59)," ")</f>
        <v>35.566603304576695</v>
      </c>
      <c r="O67" s="5"/>
    </row>
    <row r="68" spans="1:15" ht="12" customHeight="1" x14ac:dyDescent="0.2">
      <c r="A68" s="7" t="str">
        <f>'Pregnant Women Participating'!A60</f>
        <v>Osage Tribal Council, OK</v>
      </c>
      <c r="B68" s="32">
        <v>22.464400000000001</v>
      </c>
      <c r="C68" s="33">
        <v>41.871600000000001</v>
      </c>
      <c r="D68" s="33">
        <v>29.097899999999999</v>
      </c>
      <c r="E68" s="33">
        <v>40.555599999999998</v>
      </c>
      <c r="F68" s="33">
        <v>22.536100000000001</v>
      </c>
      <c r="G68" s="33">
        <v>22.324300000000001</v>
      </c>
      <c r="H68" s="33">
        <v>28.174299999999999</v>
      </c>
      <c r="I68" s="33">
        <v>31.183</v>
      </c>
      <c r="J68" s="33">
        <v>23.4572</v>
      </c>
      <c r="K68" s="33">
        <v>32.163200000000003</v>
      </c>
      <c r="L68" s="33">
        <v>25.6006</v>
      </c>
      <c r="M68" s="43">
        <v>26.9465</v>
      </c>
      <c r="N68" s="45">
        <f>IF(SUM('Total Number of Participants'!B60:M60)&gt;0,'Food Costs'!N68/SUM('Total Number of Participants'!B60:M60)," ")</f>
        <v>28.826036114434896</v>
      </c>
      <c r="O68" s="5"/>
    </row>
    <row r="69" spans="1:15" ht="12" customHeight="1" x14ac:dyDescent="0.2">
      <c r="A69" s="7" t="str">
        <f>'Pregnant Women Participating'!A61</f>
        <v>Otoe-Missouria Tribe, OK</v>
      </c>
      <c r="B69" s="32">
        <v>7.0711000000000004</v>
      </c>
      <c r="C69" s="33">
        <v>54.967300000000002</v>
      </c>
      <c r="D69" s="33">
        <v>36.903599999999997</v>
      </c>
      <c r="E69" s="33">
        <v>34.321800000000003</v>
      </c>
      <c r="F69" s="33">
        <v>29.791699999999999</v>
      </c>
      <c r="G69" s="33">
        <v>30.0303</v>
      </c>
      <c r="H69" s="33">
        <v>37.053600000000003</v>
      </c>
      <c r="I69" s="33">
        <v>9.7584999999999997</v>
      </c>
      <c r="J69" s="33">
        <v>58.952399999999997</v>
      </c>
      <c r="K69" s="33">
        <v>9.3529</v>
      </c>
      <c r="L69" s="33">
        <v>34.213900000000002</v>
      </c>
      <c r="M69" s="43">
        <v>57.709800000000001</v>
      </c>
      <c r="N69" s="45">
        <f>IF(SUM('Total Number of Participants'!B61:M61)&gt;0,'Food Costs'!N69/SUM('Total Number of Participants'!B61:M61)," ")</f>
        <v>33.453113983548768</v>
      </c>
      <c r="O69" s="5"/>
    </row>
    <row r="70" spans="1:15" ht="12" customHeight="1" x14ac:dyDescent="0.2">
      <c r="A70" s="7" t="str">
        <f>'Pregnant Women Participating'!A62</f>
        <v>Wichita, Caddo &amp; Delaware (WCD), OK</v>
      </c>
      <c r="B70" s="32">
        <v>27.4999</v>
      </c>
      <c r="C70" s="33">
        <v>30.202300000000001</v>
      </c>
      <c r="D70" s="33">
        <v>27.734200000000001</v>
      </c>
      <c r="E70" s="33">
        <v>33.386499999999998</v>
      </c>
      <c r="F70" s="33">
        <v>30.2544</v>
      </c>
      <c r="G70" s="33">
        <v>31.265699999999999</v>
      </c>
      <c r="H70" s="33">
        <v>33.181100000000001</v>
      </c>
      <c r="I70" s="33">
        <v>30.806100000000001</v>
      </c>
      <c r="J70" s="33">
        <v>30.8584</v>
      </c>
      <c r="K70" s="33">
        <v>31.1401</v>
      </c>
      <c r="L70" s="33">
        <v>32.572499999999998</v>
      </c>
      <c r="M70" s="43">
        <v>33.7361</v>
      </c>
      <c r="N70" s="45">
        <f>IF(SUM('Total Number of Participants'!B62:M62)&gt;0,'Food Costs'!N70/SUM('Total Number of Participants'!B62:M62)," ")</f>
        <v>31.076668038043611</v>
      </c>
      <c r="O70" s="5"/>
    </row>
    <row r="71" spans="1:15" s="17" customFormat="1" ht="24.75" customHeight="1" x14ac:dyDescent="0.2">
      <c r="A71" s="14" t="e">
        <f>'Pregnant Women Participating'!#REF!</f>
        <v>#REF!</v>
      </c>
      <c r="B71" s="34">
        <v>20.755600000000001</v>
      </c>
      <c r="C71" s="35">
        <v>30.479600000000001</v>
      </c>
      <c r="D71" s="35">
        <v>30.7912</v>
      </c>
      <c r="E71" s="35">
        <v>29.842099999999999</v>
      </c>
      <c r="F71" s="35">
        <v>29.261299999999999</v>
      </c>
      <c r="G71" s="35">
        <v>32.901499999999999</v>
      </c>
      <c r="H71" s="35">
        <v>38.244500000000002</v>
      </c>
      <c r="I71" s="35">
        <v>32.996400000000001</v>
      </c>
      <c r="J71" s="35">
        <v>28.801200000000001</v>
      </c>
      <c r="K71" s="35">
        <v>32.419600000000003</v>
      </c>
      <c r="L71" s="35">
        <v>21.948899999999998</v>
      </c>
      <c r="M71" s="42">
        <v>46.382300000000001</v>
      </c>
      <c r="N71" s="46" t="e">
        <f>IF(SUM('Total Number of Participants'!#REF!)&gt;0,'Food Costs'!N71/SUM('Total Number of Participants'!#REF!)," ")</f>
        <v>#REF!</v>
      </c>
      <c r="O71" s="5"/>
    </row>
    <row r="72" spans="1:15" ht="12" customHeight="1" x14ac:dyDescent="0.2">
      <c r="A72" s="7" t="str">
        <f>'Pregnant Women Participating'!A63</f>
        <v>Colorado</v>
      </c>
      <c r="B72" s="32">
        <v>37.721899999999998</v>
      </c>
      <c r="C72" s="33">
        <v>35.524299999999997</v>
      </c>
      <c r="D72" s="33">
        <v>37.141100000000002</v>
      </c>
      <c r="E72" s="33">
        <v>37.144500000000001</v>
      </c>
      <c r="F72" s="33">
        <v>49.126100000000001</v>
      </c>
      <c r="G72" s="33">
        <v>24.157800000000002</v>
      </c>
      <c r="H72" s="33">
        <v>34.322800000000001</v>
      </c>
      <c r="I72" s="33">
        <v>37.005200000000002</v>
      </c>
      <c r="J72" s="33">
        <v>35.195300000000003</v>
      </c>
      <c r="K72" s="33">
        <v>38.9129</v>
      </c>
      <c r="L72" s="33">
        <v>51.849200000000003</v>
      </c>
      <c r="M72" s="43">
        <v>25.514700000000001</v>
      </c>
      <c r="N72" s="45">
        <f>IF(SUM('Total Number of Participants'!B63:M63)&gt;0,'Food Costs'!N72/SUM('Total Number of Participants'!B63:M63)," ")</f>
        <v>36.981003882418193</v>
      </c>
      <c r="O72" s="5"/>
    </row>
    <row r="73" spans="1:15" ht="12" customHeight="1" x14ac:dyDescent="0.2">
      <c r="A73" s="7" t="str">
        <f>'Pregnant Women Participating'!A64</f>
        <v>Kansas</v>
      </c>
      <c r="B73" s="32">
        <v>35.832999999999998</v>
      </c>
      <c r="C73" s="33">
        <v>36.386699999999998</v>
      </c>
      <c r="D73" s="33">
        <v>36.022500000000001</v>
      </c>
      <c r="E73" s="33">
        <v>37.227600000000002</v>
      </c>
      <c r="F73" s="33">
        <v>34.705100000000002</v>
      </c>
      <c r="G73" s="33">
        <v>36.378799999999998</v>
      </c>
      <c r="H73" s="33">
        <v>57.564500000000002</v>
      </c>
      <c r="I73" s="33">
        <v>8.6035000000000004</v>
      </c>
      <c r="J73" s="33">
        <v>32.504399999999997</v>
      </c>
      <c r="K73" s="33">
        <v>32.950499999999998</v>
      </c>
      <c r="L73" s="33">
        <v>33.057099999999998</v>
      </c>
      <c r="M73" s="43">
        <v>31.169599999999999</v>
      </c>
      <c r="N73" s="45">
        <f>IF(SUM('Total Number of Participants'!B64:M64)&gt;0,'Food Costs'!N73/SUM('Total Number of Participants'!B64:M64)," ")</f>
        <v>34.356390476566567</v>
      </c>
      <c r="O73" s="5"/>
    </row>
    <row r="74" spans="1:15" ht="12" customHeight="1" x14ac:dyDescent="0.2">
      <c r="A74" s="7" t="str">
        <f>'Pregnant Women Participating'!A65</f>
        <v>Missouri</v>
      </c>
      <c r="B74" s="32">
        <v>8.2149000000000001</v>
      </c>
      <c r="C74" s="33">
        <v>34.1616</v>
      </c>
      <c r="D74" s="33">
        <v>33.695799999999998</v>
      </c>
      <c r="E74" s="33">
        <v>33.883600000000001</v>
      </c>
      <c r="F74" s="33">
        <v>33.439399999999999</v>
      </c>
      <c r="G74" s="33">
        <v>32.820999999999998</v>
      </c>
      <c r="H74" s="33">
        <v>34.165599999999998</v>
      </c>
      <c r="I74" s="33">
        <v>35.006799999999998</v>
      </c>
      <c r="J74" s="33">
        <v>35.648800000000001</v>
      </c>
      <c r="K74" s="33">
        <v>32.8123</v>
      </c>
      <c r="L74" s="33">
        <v>35.428899999999999</v>
      </c>
      <c r="M74" s="43">
        <v>61.199599999999997</v>
      </c>
      <c r="N74" s="45">
        <f>IF(SUM('Total Number of Participants'!B65:M65)&gt;0,'Food Costs'!N74/SUM('Total Number of Participants'!B65:M65)," ")</f>
        <v>34.073469935883622</v>
      </c>
      <c r="O74" s="5"/>
    </row>
    <row r="75" spans="1:15" ht="12" customHeight="1" x14ac:dyDescent="0.2">
      <c r="A75" s="7" t="str">
        <f>'Pregnant Women Participating'!A66</f>
        <v>Montana</v>
      </c>
      <c r="B75" s="32">
        <v>37.669499999999999</v>
      </c>
      <c r="C75" s="33">
        <v>34.855400000000003</v>
      </c>
      <c r="D75" s="33">
        <v>38.810299999999998</v>
      </c>
      <c r="E75" s="33">
        <v>38.598700000000001</v>
      </c>
      <c r="F75" s="33">
        <v>34.9833</v>
      </c>
      <c r="G75" s="33">
        <v>33.536000000000001</v>
      </c>
      <c r="H75" s="33">
        <v>13.599500000000001</v>
      </c>
      <c r="I75" s="33">
        <v>52.984099999999998</v>
      </c>
      <c r="J75" s="33">
        <v>31.697299999999998</v>
      </c>
      <c r="K75" s="33">
        <v>12.378500000000001</v>
      </c>
      <c r="L75" s="33">
        <v>30.6813</v>
      </c>
      <c r="M75" s="43">
        <v>55.488100000000003</v>
      </c>
      <c r="N75" s="45">
        <f>IF(SUM('Total Number of Participants'!B66:M66)&gt;0,'Food Costs'!N75/SUM('Total Number of Participants'!B66:M66)," ")</f>
        <v>34.642375418533426</v>
      </c>
      <c r="O75" s="5"/>
    </row>
    <row r="76" spans="1:15" ht="12" customHeight="1" x14ac:dyDescent="0.2">
      <c r="A76" s="7" t="str">
        <f>'Pregnant Women Participating'!A67</f>
        <v>Nebraska</v>
      </c>
      <c r="B76" s="32">
        <v>37.886499999999998</v>
      </c>
      <c r="C76" s="33">
        <v>38.304900000000004</v>
      </c>
      <c r="D76" s="33">
        <v>39.773600000000002</v>
      </c>
      <c r="E76" s="33">
        <v>38.8035</v>
      </c>
      <c r="F76" s="33">
        <v>37.354500000000002</v>
      </c>
      <c r="G76" s="33">
        <v>38.785299999999999</v>
      </c>
      <c r="H76" s="33">
        <v>38.928199999999997</v>
      </c>
      <c r="I76" s="33">
        <v>39.706200000000003</v>
      </c>
      <c r="J76" s="33">
        <v>38.141300000000001</v>
      </c>
      <c r="K76" s="33">
        <v>39.319699999999997</v>
      </c>
      <c r="L76" s="33">
        <v>39.247700000000002</v>
      </c>
      <c r="M76" s="43">
        <v>40.298099999999998</v>
      </c>
      <c r="N76" s="45">
        <f>IF(SUM('Total Number of Participants'!B67:M67)&gt;0,'Food Costs'!N76/SUM('Total Number of Participants'!B67:M67)," ")</f>
        <v>38.880242766604425</v>
      </c>
      <c r="O76" s="5"/>
    </row>
    <row r="77" spans="1:15" ht="12" customHeight="1" x14ac:dyDescent="0.2">
      <c r="A77" s="7" t="str">
        <f>'Pregnant Women Participating'!A68</f>
        <v>North Dakota</v>
      </c>
      <c r="B77" s="32">
        <v>70.8185</v>
      </c>
      <c r="C77" s="33">
        <v>20.276700000000002</v>
      </c>
      <c r="D77" s="33">
        <v>44.79</v>
      </c>
      <c r="E77" s="33">
        <v>53.048900000000003</v>
      </c>
      <c r="F77" s="33">
        <v>63.778599999999997</v>
      </c>
      <c r="G77" s="33">
        <v>26.3201</v>
      </c>
      <c r="H77" s="33">
        <v>47.788400000000003</v>
      </c>
      <c r="I77" s="33">
        <v>70.336100000000002</v>
      </c>
      <c r="J77" s="33">
        <v>28.444800000000001</v>
      </c>
      <c r="K77" s="33">
        <v>49.353000000000002</v>
      </c>
      <c r="L77" s="33">
        <v>47.966900000000003</v>
      </c>
      <c r="M77" s="43">
        <v>45.084200000000003</v>
      </c>
      <c r="N77" s="45">
        <f>IF(SUM('Total Number of Participants'!B68:M68)&gt;0,'Food Costs'!N77/SUM('Total Number of Participants'!B68:M68)," ")</f>
        <v>47.338192078031703</v>
      </c>
      <c r="O77" s="5"/>
    </row>
    <row r="78" spans="1:15" ht="12" customHeight="1" x14ac:dyDescent="0.2">
      <c r="A78" s="7" t="str">
        <f>'Pregnant Women Participating'!A69</f>
        <v>South Dakota</v>
      </c>
      <c r="B78" s="32">
        <v>39.647799999999997</v>
      </c>
      <c r="C78" s="33">
        <v>40.383400000000002</v>
      </c>
      <c r="D78" s="33">
        <v>38.322699999999998</v>
      </c>
      <c r="E78" s="33">
        <v>40.203699999999998</v>
      </c>
      <c r="F78" s="33">
        <v>39.345100000000002</v>
      </c>
      <c r="G78" s="33">
        <v>39.516100000000002</v>
      </c>
      <c r="H78" s="33">
        <v>40.165799999999997</v>
      </c>
      <c r="I78" s="33">
        <v>38.914099999999998</v>
      </c>
      <c r="J78" s="33">
        <v>40.109099999999998</v>
      </c>
      <c r="K78" s="33">
        <v>39.144599999999997</v>
      </c>
      <c r="L78" s="33">
        <v>40.871099999999998</v>
      </c>
      <c r="M78" s="43">
        <v>37.859200000000001</v>
      </c>
      <c r="N78" s="45">
        <f>IF(SUM('Total Number of Participants'!B69:M69)&gt;0,'Food Costs'!N78/SUM('Total Number of Participants'!B69:M69)," ")</f>
        <v>39.542864815270661</v>
      </c>
      <c r="O78" s="5"/>
    </row>
    <row r="79" spans="1:15" ht="12" customHeight="1" x14ac:dyDescent="0.2">
      <c r="A79" s="7" t="str">
        <f>'Pregnant Women Participating'!A70</f>
        <v>Wyoming</v>
      </c>
      <c r="B79" s="32">
        <v>29.579799999999999</v>
      </c>
      <c r="C79" s="33">
        <v>29.281400000000001</v>
      </c>
      <c r="D79" s="33">
        <v>32.088799999999999</v>
      </c>
      <c r="E79" s="33">
        <v>32.706000000000003</v>
      </c>
      <c r="F79" s="33">
        <v>27.842300000000002</v>
      </c>
      <c r="G79" s="33">
        <v>29.446899999999999</v>
      </c>
      <c r="H79" s="33">
        <v>24.4224</v>
      </c>
      <c r="I79" s="33">
        <v>26.1432</v>
      </c>
      <c r="J79" s="33">
        <v>25.983000000000001</v>
      </c>
      <c r="K79" s="33">
        <v>25.5825</v>
      </c>
      <c r="L79" s="33">
        <v>28.079599999999999</v>
      </c>
      <c r="M79" s="43">
        <v>34.288899999999998</v>
      </c>
      <c r="N79" s="45">
        <f>IF(SUM('Total Number of Participants'!B70:M70)&gt;0,'Food Costs'!N79/SUM('Total Number of Participants'!B70:M70)," ")</f>
        <v>28.815654766471923</v>
      </c>
      <c r="O79" s="5"/>
    </row>
    <row r="80" spans="1:15" ht="12" customHeight="1" x14ac:dyDescent="0.2">
      <c r="A80" s="7" t="str">
        <f>'Pregnant Women Participating'!A71</f>
        <v>Ute Mountain Ute Tribe, CO</v>
      </c>
      <c r="B80" s="32">
        <v>46.989400000000003</v>
      </c>
      <c r="C80" s="33">
        <v>48.353299999999997</v>
      </c>
      <c r="D80" s="33">
        <v>46.367800000000003</v>
      </c>
      <c r="E80" s="33">
        <v>45.370199999999997</v>
      </c>
      <c r="F80" s="33">
        <v>49.313899999999997</v>
      </c>
      <c r="G80" s="33">
        <v>54.834499999999998</v>
      </c>
      <c r="H80" s="33">
        <v>51.505800000000001</v>
      </c>
      <c r="I80" s="33">
        <v>51.276800000000001</v>
      </c>
      <c r="J80" s="33">
        <v>46.905000000000001</v>
      </c>
      <c r="K80" s="33">
        <v>45.7</v>
      </c>
      <c r="L80" s="33">
        <v>44.068199999999997</v>
      </c>
      <c r="M80" s="43">
        <v>49.9938</v>
      </c>
      <c r="N80" s="45">
        <f>IF(SUM('Total Number of Participants'!B71:M71)&gt;0,'Food Costs'!N80/SUM('Total Number of Participants'!B71:M71)," ")</f>
        <v>48.262770137524555</v>
      </c>
      <c r="O80" s="5"/>
    </row>
    <row r="81" spans="1:15" ht="12" customHeight="1" x14ac:dyDescent="0.2">
      <c r="A81" s="7" t="str">
        <f>'Pregnant Women Participating'!A72</f>
        <v>Omaha Sioux, NE</v>
      </c>
      <c r="B81" s="32">
        <v>64.376099999999994</v>
      </c>
      <c r="C81" s="33">
        <v>75.259900000000002</v>
      </c>
      <c r="D81" s="33">
        <v>75.560199999999995</v>
      </c>
      <c r="E81" s="33">
        <v>69.930999999999997</v>
      </c>
      <c r="F81" s="33">
        <v>62.371600000000001</v>
      </c>
      <c r="G81" s="33">
        <v>75.171000000000006</v>
      </c>
      <c r="H81" s="33">
        <v>71.070999999999998</v>
      </c>
      <c r="I81" s="33">
        <v>76.128299999999996</v>
      </c>
      <c r="J81" s="33">
        <v>70.883799999999994</v>
      </c>
      <c r="K81" s="33">
        <v>76.893600000000006</v>
      </c>
      <c r="L81" s="33">
        <v>74.163200000000003</v>
      </c>
      <c r="M81" s="43">
        <v>76.894999999999996</v>
      </c>
      <c r="N81" s="45">
        <f>IF(SUM('Total Number of Participants'!B72:M72)&gt;0,'Food Costs'!N81/SUM('Total Number of Participants'!B72:M72)," ")</f>
        <v>72.342736842105268</v>
      </c>
      <c r="O81" s="5"/>
    </row>
    <row r="82" spans="1:15" ht="12" customHeight="1" x14ac:dyDescent="0.2">
      <c r="A82" s="7" t="str">
        <f>'Pregnant Women Participating'!A73</f>
        <v>Santee Sioux, NE</v>
      </c>
      <c r="B82" s="32">
        <v>42.087000000000003</v>
      </c>
      <c r="C82" s="33">
        <v>75.302800000000005</v>
      </c>
      <c r="D82" s="33">
        <v>48.654800000000002</v>
      </c>
      <c r="E82" s="33">
        <v>92.950999999999993</v>
      </c>
      <c r="F82" s="33">
        <v>81.8506</v>
      </c>
      <c r="G82" s="33">
        <v>49.5246</v>
      </c>
      <c r="H82" s="33">
        <v>70.079400000000007</v>
      </c>
      <c r="I82" s="33">
        <v>77.486500000000007</v>
      </c>
      <c r="J82" s="33">
        <v>40.925899999999999</v>
      </c>
      <c r="K82" s="33">
        <v>111.3152</v>
      </c>
      <c r="L82" s="33">
        <v>69.319999999999993</v>
      </c>
      <c r="M82" s="43">
        <v>108.2286</v>
      </c>
      <c r="N82" s="45">
        <f>IF(SUM('Total Number of Participants'!B73:M73)&gt;0,'Food Costs'!N82/SUM('Total Number of Participants'!B73:M73)," ")</f>
        <v>73.400745573159369</v>
      </c>
      <c r="O82" s="5"/>
    </row>
    <row r="83" spans="1:15" ht="12" customHeight="1" x14ac:dyDescent="0.2">
      <c r="A83" s="7" t="str">
        <f>'Pregnant Women Participating'!A74</f>
        <v>Winnebago Tribe, NE</v>
      </c>
      <c r="B83" s="32">
        <v>62.594999999999999</v>
      </c>
      <c r="C83" s="33">
        <v>68.610100000000003</v>
      </c>
      <c r="D83" s="33">
        <v>73.458799999999997</v>
      </c>
      <c r="E83" s="33">
        <v>68.049499999999995</v>
      </c>
      <c r="F83" s="33">
        <v>79.269900000000007</v>
      </c>
      <c r="G83" s="33">
        <v>77.704400000000007</v>
      </c>
      <c r="H83" s="33">
        <v>81.848500000000001</v>
      </c>
      <c r="I83" s="33">
        <v>82.791700000000006</v>
      </c>
      <c r="J83" s="33">
        <v>76.273300000000006</v>
      </c>
      <c r="K83" s="33">
        <v>79.461500000000001</v>
      </c>
      <c r="L83" s="33">
        <v>73.556200000000004</v>
      </c>
      <c r="M83" s="43">
        <v>64.303600000000003</v>
      </c>
      <c r="N83" s="45">
        <f>IF(SUM('Total Number of Participants'!B74:M74)&gt;0,'Food Costs'!N83/SUM('Total Number of Participants'!B74:M74)," ")</f>
        <v>73.367346938775512</v>
      </c>
      <c r="O83" s="5"/>
    </row>
    <row r="84" spans="1:15" ht="12" customHeight="1" x14ac:dyDescent="0.2">
      <c r="A84" s="7" t="str">
        <f>'Pregnant Women Participating'!A75</f>
        <v>Standing Rock Sioux Tribe, ND</v>
      </c>
      <c r="B84" s="32">
        <v>67.019400000000005</v>
      </c>
      <c r="C84" s="33">
        <v>67.582099999999997</v>
      </c>
      <c r="D84" s="33">
        <v>53.229700000000001</v>
      </c>
      <c r="E84" s="33">
        <v>53.876399999999997</v>
      </c>
      <c r="F84" s="33">
        <v>45.0428</v>
      </c>
      <c r="G84" s="33">
        <v>56.837800000000001</v>
      </c>
      <c r="H84" s="33">
        <v>53.898000000000003</v>
      </c>
      <c r="I84" s="33">
        <v>43.093200000000003</v>
      </c>
      <c r="J84" s="33">
        <v>64.7607</v>
      </c>
      <c r="K84" s="33">
        <v>67.037499999999994</v>
      </c>
      <c r="L84" s="33">
        <v>56.679200000000002</v>
      </c>
      <c r="M84" s="43">
        <v>48.182400000000001</v>
      </c>
      <c r="N84" s="45">
        <f>IF(SUM('Total Number of Participants'!B75:M75)&gt;0,'Food Costs'!N84/SUM('Total Number of Participants'!B75:M75)," ")</f>
        <v>56.502142517060783</v>
      </c>
      <c r="O84" s="5"/>
    </row>
    <row r="85" spans="1:15" ht="12" customHeight="1" x14ac:dyDescent="0.2">
      <c r="A85" s="7" t="str">
        <f>'Pregnant Women Participating'!A76</f>
        <v>Three Affiliated Tribes, ND</v>
      </c>
      <c r="B85" s="32">
        <v>77.104699999999994</v>
      </c>
      <c r="C85" s="33">
        <v>76.693899999999999</v>
      </c>
      <c r="D85" s="33">
        <v>74.627700000000004</v>
      </c>
      <c r="E85" s="33">
        <v>71.730400000000003</v>
      </c>
      <c r="F85" s="33">
        <v>71.432599999999994</v>
      </c>
      <c r="G85" s="33">
        <v>81.612899999999996</v>
      </c>
      <c r="H85" s="33">
        <v>85.085400000000007</v>
      </c>
      <c r="I85" s="33">
        <v>83.584199999999996</v>
      </c>
      <c r="J85" s="33">
        <v>81.89</v>
      </c>
      <c r="K85" s="33">
        <v>84.743799999999993</v>
      </c>
      <c r="L85" s="33">
        <v>81.613500000000002</v>
      </c>
      <c r="M85" s="43">
        <v>83.246200000000002</v>
      </c>
      <c r="N85" s="45">
        <f>IF(SUM('Total Number of Participants'!B76:M76)&gt;0,'Food Costs'!N85/SUM('Total Number of Participants'!B76:M76)," ")</f>
        <v>79.190057361376674</v>
      </c>
      <c r="O85" s="5"/>
    </row>
    <row r="86" spans="1:15" ht="12" customHeight="1" x14ac:dyDescent="0.2">
      <c r="A86" s="7" t="str">
        <f>'Pregnant Women Participating'!A77</f>
        <v>Cheyenne River Sioux, SD</v>
      </c>
      <c r="B86" s="32">
        <v>58.048400000000001</v>
      </c>
      <c r="C86" s="33">
        <v>53.114100000000001</v>
      </c>
      <c r="D86" s="33">
        <v>57.613799999999998</v>
      </c>
      <c r="E86" s="33">
        <v>61.358899999999998</v>
      </c>
      <c r="F86" s="33">
        <v>65.281899999999993</v>
      </c>
      <c r="G86" s="33">
        <v>40.1068</v>
      </c>
      <c r="H86" s="33">
        <v>67.977099999999993</v>
      </c>
      <c r="I86" s="33">
        <v>56.255800000000001</v>
      </c>
      <c r="J86" s="33">
        <v>62.41</v>
      </c>
      <c r="K86" s="33">
        <v>73.719499999999996</v>
      </c>
      <c r="L86" s="33">
        <v>53.761099999999999</v>
      </c>
      <c r="M86" s="43">
        <v>65.508099999999999</v>
      </c>
      <c r="N86" s="45">
        <f>IF(SUM('Total Number of Participants'!B77:M77)&gt;0,'Food Costs'!N86/SUM('Total Number of Participants'!B77:M77)," ")</f>
        <v>59.525266414575455</v>
      </c>
      <c r="O86" s="5"/>
    </row>
    <row r="87" spans="1:15" ht="12" customHeight="1" x14ac:dyDescent="0.2">
      <c r="A87" s="7" t="str">
        <f>'Pregnant Women Participating'!A78</f>
        <v>Rosebud Sioux, SD</v>
      </c>
      <c r="B87" s="32">
        <v>31.255600000000001</v>
      </c>
      <c r="C87" s="33">
        <v>46.329599999999999</v>
      </c>
      <c r="D87" s="33">
        <v>45.685099999999998</v>
      </c>
      <c r="E87" s="33">
        <v>25.170999999999999</v>
      </c>
      <c r="F87" s="33">
        <v>69.741399999999999</v>
      </c>
      <c r="G87" s="33">
        <v>52.774799999999999</v>
      </c>
      <c r="H87" s="33">
        <v>67.295199999999994</v>
      </c>
      <c r="I87" s="33">
        <v>41.056100000000001</v>
      </c>
      <c r="J87" s="33">
        <v>66.472700000000003</v>
      </c>
      <c r="K87" s="33">
        <v>63.894399999999997</v>
      </c>
      <c r="L87" s="33">
        <v>62.846899999999998</v>
      </c>
      <c r="M87" s="43">
        <v>65.478899999999996</v>
      </c>
      <c r="N87" s="45">
        <f>IF(SUM('Total Number of Participants'!B78:M78)&gt;0,'Food Costs'!N87/SUM('Total Number of Participants'!B78:M78)," ")</f>
        <v>52.780638361939175</v>
      </c>
      <c r="O87" s="5"/>
    </row>
    <row r="88" spans="1:15" ht="12" customHeight="1" x14ac:dyDescent="0.2">
      <c r="A88" s="7" t="str">
        <f>'Pregnant Women Participating'!A79</f>
        <v>Northern Arapahoe, WY</v>
      </c>
      <c r="B88" s="32">
        <v>67.155600000000007</v>
      </c>
      <c r="C88" s="33">
        <v>66.600899999999996</v>
      </c>
      <c r="D88" s="33">
        <v>66.144099999999995</v>
      </c>
      <c r="E88" s="33">
        <v>68.695899999999995</v>
      </c>
      <c r="F88" s="33">
        <v>70.797799999999995</v>
      </c>
      <c r="G88" s="33">
        <v>67.273700000000005</v>
      </c>
      <c r="H88" s="33">
        <v>67.461500000000001</v>
      </c>
      <c r="I88" s="33">
        <v>66.807100000000005</v>
      </c>
      <c r="J88" s="33">
        <v>69.291700000000006</v>
      </c>
      <c r="K88" s="33">
        <v>71.059799999999996</v>
      </c>
      <c r="L88" s="33">
        <v>68.545000000000002</v>
      </c>
      <c r="M88" s="43">
        <v>71.666700000000006</v>
      </c>
      <c r="N88" s="45">
        <f>IF(SUM('Total Number of Participants'!B79:M79)&gt;0,'Food Costs'!N88/SUM('Total Number of Participants'!B79:M79)," ")</f>
        <v>68.343904448105434</v>
      </c>
      <c r="O88" s="5"/>
    </row>
    <row r="89" spans="1:15" ht="12" customHeight="1" x14ac:dyDescent="0.2">
      <c r="A89" s="7" t="str">
        <f>'Pregnant Women Participating'!A80</f>
        <v>Shoshone Tribe, WY</v>
      </c>
      <c r="B89" s="32">
        <v>67.254099999999994</v>
      </c>
      <c r="C89" s="33">
        <v>73.810100000000006</v>
      </c>
      <c r="D89" s="33">
        <v>64.629400000000004</v>
      </c>
      <c r="E89" s="33">
        <v>53.558700000000002</v>
      </c>
      <c r="F89" s="33">
        <v>58.464500000000001</v>
      </c>
      <c r="G89" s="33">
        <v>71.871399999999994</v>
      </c>
      <c r="H89" s="33">
        <v>59.993400000000001</v>
      </c>
      <c r="I89" s="33">
        <v>61</v>
      </c>
      <c r="J89" s="33">
        <v>56.575200000000002</v>
      </c>
      <c r="K89" s="33">
        <v>65.737899999999996</v>
      </c>
      <c r="L89" s="33">
        <v>66.783799999999999</v>
      </c>
      <c r="M89" s="43">
        <v>71.725499999999997</v>
      </c>
      <c r="N89" s="45">
        <f>IF(SUM('Total Number of Participants'!B80:M80)&gt;0,'Food Costs'!N89/SUM('Total Number of Participants'!B80:M80)," ")</f>
        <v>64.15327301756254</v>
      </c>
      <c r="O89" s="5"/>
    </row>
    <row r="90" spans="1:15" s="17" customFormat="1" ht="24.75" customHeight="1" x14ac:dyDescent="0.2">
      <c r="A90" s="14" t="e">
        <f>'Pregnant Women Participating'!#REF!</f>
        <v>#REF!</v>
      </c>
      <c r="B90" s="34">
        <v>28.7592</v>
      </c>
      <c r="C90" s="35">
        <v>35.287399999999998</v>
      </c>
      <c r="D90" s="35">
        <v>36.585299999999997</v>
      </c>
      <c r="E90" s="35">
        <v>37.029699999999998</v>
      </c>
      <c r="F90" s="35">
        <v>39.563899999999997</v>
      </c>
      <c r="G90" s="35">
        <v>32.089599999999997</v>
      </c>
      <c r="H90" s="35">
        <v>38.025799999999997</v>
      </c>
      <c r="I90" s="35">
        <v>34.258099999999999</v>
      </c>
      <c r="J90" s="35">
        <v>35.202399999999997</v>
      </c>
      <c r="K90" s="35">
        <v>35.143599999999999</v>
      </c>
      <c r="L90" s="35">
        <v>40.195399999999999</v>
      </c>
      <c r="M90" s="42">
        <v>42.974899999999998</v>
      </c>
      <c r="N90" s="46" t="e">
        <f>IF(SUM('Total Number of Participants'!#REF!)&gt;0,'Food Costs'!N90/SUM('Total Number of Participants'!#REF!)," ")</f>
        <v>#REF!</v>
      </c>
      <c r="O90" s="5"/>
    </row>
    <row r="91" spans="1:15" ht="12" customHeight="1" x14ac:dyDescent="0.2">
      <c r="A91" s="8" t="str">
        <f>'Pregnant Women Participating'!A81</f>
        <v>Alaska</v>
      </c>
      <c r="B91" s="32">
        <v>52.850900000000003</v>
      </c>
      <c r="C91" s="33">
        <v>64.411299999999997</v>
      </c>
      <c r="D91" s="33">
        <v>68.387299999999996</v>
      </c>
      <c r="E91" s="33">
        <v>65.906899999999993</v>
      </c>
      <c r="F91" s="33">
        <v>37.1434</v>
      </c>
      <c r="G91" s="33">
        <v>60.073099999999997</v>
      </c>
      <c r="H91" s="33">
        <v>65.620699999999999</v>
      </c>
      <c r="I91" s="33">
        <v>69.839200000000005</v>
      </c>
      <c r="J91" s="33">
        <v>23.292400000000001</v>
      </c>
      <c r="K91" s="33">
        <v>69.712100000000007</v>
      </c>
      <c r="L91" s="33">
        <v>28.663799999999998</v>
      </c>
      <c r="M91" s="43">
        <v>63.772599999999997</v>
      </c>
      <c r="N91" s="45">
        <f>IF(SUM('Total Number of Participants'!B81:M81)&gt;0,'Food Costs'!N91/SUM('Total Number of Participants'!B81:M81)," ")</f>
        <v>55.8577143333994</v>
      </c>
      <c r="O91" s="5"/>
    </row>
    <row r="92" spans="1:15" ht="12" customHeight="1" x14ac:dyDescent="0.2">
      <c r="A92" s="8" t="str">
        <f>'Pregnant Women Participating'!A82</f>
        <v>American Samoa</v>
      </c>
      <c r="B92" s="32">
        <v>75.071899999999999</v>
      </c>
      <c r="C92" s="33">
        <v>57.575000000000003</v>
      </c>
      <c r="D92" s="33">
        <v>87.2898</v>
      </c>
      <c r="E92" s="33">
        <v>84.963200000000001</v>
      </c>
      <c r="F92" s="33">
        <v>85.232100000000003</v>
      </c>
      <c r="G92" s="33">
        <v>38.515999999999998</v>
      </c>
      <c r="H92" s="33">
        <v>53.171900000000001</v>
      </c>
      <c r="I92" s="33">
        <v>70.955100000000002</v>
      </c>
      <c r="J92" s="33">
        <v>64.699399999999997</v>
      </c>
      <c r="K92" s="33">
        <v>66.749300000000005</v>
      </c>
      <c r="L92" s="33">
        <v>66.542299999999997</v>
      </c>
      <c r="M92" s="43">
        <v>65.379599999999996</v>
      </c>
      <c r="N92" s="45">
        <f>IF(SUM('Total Number of Participants'!B82:M82)&gt;0,'Food Costs'!N92/SUM('Total Number of Participants'!B82:M82)," ")</f>
        <v>68.116343397987066</v>
      </c>
      <c r="O92" s="5"/>
    </row>
    <row r="93" spans="1:15" ht="12" customHeight="1" x14ac:dyDescent="0.2">
      <c r="A93" s="8" t="str">
        <f>'Pregnant Women Participating'!A83</f>
        <v>California</v>
      </c>
      <c r="B93" s="32">
        <v>41.749299999999998</v>
      </c>
      <c r="C93" s="33">
        <v>45.262700000000002</v>
      </c>
      <c r="D93" s="33">
        <v>41.5045</v>
      </c>
      <c r="E93" s="33">
        <v>44.598799999999997</v>
      </c>
      <c r="F93" s="33">
        <v>45.124899999999997</v>
      </c>
      <c r="G93" s="33">
        <v>42.338500000000003</v>
      </c>
      <c r="H93" s="33">
        <v>46.945900000000002</v>
      </c>
      <c r="I93" s="33">
        <v>45.189500000000002</v>
      </c>
      <c r="J93" s="33">
        <v>44.369100000000003</v>
      </c>
      <c r="K93" s="33">
        <v>43.3919</v>
      </c>
      <c r="L93" s="33">
        <v>45.125900000000001</v>
      </c>
      <c r="M93" s="43">
        <v>43.542499999999997</v>
      </c>
      <c r="N93" s="45">
        <f>IF(SUM('Total Number of Participants'!B83:M83)&gt;0,'Food Costs'!N93/SUM('Total Number of Participants'!B83:M83)," ")</f>
        <v>44.087330103676109</v>
      </c>
      <c r="O93" s="5"/>
    </row>
    <row r="94" spans="1:15" ht="12" customHeight="1" x14ac:dyDescent="0.2">
      <c r="A94" s="8" t="str">
        <f>'Pregnant Women Participating'!A84</f>
        <v>Guam</v>
      </c>
      <c r="B94" s="32">
        <v>72.604699999999994</v>
      </c>
      <c r="C94" s="33">
        <v>74.737200000000001</v>
      </c>
      <c r="D94" s="33">
        <v>72.7654</v>
      </c>
      <c r="E94" s="33">
        <v>73.165099999999995</v>
      </c>
      <c r="F94" s="33">
        <v>73.226799999999997</v>
      </c>
      <c r="G94" s="33">
        <v>75.392399999999995</v>
      </c>
      <c r="H94" s="33">
        <v>66.107699999999994</v>
      </c>
      <c r="I94" s="33">
        <v>69.197900000000004</v>
      </c>
      <c r="J94" s="33">
        <v>69.226500000000001</v>
      </c>
      <c r="K94" s="33">
        <v>68.694100000000006</v>
      </c>
      <c r="L94" s="33">
        <v>68.119699999999995</v>
      </c>
      <c r="M94" s="43">
        <v>69.947400000000002</v>
      </c>
      <c r="N94" s="45">
        <f>IF(SUM('Total Number of Participants'!B84:M84)&gt;0,'Food Costs'!N94/SUM('Total Number of Participants'!B84:M84)," ")</f>
        <v>71.088948408902496</v>
      </c>
      <c r="O94" s="5"/>
    </row>
    <row r="95" spans="1:15" ht="12" customHeight="1" x14ac:dyDescent="0.2">
      <c r="A95" s="8" t="str">
        <f>'Pregnant Women Participating'!A85</f>
        <v>Hawaii</v>
      </c>
      <c r="B95" s="32">
        <v>56.804400000000001</v>
      </c>
      <c r="C95" s="33">
        <v>58.171900000000001</v>
      </c>
      <c r="D95" s="33">
        <v>72.416899999999998</v>
      </c>
      <c r="E95" s="33">
        <v>41.1845</v>
      </c>
      <c r="F95" s="33">
        <v>56.002699999999997</v>
      </c>
      <c r="G95" s="33">
        <v>53.593400000000003</v>
      </c>
      <c r="H95" s="33">
        <v>53.913499999999999</v>
      </c>
      <c r="I95" s="33">
        <v>54.800899999999999</v>
      </c>
      <c r="J95" s="33">
        <v>51.584200000000003</v>
      </c>
      <c r="K95" s="33">
        <v>54.567700000000002</v>
      </c>
      <c r="L95" s="33">
        <v>55.828899999999997</v>
      </c>
      <c r="M95" s="43">
        <v>48.671100000000003</v>
      </c>
      <c r="N95" s="45">
        <f>IF(SUM('Total Number of Participants'!B85:M85)&gt;0,'Food Costs'!N95/SUM('Total Number of Participants'!B85:M85)," ")</f>
        <v>54.816825647278208</v>
      </c>
      <c r="O95" s="5"/>
    </row>
    <row r="96" spans="1:15" ht="12" customHeight="1" x14ac:dyDescent="0.2">
      <c r="A96" s="8" t="str">
        <f>'Pregnant Women Participating'!A86</f>
        <v>Idaho</v>
      </c>
      <c r="B96" s="32">
        <v>32.559899999999999</v>
      </c>
      <c r="C96" s="33">
        <v>34.3371</v>
      </c>
      <c r="D96" s="33">
        <v>34.293399999999998</v>
      </c>
      <c r="E96" s="33">
        <v>34.381100000000004</v>
      </c>
      <c r="F96" s="33">
        <v>34.365699999999997</v>
      </c>
      <c r="G96" s="33">
        <v>34.154800000000002</v>
      </c>
      <c r="H96" s="33">
        <v>32.341999999999999</v>
      </c>
      <c r="I96" s="33">
        <v>31.888100000000001</v>
      </c>
      <c r="J96" s="33">
        <v>30.802</v>
      </c>
      <c r="K96" s="33">
        <v>31.9556</v>
      </c>
      <c r="L96" s="33">
        <v>31.478000000000002</v>
      </c>
      <c r="M96" s="43">
        <v>30.135899999999999</v>
      </c>
      <c r="N96" s="45">
        <f>IF(SUM('Total Number of Participants'!B86:M86)&gt;0,'Food Costs'!N96/SUM('Total Number of Participants'!B86:M86)," ")</f>
        <v>32.742420576675968</v>
      </c>
      <c r="O96" s="5"/>
    </row>
    <row r="97" spans="1:15" ht="12" customHeight="1" x14ac:dyDescent="0.2">
      <c r="A97" s="8" t="str">
        <f>'Pregnant Women Participating'!A87</f>
        <v>Nevada</v>
      </c>
      <c r="B97" s="32">
        <v>33.955800000000004</v>
      </c>
      <c r="C97" s="33">
        <v>37.807899999999997</v>
      </c>
      <c r="D97" s="33">
        <v>37.562800000000003</v>
      </c>
      <c r="E97" s="33">
        <v>37.882899999999999</v>
      </c>
      <c r="F97" s="33">
        <v>37.1402</v>
      </c>
      <c r="G97" s="33">
        <v>39.315899999999999</v>
      </c>
      <c r="H97" s="33">
        <v>34.028599999999997</v>
      </c>
      <c r="I97" s="33">
        <v>34.1877</v>
      </c>
      <c r="J97" s="33">
        <v>35.435000000000002</v>
      </c>
      <c r="K97" s="33">
        <v>34.691299999999998</v>
      </c>
      <c r="L97" s="33">
        <v>35.150399999999998</v>
      </c>
      <c r="M97" s="43">
        <v>41.982599999999998</v>
      </c>
      <c r="N97" s="45">
        <f>IF(SUM('Total Number of Participants'!B87:M87)&gt;0,'Food Costs'!N97/SUM('Total Number of Participants'!B87:M87)," ")</f>
        <v>36.598236925457648</v>
      </c>
      <c r="O97" s="5"/>
    </row>
    <row r="98" spans="1:15" ht="12" customHeight="1" x14ac:dyDescent="0.2">
      <c r="A98" s="8" t="str">
        <f>'Pregnant Women Participating'!A88</f>
        <v>Oregon</v>
      </c>
      <c r="B98" s="32">
        <v>15.308</v>
      </c>
      <c r="C98" s="33">
        <v>44.2012</v>
      </c>
      <c r="D98" s="33">
        <v>46.9392</v>
      </c>
      <c r="E98" s="33">
        <v>51.7639</v>
      </c>
      <c r="F98" s="33">
        <v>7.9145000000000003</v>
      </c>
      <c r="G98" s="33">
        <v>35.302199999999999</v>
      </c>
      <c r="H98" s="33">
        <v>34.766199999999998</v>
      </c>
      <c r="I98" s="33">
        <v>33.057600000000001</v>
      </c>
      <c r="J98" s="33">
        <v>32.0715</v>
      </c>
      <c r="K98" s="33">
        <v>34.942799999999998</v>
      </c>
      <c r="L98" s="33">
        <v>29.472899999999999</v>
      </c>
      <c r="M98" s="43">
        <v>66.799499999999995</v>
      </c>
      <c r="N98" s="45">
        <f>IF(SUM('Total Number of Participants'!B88:M88)&gt;0,'Food Costs'!N98/SUM('Total Number of Participants'!B88:M88)," ")</f>
        <v>35.978993838192537</v>
      </c>
      <c r="O98" s="5"/>
    </row>
    <row r="99" spans="1:15" ht="12" customHeight="1" x14ac:dyDescent="0.2">
      <c r="A99" s="8" t="str">
        <f>'Pregnant Women Participating'!A89</f>
        <v>Washington</v>
      </c>
      <c r="B99" s="32">
        <v>24.715299999999999</v>
      </c>
      <c r="C99" s="33">
        <v>41.067799999999998</v>
      </c>
      <c r="D99" s="33">
        <v>37.8598</v>
      </c>
      <c r="E99" s="33">
        <v>38.623100000000001</v>
      </c>
      <c r="F99" s="33">
        <v>38.538499999999999</v>
      </c>
      <c r="G99" s="33">
        <v>35.915900000000001</v>
      </c>
      <c r="H99" s="33">
        <v>52.944699999999997</v>
      </c>
      <c r="I99" s="33">
        <v>41.112200000000001</v>
      </c>
      <c r="J99" s="33">
        <v>51.9133</v>
      </c>
      <c r="K99" s="33">
        <v>35.464100000000002</v>
      </c>
      <c r="L99" s="33">
        <v>-1.3273999999999999</v>
      </c>
      <c r="M99" s="43">
        <v>37.797600000000003</v>
      </c>
      <c r="N99" s="45">
        <f>IF(SUM('Total Number of Participants'!B89:M89)&gt;0,'Food Costs'!N99/SUM('Total Number of Participants'!B89:M89)," ")</f>
        <v>36.238325166393729</v>
      </c>
      <c r="O99" s="5"/>
    </row>
    <row r="100" spans="1:15" ht="12" customHeight="1" x14ac:dyDescent="0.2">
      <c r="A100" s="8" t="str">
        <f>'Pregnant Women Participating'!A90</f>
        <v>Northern Marianas</v>
      </c>
      <c r="B100" s="32">
        <v>55.193600000000004</v>
      </c>
      <c r="C100" s="33">
        <v>60.325099999999999</v>
      </c>
      <c r="D100" s="33">
        <v>65.125500000000002</v>
      </c>
      <c r="E100" s="33">
        <v>63.7789</v>
      </c>
      <c r="F100" s="33">
        <v>63.629899999999999</v>
      </c>
      <c r="G100" s="33">
        <v>63.768799999999999</v>
      </c>
      <c r="H100" s="33">
        <v>62.7547</v>
      </c>
      <c r="I100" s="33">
        <v>58.351799999999997</v>
      </c>
      <c r="J100" s="33">
        <v>59.901800000000001</v>
      </c>
      <c r="K100" s="33">
        <v>59.594200000000001</v>
      </c>
      <c r="L100" s="33">
        <v>58.608400000000003</v>
      </c>
      <c r="M100" s="43">
        <v>57.654400000000003</v>
      </c>
      <c r="N100" s="45">
        <f>IF(SUM('Total Number of Participants'!B90:M90)&gt;0,'Food Costs'!N100/SUM('Total Number of Participants'!B90:M90)," ")</f>
        <v>60.629032693501799</v>
      </c>
      <c r="O100" s="5"/>
    </row>
    <row r="101" spans="1:15" ht="12" customHeight="1" x14ac:dyDescent="0.2">
      <c r="A101" s="8" t="str">
        <f>'Pregnant Women Participating'!A91</f>
        <v>Inter-Tribal Council, NV</v>
      </c>
      <c r="B101" s="32">
        <v>35.294400000000003</v>
      </c>
      <c r="C101" s="33">
        <v>7.6516999999999999</v>
      </c>
      <c r="D101" s="33">
        <v>50.2836</v>
      </c>
      <c r="E101" s="33">
        <v>31.067799999999998</v>
      </c>
      <c r="F101" s="33">
        <v>28.649799999999999</v>
      </c>
      <c r="G101" s="33">
        <v>31.471399999999999</v>
      </c>
      <c r="H101" s="33">
        <v>35.455500000000001</v>
      </c>
      <c r="I101" s="33">
        <v>22.0992</v>
      </c>
      <c r="J101" s="33">
        <v>26.860299999999999</v>
      </c>
      <c r="K101" s="33">
        <v>31.8081</v>
      </c>
      <c r="L101" s="33">
        <v>31.028300000000002</v>
      </c>
      <c r="M101" s="43">
        <v>31.8934</v>
      </c>
      <c r="N101" s="45">
        <f>IF(SUM('Total Number of Participants'!B91:M91)&gt;0,'Food Costs'!N101/SUM('Total Number of Participants'!B91:M91)," ")</f>
        <v>30.237862761052344</v>
      </c>
      <c r="O101" s="5"/>
    </row>
    <row r="102" spans="1:15" s="17" customFormat="1" ht="24.75" customHeight="1" x14ac:dyDescent="0.2">
      <c r="A102" s="14" t="e">
        <f>'Pregnant Women Participating'!#REF!</f>
        <v>#REF!</v>
      </c>
      <c r="B102" s="34">
        <v>38.503100000000003</v>
      </c>
      <c r="C102" s="35">
        <v>44.852699999999999</v>
      </c>
      <c r="D102" s="35">
        <v>42.476700000000001</v>
      </c>
      <c r="E102" s="35">
        <v>44.423400000000001</v>
      </c>
      <c r="F102" s="35">
        <v>41.950099999999999</v>
      </c>
      <c r="G102" s="35">
        <v>41.547699999999999</v>
      </c>
      <c r="H102" s="35">
        <v>46.377000000000002</v>
      </c>
      <c r="I102" s="35">
        <v>43.929299999999998</v>
      </c>
      <c r="J102" s="35">
        <v>43.735300000000002</v>
      </c>
      <c r="K102" s="35">
        <v>42.191699999999997</v>
      </c>
      <c r="L102" s="35">
        <v>38.928600000000003</v>
      </c>
      <c r="M102" s="42">
        <v>44.674399999999999</v>
      </c>
      <c r="N102" s="46" t="e">
        <f>IF(SUM('Total Number of Participants'!#REF!)&gt;0,'Food Costs'!N102/SUM('Total Number of Participants'!#REF!)," ")</f>
        <v>#REF!</v>
      </c>
      <c r="O102" s="5"/>
    </row>
    <row r="103" spans="1:15" s="29" customFormat="1" ht="16.5" customHeight="1" thickBot="1" x14ac:dyDescent="0.25">
      <c r="A103" s="26" t="e">
        <f>'Pregnant Women Participating'!#REF!</f>
        <v>#REF!</v>
      </c>
      <c r="B103" s="36">
        <v>37.238799999999998</v>
      </c>
      <c r="C103" s="37">
        <v>41.386099999999999</v>
      </c>
      <c r="D103" s="37">
        <v>41.860900000000001</v>
      </c>
      <c r="E103" s="37">
        <v>40.3949</v>
      </c>
      <c r="F103" s="37">
        <v>39.976700000000001</v>
      </c>
      <c r="G103" s="37">
        <v>40.201999999999998</v>
      </c>
      <c r="H103" s="37">
        <v>43.776299999999999</v>
      </c>
      <c r="I103" s="37">
        <v>41.220799999999997</v>
      </c>
      <c r="J103" s="37">
        <v>40.929499999999997</v>
      </c>
      <c r="K103" s="37">
        <v>40.851999999999997</v>
      </c>
      <c r="L103" s="37">
        <v>38.235900000000001</v>
      </c>
      <c r="M103" s="44">
        <v>44.925600000000003</v>
      </c>
      <c r="N103" s="47" t="e">
        <f>IF(SUM('Total Number of Participants'!#REF!)&gt;0,'Food Costs'!N103/SUM('Total Number of Participants'!#REF!)," ")</f>
        <v>#REF!</v>
      </c>
      <c r="O103" s="5"/>
    </row>
    <row r="104" spans="1:15" ht="12.75" customHeight="1" thickTop="1" x14ac:dyDescent="0.2">
      <c r="A104" s="9"/>
    </row>
    <row r="105" spans="1:15" x14ac:dyDescent="0.2">
      <c r="A105" s="9"/>
    </row>
    <row r="106" spans="1:15" customFormat="1" ht="12.75" x14ac:dyDescent="0.2">
      <c r="A106" s="10" t="s">
        <v>1</v>
      </c>
      <c r="B106" s="38"/>
      <c r="C106" s="38"/>
      <c r="D106" s="38"/>
      <c r="E106" s="38"/>
      <c r="F106" s="38"/>
      <c r="G106" s="38"/>
      <c r="H106" s="38"/>
      <c r="I106" s="38"/>
      <c r="J106" s="38"/>
      <c r="K106" s="38"/>
      <c r="L106" s="38"/>
      <c r="M106" s="38"/>
      <c r="N106" s="38"/>
    </row>
    <row r="107" spans="1:15" ht="12.75" customHeight="1" x14ac:dyDescent="0.2"/>
    <row r="108" spans="1:15" ht="12.75" customHeight="1" x14ac:dyDescent="0.2"/>
    <row r="109" spans="1:15" ht="12.75" customHeight="1" x14ac:dyDescent="0.2"/>
    <row r="110" spans="1:15" ht="12.75" customHeight="1" x14ac:dyDescent="0.2"/>
    <row r="111" spans="1:15" ht="12.75" customHeight="1" x14ac:dyDescent="0.2"/>
    <row r="112" spans="1:15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</sheetData>
  <phoneticPr fontId="1" type="noConversion"/>
  <pageMargins left="0.5" right="0.5" top="0.5" bottom="0.5" header="0.5" footer="0.3"/>
  <pageSetup scale="91" fitToHeight="0" orientation="landscape" r:id="rId1"/>
  <headerFooter alignWithMargins="0">
    <oddFooter>&amp;L&amp;6Source: National Data Bank, USDA/Food and Nutrition Service&amp;C&amp;6Page &amp;P of &amp;N&amp;R&amp;6Printed on: &amp;D &amp;T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0">
    <pageSetUpPr fitToPage="1"/>
  </sheetPr>
  <dimension ref="A1:N106"/>
  <sheetViews>
    <sheetView showGridLines="0" workbookViewId="0"/>
  </sheetViews>
  <sheetFormatPr defaultColWidth="9.140625" defaultRowHeight="12" x14ac:dyDescent="0.2"/>
  <cols>
    <col min="1" max="1" width="34.7109375" style="3" customWidth="1"/>
    <col min="2" max="13" width="11.7109375" style="3" customWidth="1"/>
    <col min="14" max="14" width="13.7109375" style="3" customWidth="1"/>
    <col min="15" max="16384" width="9.140625" style="3"/>
  </cols>
  <sheetData>
    <row r="1" spans="1:14" ht="12" customHeight="1" x14ac:dyDescent="0.2">
      <c r="A1" s="10" t="s">
        <v>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4" ht="12" customHeight="1" x14ac:dyDescent="0.2">
      <c r="A2" s="10" t="e">
        <f>'Pregnant Women Participating'!#REF!</f>
        <v>#REF!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4" ht="12" customHeight="1" x14ac:dyDescent="0.2">
      <c r="A3" s="1" t="e">
        <f>'Pregnant Women Participating'!#REF!</f>
        <v>#REF!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1:14" ht="12" customHeight="1" x14ac:dyDescent="0.2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</row>
    <row r="5" spans="1:14" ht="24" customHeight="1" x14ac:dyDescent="0.2">
      <c r="A5" s="6" t="s">
        <v>0</v>
      </c>
      <c r="B5" s="18" t="e">
        <f>DATE(RIGHT(A2,4)-1,10,1)</f>
        <v>#REF!</v>
      </c>
      <c r="C5" s="19" t="e">
        <f>DATE(RIGHT(A2,4)-1,11,1)</f>
        <v>#REF!</v>
      </c>
      <c r="D5" s="19" t="e">
        <f>DATE(RIGHT(A2,4)-1,12,1)</f>
        <v>#REF!</v>
      </c>
      <c r="E5" s="19" t="e">
        <f>DATE(RIGHT(A2,4),1,1)</f>
        <v>#REF!</v>
      </c>
      <c r="F5" s="19" t="e">
        <f>DATE(RIGHT(A2,4),2,1)</f>
        <v>#REF!</v>
      </c>
      <c r="G5" s="19" t="e">
        <f>DATE(RIGHT(A2,4),3,1)</f>
        <v>#REF!</v>
      </c>
      <c r="H5" s="19" t="e">
        <f>DATE(RIGHT(A2,4),4,1)</f>
        <v>#REF!</v>
      </c>
      <c r="I5" s="19" t="e">
        <f>DATE(RIGHT(A2,4),5,1)</f>
        <v>#REF!</v>
      </c>
      <c r="J5" s="19" t="e">
        <f>DATE(RIGHT(A2,4),6,1)</f>
        <v>#REF!</v>
      </c>
      <c r="K5" s="19" t="e">
        <f>DATE(RIGHT(A2,4),7,1)</f>
        <v>#REF!</v>
      </c>
      <c r="L5" s="19" t="e">
        <f>DATE(RIGHT(A2,4),8,1)</f>
        <v>#REF!</v>
      </c>
      <c r="M5" s="19" t="e">
        <f>DATE(RIGHT(A2,4),9,1)</f>
        <v>#REF!</v>
      </c>
      <c r="N5" s="12" t="s">
        <v>17</v>
      </c>
    </row>
    <row r="6" spans="1:14" ht="12" customHeight="1" x14ac:dyDescent="0.2">
      <c r="A6" s="7" t="str">
        <f>'Pregnant Women Participating'!A2</f>
        <v>Connecticut</v>
      </c>
      <c r="B6" s="13">
        <v>2114652</v>
      </c>
      <c r="C6" s="4">
        <v>1931893</v>
      </c>
      <c r="D6" s="4">
        <v>1987215</v>
      </c>
      <c r="E6" s="4">
        <v>2100458</v>
      </c>
      <c r="F6" s="4">
        <v>1820611</v>
      </c>
      <c r="G6" s="4">
        <v>2141761</v>
      </c>
      <c r="H6" s="4">
        <v>2051208</v>
      </c>
      <c r="I6" s="4">
        <v>2108156</v>
      </c>
      <c r="J6" s="4">
        <v>2078922</v>
      </c>
      <c r="K6" s="4">
        <v>2143336</v>
      </c>
      <c r="L6" s="4">
        <v>2053280</v>
      </c>
      <c r="M6" s="40">
        <v>1940544</v>
      </c>
      <c r="N6" s="13">
        <f t="shared" ref="N6:N103" si="0">IF(SUM(B6:M6)&gt;0,SUM(B6:M6)," ")</f>
        <v>24472036</v>
      </c>
    </row>
    <row r="7" spans="1:14" ht="12" customHeight="1" x14ac:dyDescent="0.2">
      <c r="A7" s="7" t="str">
        <f>'Pregnant Women Participating'!A3</f>
        <v>Maine</v>
      </c>
      <c r="B7" s="13">
        <v>409550</v>
      </c>
      <c r="C7" s="4">
        <v>755310</v>
      </c>
      <c r="D7" s="4">
        <v>1075915</v>
      </c>
      <c r="E7" s="4">
        <v>705029</v>
      </c>
      <c r="F7" s="4">
        <v>732616</v>
      </c>
      <c r="G7" s="4">
        <v>389707</v>
      </c>
      <c r="H7" s="4">
        <v>1036936</v>
      </c>
      <c r="I7" s="4">
        <v>430891</v>
      </c>
      <c r="J7" s="4">
        <v>686669</v>
      </c>
      <c r="K7" s="4">
        <v>709431</v>
      </c>
      <c r="L7" s="4">
        <v>767481</v>
      </c>
      <c r="M7" s="40">
        <v>706427</v>
      </c>
      <c r="N7" s="13">
        <f t="shared" si="0"/>
        <v>8405962</v>
      </c>
    </row>
    <row r="8" spans="1:14" ht="12" customHeight="1" x14ac:dyDescent="0.2">
      <c r="A8" s="7" t="str">
        <f>'Pregnant Women Participating'!A4</f>
        <v>Massachusetts</v>
      </c>
      <c r="B8" s="13">
        <v>4068929</v>
      </c>
      <c r="C8" s="4">
        <v>3975942</v>
      </c>
      <c r="D8" s="4">
        <v>3876312</v>
      </c>
      <c r="E8" s="4">
        <v>4033705</v>
      </c>
      <c r="F8" s="4">
        <v>3822905</v>
      </c>
      <c r="G8" s="4">
        <v>4021794</v>
      </c>
      <c r="H8" s="4">
        <v>4167085</v>
      </c>
      <c r="I8" s="4">
        <v>4105162</v>
      </c>
      <c r="J8" s="4">
        <v>4040179</v>
      </c>
      <c r="K8" s="4">
        <v>4064715</v>
      </c>
      <c r="L8" s="4">
        <v>4044466</v>
      </c>
      <c r="M8" s="40">
        <v>4008774</v>
      </c>
      <c r="N8" s="13">
        <f t="shared" si="0"/>
        <v>48229968</v>
      </c>
    </row>
    <row r="9" spans="1:14" ht="12" customHeight="1" x14ac:dyDescent="0.2">
      <c r="A9" s="7" t="str">
        <f>'Pregnant Women Participating'!A5</f>
        <v>New Hampshire</v>
      </c>
      <c r="B9" s="13">
        <v>382946</v>
      </c>
      <c r="C9" s="4">
        <v>448304</v>
      </c>
      <c r="D9" s="4">
        <v>242306</v>
      </c>
      <c r="E9" s="4">
        <v>275443</v>
      </c>
      <c r="F9" s="4">
        <v>249516</v>
      </c>
      <c r="G9" s="4">
        <v>275707</v>
      </c>
      <c r="H9" s="4">
        <v>350139</v>
      </c>
      <c r="I9" s="4">
        <v>340132</v>
      </c>
      <c r="J9" s="4">
        <v>359310</v>
      </c>
      <c r="K9" s="4">
        <v>357365</v>
      </c>
      <c r="L9" s="4">
        <v>362469</v>
      </c>
      <c r="M9" s="40">
        <v>344559</v>
      </c>
      <c r="N9" s="13">
        <f t="shared" si="0"/>
        <v>3988196</v>
      </c>
    </row>
    <row r="10" spans="1:14" ht="12" customHeight="1" x14ac:dyDescent="0.2">
      <c r="A10" s="7" t="str">
        <f>'Pregnant Women Participating'!A6</f>
        <v>New York</v>
      </c>
      <c r="B10" s="13">
        <v>21274727</v>
      </c>
      <c r="C10" s="4">
        <v>21810507</v>
      </c>
      <c r="D10" s="4">
        <v>19664094</v>
      </c>
      <c r="E10" s="4">
        <v>20617075</v>
      </c>
      <c r="F10" s="4">
        <v>20045940</v>
      </c>
      <c r="G10" s="4">
        <v>18934873</v>
      </c>
      <c r="H10" s="4">
        <v>19875800</v>
      </c>
      <c r="I10" s="4">
        <v>18893953</v>
      </c>
      <c r="J10" s="4">
        <v>18619189</v>
      </c>
      <c r="K10" s="4">
        <v>18971344</v>
      </c>
      <c r="L10" s="4">
        <v>19682514</v>
      </c>
      <c r="M10" s="40">
        <v>19497464</v>
      </c>
      <c r="N10" s="13">
        <f t="shared" si="0"/>
        <v>237887480</v>
      </c>
    </row>
    <row r="11" spans="1:14" ht="12" customHeight="1" x14ac:dyDescent="0.2">
      <c r="A11" s="7" t="str">
        <f>'Pregnant Women Participating'!A7</f>
        <v>Rhode Island</v>
      </c>
      <c r="B11" s="13">
        <v>799568</v>
      </c>
      <c r="C11" s="4">
        <v>771016</v>
      </c>
      <c r="D11" s="4">
        <v>816031</v>
      </c>
      <c r="E11" s="4">
        <v>763147</v>
      </c>
      <c r="F11" s="4">
        <v>770641</v>
      </c>
      <c r="G11" s="4">
        <v>811741</v>
      </c>
      <c r="H11" s="4">
        <v>733774</v>
      </c>
      <c r="I11" s="4">
        <v>853872</v>
      </c>
      <c r="J11" s="4">
        <v>799039</v>
      </c>
      <c r="K11" s="4">
        <v>842772</v>
      </c>
      <c r="L11" s="4">
        <v>778612</v>
      </c>
      <c r="M11" s="40">
        <v>805051</v>
      </c>
      <c r="N11" s="13">
        <f t="shared" si="0"/>
        <v>9545264</v>
      </c>
    </row>
    <row r="12" spans="1:14" ht="12" customHeight="1" x14ac:dyDescent="0.2">
      <c r="A12" s="7" t="str">
        <f>'Pregnant Women Participating'!A8</f>
        <v>Vermont</v>
      </c>
      <c r="B12" s="13">
        <v>479044</v>
      </c>
      <c r="C12" s="4">
        <v>490861</v>
      </c>
      <c r="D12" s="4">
        <v>532236</v>
      </c>
      <c r="E12" s="4">
        <v>483940</v>
      </c>
      <c r="F12" s="4">
        <v>485557</v>
      </c>
      <c r="G12" s="4">
        <v>536908</v>
      </c>
      <c r="H12" s="4">
        <v>444926</v>
      </c>
      <c r="I12" s="4">
        <v>518852</v>
      </c>
      <c r="J12" s="4">
        <v>605704</v>
      </c>
      <c r="K12" s="4">
        <v>489288</v>
      </c>
      <c r="L12" s="4">
        <v>576062</v>
      </c>
      <c r="M12" s="40">
        <v>558741</v>
      </c>
      <c r="N12" s="13">
        <f t="shared" si="0"/>
        <v>6202119</v>
      </c>
    </row>
    <row r="13" spans="1:14" ht="12" customHeight="1" x14ac:dyDescent="0.2">
      <c r="A13" s="7" t="str">
        <f>'Pregnant Women Participating'!A9</f>
        <v>Virgin Islands</v>
      </c>
      <c r="B13" s="13">
        <v>143675</v>
      </c>
      <c r="C13" s="4">
        <v>207282</v>
      </c>
      <c r="D13" s="4">
        <v>199449</v>
      </c>
      <c r="E13" s="4">
        <v>202127</v>
      </c>
      <c r="F13" s="4">
        <v>198415</v>
      </c>
      <c r="G13" s="4">
        <v>202893</v>
      </c>
      <c r="H13" s="4">
        <v>198203</v>
      </c>
      <c r="I13" s="4">
        <v>188454</v>
      </c>
      <c r="J13" s="4">
        <v>195249</v>
      </c>
      <c r="K13" s="4">
        <v>196851</v>
      </c>
      <c r="L13" s="4">
        <v>193371</v>
      </c>
      <c r="M13" s="40">
        <v>188341</v>
      </c>
      <c r="N13" s="13">
        <f t="shared" si="0"/>
        <v>2314310</v>
      </c>
    </row>
    <row r="14" spans="1:14" ht="12" customHeight="1" x14ac:dyDescent="0.2">
      <c r="A14" s="7" t="str">
        <f>'Pregnant Women Participating'!A10</f>
        <v>Indian Township, ME</v>
      </c>
      <c r="B14" s="13">
        <v>4764</v>
      </c>
      <c r="C14" s="4">
        <v>4336</v>
      </c>
      <c r="D14" s="4">
        <v>4581</v>
      </c>
      <c r="E14" s="4">
        <v>4564</v>
      </c>
      <c r="F14" s="4">
        <v>4430</v>
      </c>
      <c r="G14" s="4">
        <v>3862</v>
      </c>
      <c r="H14" s="4">
        <v>5074</v>
      </c>
      <c r="I14" s="4">
        <v>5600</v>
      </c>
      <c r="J14" s="4">
        <v>5622</v>
      </c>
      <c r="K14" s="4">
        <v>3676</v>
      </c>
      <c r="L14" s="4">
        <v>5422</v>
      </c>
      <c r="M14" s="40">
        <v>4759</v>
      </c>
      <c r="N14" s="13">
        <f t="shared" si="0"/>
        <v>56690</v>
      </c>
    </row>
    <row r="15" spans="1:14" ht="12" customHeight="1" x14ac:dyDescent="0.2">
      <c r="A15" s="7" t="str">
        <f>'Pregnant Women Participating'!A11</f>
        <v>Pleasant Point, ME</v>
      </c>
      <c r="B15" s="13">
        <v>3031</v>
      </c>
      <c r="C15" s="4">
        <v>3680</v>
      </c>
      <c r="D15" s="4">
        <v>3393</v>
      </c>
      <c r="E15" s="4">
        <v>3572</v>
      </c>
      <c r="F15" s="4">
        <v>3145</v>
      </c>
      <c r="G15" s="4">
        <v>3363</v>
      </c>
      <c r="H15" s="4">
        <v>3929</v>
      </c>
      <c r="I15" s="4">
        <v>3900</v>
      </c>
      <c r="J15" s="4">
        <v>3828</v>
      </c>
      <c r="K15" s="4">
        <v>4993</v>
      </c>
      <c r="L15" s="4">
        <v>3770</v>
      </c>
      <c r="M15" s="40">
        <v>3839</v>
      </c>
      <c r="N15" s="13">
        <f t="shared" si="0"/>
        <v>44443</v>
      </c>
    </row>
    <row r="16" spans="1:14" ht="12" customHeight="1" x14ac:dyDescent="0.2">
      <c r="A16" s="7" t="str">
        <f>'Pregnant Women Participating'!A12</f>
        <v>Seneca Nation, NY</v>
      </c>
      <c r="B16" s="13">
        <v>8135</v>
      </c>
      <c r="C16" s="4">
        <v>3820</v>
      </c>
      <c r="D16" s="4">
        <v>4263</v>
      </c>
      <c r="E16" s="4">
        <v>3900</v>
      </c>
      <c r="F16" s="4">
        <v>2517</v>
      </c>
      <c r="G16" s="4">
        <v>3066</v>
      </c>
      <c r="H16" s="4">
        <v>2676</v>
      </c>
      <c r="I16" s="4">
        <v>2908</v>
      </c>
      <c r="J16" s="4">
        <v>2818</v>
      </c>
      <c r="K16" s="4">
        <v>1149</v>
      </c>
      <c r="L16" s="4"/>
      <c r="M16" s="40"/>
      <c r="N16" s="13">
        <f t="shared" si="0"/>
        <v>35252</v>
      </c>
    </row>
    <row r="17" spans="1:14" s="17" customFormat="1" ht="24.75" customHeight="1" x14ac:dyDescent="0.2">
      <c r="A17" s="14" t="e">
        <f>'Pregnant Women Participating'!#REF!</f>
        <v>#REF!</v>
      </c>
      <c r="B17" s="16">
        <v>29689021</v>
      </c>
      <c r="C17" s="15">
        <v>30402951</v>
      </c>
      <c r="D17" s="15">
        <v>28405795</v>
      </c>
      <c r="E17" s="15">
        <v>29192960</v>
      </c>
      <c r="F17" s="15">
        <v>28136293</v>
      </c>
      <c r="G17" s="15">
        <v>27325675</v>
      </c>
      <c r="H17" s="15">
        <v>28869750</v>
      </c>
      <c r="I17" s="15">
        <v>27451880</v>
      </c>
      <c r="J17" s="15">
        <v>27396529</v>
      </c>
      <c r="K17" s="15">
        <v>27784920</v>
      </c>
      <c r="L17" s="15">
        <v>28467447</v>
      </c>
      <c r="M17" s="39">
        <v>28058499</v>
      </c>
      <c r="N17" s="16">
        <f t="shared" si="0"/>
        <v>341181720</v>
      </c>
    </row>
    <row r="18" spans="1:14" ht="12" customHeight="1" x14ac:dyDescent="0.2">
      <c r="A18" s="7" t="str">
        <f>'Pregnant Women Participating'!A13</f>
        <v>Delaware</v>
      </c>
      <c r="B18" s="13">
        <v>613495</v>
      </c>
      <c r="C18" s="4">
        <v>593205</v>
      </c>
      <c r="D18" s="4">
        <v>595986</v>
      </c>
      <c r="E18" s="4">
        <v>628774</v>
      </c>
      <c r="F18" s="4">
        <v>560602</v>
      </c>
      <c r="G18" s="4">
        <v>572536</v>
      </c>
      <c r="H18" s="4">
        <v>550416</v>
      </c>
      <c r="I18" s="4">
        <v>501556</v>
      </c>
      <c r="J18" s="4">
        <v>517647</v>
      </c>
      <c r="K18" s="4">
        <v>530700</v>
      </c>
      <c r="L18" s="4">
        <v>515102</v>
      </c>
      <c r="M18" s="40">
        <v>501874</v>
      </c>
      <c r="N18" s="13">
        <f t="shared" si="0"/>
        <v>6681893</v>
      </c>
    </row>
    <row r="19" spans="1:14" ht="12" customHeight="1" x14ac:dyDescent="0.2">
      <c r="A19" s="7" t="str">
        <f>'Pregnant Women Participating'!A14</f>
        <v>District of Columbia</v>
      </c>
      <c r="B19" s="13">
        <v>486602</v>
      </c>
      <c r="C19" s="4">
        <v>544118</v>
      </c>
      <c r="D19" s="4">
        <v>552547</v>
      </c>
      <c r="E19" s="4">
        <v>701828</v>
      </c>
      <c r="F19" s="4">
        <v>210023</v>
      </c>
      <c r="G19" s="4">
        <v>470246</v>
      </c>
      <c r="H19" s="4">
        <v>777902</v>
      </c>
      <c r="I19" s="4">
        <v>531324</v>
      </c>
      <c r="J19" s="4">
        <v>458767</v>
      </c>
      <c r="K19" s="4">
        <v>486068</v>
      </c>
      <c r="L19" s="4">
        <v>822467</v>
      </c>
      <c r="M19" s="40">
        <v>102630</v>
      </c>
      <c r="N19" s="13">
        <f t="shared" si="0"/>
        <v>6144522</v>
      </c>
    </row>
    <row r="20" spans="1:14" ht="12" customHeight="1" x14ac:dyDescent="0.2">
      <c r="A20" s="7" t="str">
        <f>'Pregnant Women Participating'!A15</f>
        <v>Maryland</v>
      </c>
      <c r="B20" s="13">
        <v>4866013</v>
      </c>
      <c r="C20" s="4">
        <v>4826807</v>
      </c>
      <c r="D20" s="4">
        <v>4811877</v>
      </c>
      <c r="E20" s="4">
        <v>4925966</v>
      </c>
      <c r="F20" s="4">
        <v>4599996</v>
      </c>
      <c r="G20" s="4">
        <v>4703579</v>
      </c>
      <c r="H20" s="4">
        <v>4548567</v>
      </c>
      <c r="I20" s="4">
        <v>4229455</v>
      </c>
      <c r="J20" s="4">
        <v>4373484</v>
      </c>
      <c r="K20" s="4">
        <v>4375185</v>
      </c>
      <c r="L20" s="4">
        <v>4342850</v>
      </c>
      <c r="M20" s="40">
        <v>4208194</v>
      </c>
      <c r="N20" s="13">
        <f t="shared" si="0"/>
        <v>54811973</v>
      </c>
    </row>
    <row r="21" spans="1:14" ht="12" customHeight="1" x14ac:dyDescent="0.2">
      <c r="A21" s="7" t="str">
        <f>'Pregnant Women Participating'!A16</f>
        <v>New Jersey</v>
      </c>
      <c r="B21" s="13">
        <v>7824957</v>
      </c>
      <c r="C21" s="4">
        <v>7842098</v>
      </c>
      <c r="D21" s="4">
        <v>7310067</v>
      </c>
      <c r="E21" s="4">
        <v>7783406</v>
      </c>
      <c r="F21" s="4">
        <v>7914865</v>
      </c>
      <c r="G21" s="4">
        <v>7404976</v>
      </c>
      <c r="H21" s="4">
        <v>7841248</v>
      </c>
      <c r="I21" s="4">
        <v>7666290</v>
      </c>
      <c r="J21" s="4">
        <v>7301259</v>
      </c>
      <c r="K21" s="4">
        <v>7604820</v>
      </c>
      <c r="L21" s="4">
        <v>7962089</v>
      </c>
      <c r="M21" s="40">
        <v>7488925</v>
      </c>
      <c r="N21" s="13">
        <f t="shared" si="0"/>
        <v>91945000</v>
      </c>
    </row>
    <row r="22" spans="1:14" ht="12" customHeight="1" x14ac:dyDescent="0.2">
      <c r="A22" s="7" t="str">
        <f>'Pregnant Women Participating'!A17</f>
        <v>Pennsylvania</v>
      </c>
      <c r="B22" s="13">
        <v>9463902</v>
      </c>
      <c r="C22" s="4">
        <v>9446127</v>
      </c>
      <c r="D22" s="4">
        <v>13496936</v>
      </c>
      <c r="E22" s="4">
        <v>3835949</v>
      </c>
      <c r="F22" s="4">
        <v>8457619</v>
      </c>
      <c r="G22" s="4">
        <v>8112442</v>
      </c>
      <c r="H22" s="4">
        <v>8526965</v>
      </c>
      <c r="I22" s="4">
        <v>8619050</v>
      </c>
      <c r="J22" s="4">
        <v>8595119</v>
      </c>
      <c r="K22" s="4">
        <v>8407604</v>
      </c>
      <c r="L22" s="4">
        <v>8524125</v>
      </c>
      <c r="M22" s="40">
        <v>8194612</v>
      </c>
      <c r="N22" s="13">
        <f t="shared" si="0"/>
        <v>103680450</v>
      </c>
    </row>
    <row r="23" spans="1:14" ht="12" customHeight="1" x14ac:dyDescent="0.2">
      <c r="A23" s="7" t="str">
        <f>'Pregnant Women Participating'!A18</f>
        <v>Puerto Rico</v>
      </c>
      <c r="B23" s="13">
        <v>10249599</v>
      </c>
      <c r="C23" s="4">
        <v>10191312</v>
      </c>
      <c r="D23" s="4">
        <v>10126509</v>
      </c>
      <c r="E23" s="4">
        <v>10296232</v>
      </c>
      <c r="F23" s="4">
        <v>10529020</v>
      </c>
      <c r="G23" s="4">
        <v>10536928</v>
      </c>
      <c r="H23" s="4">
        <v>10560834</v>
      </c>
      <c r="I23" s="4">
        <v>10378896</v>
      </c>
      <c r="J23" s="4">
        <v>10715316</v>
      </c>
      <c r="K23" s="4">
        <v>10330974</v>
      </c>
      <c r="L23" s="4">
        <v>10561811</v>
      </c>
      <c r="M23" s="40">
        <v>10367438</v>
      </c>
      <c r="N23" s="13">
        <f t="shared" si="0"/>
        <v>124844869</v>
      </c>
    </row>
    <row r="24" spans="1:14" ht="12" customHeight="1" x14ac:dyDescent="0.2">
      <c r="A24" s="7" t="str">
        <f>'Pregnant Women Participating'!A19</f>
        <v>Virginia</v>
      </c>
      <c r="B24" s="13">
        <v>3572335</v>
      </c>
      <c r="C24" s="4">
        <v>3474912</v>
      </c>
      <c r="D24" s="4">
        <v>3487537</v>
      </c>
      <c r="E24" s="4">
        <v>3384242</v>
      </c>
      <c r="F24" s="4">
        <v>3368847</v>
      </c>
      <c r="G24" s="4">
        <v>3383681</v>
      </c>
      <c r="H24" s="4">
        <v>3415761</v>
      </c>
      <c r="I24" s="4">
        <v>3823160</v>
      </c>
      <c r="J24" s="4">
        <v>3493699</v>
      </c>
      <c r="K24" s="4">
        <v>3792883</v>
      </c>
      <c r="L24" s="4">
        <v>3597997</v>
      </c>
      <c r="M24" s="40">
        <v>3683186</v>
      </c>
      <c r="N24" s="13">
        <f t="shared" si="0"/>
        <v>42478240</v>
      </c>
    </row>
    <row r="25" spans="1:14" ht="12" customHeight="1" x14ac:dyDescent="0.2">
      <c r="A25" s="7" t="str">
        <f>'Pregnant Women Participating'!A20</f>
        <v>West Virginia</v>
      </c>
      <c r="B25" s="13">
        <v>1376047</v>
      </c>
      <c r="C25" s="4">
        <v>1377021</v>
      </c>
      <c r="D25" s="4">
        <v>1342237</v>
      </c>
      <c r="E25" s="4">
        <v>1337655</v>
      </c>
      <c r="F25" s="4">
        <v>1242064</v>
      </c>
      <c r="G25" s="4">
        <v>2031560</v>
      </c>
      <c r="H25" s="4">
        <v>1328299</v>
      </c>
      <c r="I25" s="4">
        <v>467458</v>
      </c>
      <c r="J25" s="4">
        <v>2143722</v>
      </c>
      <c r="K25" s="4">
        <v>378667</v>
      </c>
      <c r="L25" s="4">
        <v>1294527</v>
      </c>
      <c r="M25" s="40">
        <v>1248498</v>
      </c>
      <c r="N25" s="13">
        <f t="shared" si="0"/>
        <v>15567755</v>
      </c>
    </row>
    <row r="26" spans="1:14" s="17" customFormat="1" ht="24.75" customHeight="1" x14ac:dyDescent="0.2">
      <c r="A26" s="14" t="e">
        <f>'Pregnant Women Participating'!#REF!</f>
        <v>#REF!</v>
      </c>
      <c r="B26" s="16">
        <v>38452950</v>
      </c>
      <c r="C26" s="15">
        <v>38295600</v>
      </c>
      <c r="D26" s="15">
        <v>41723696</v>
      </c>
      <c r="E26" s="15">
        <v>32894052</v>
      </c>
      <c r="F26" s="15">
        <v>36883036</v>
      </c>
      <c r="G26" s="15">
        <v>37215948</v>
      </c>
      <c r="H26" s="15">
        <v>37549992</v>
      </c>
      <c r="I26" s="15">
        <v>36217189</v>
      </c>
      <c r="J26" s="15">
        <v>37599013</v>
      </c>
      <c r="K26" s="15">
        <v>35906901</v>
      </c>
      <c r="L26" s="15">
        <v>37620968</v>
      </c>
      <c r="M26" s="39">
        <v>35795357</v>
      </c>
      <c r="N26" s="16">
        <f t="shared" si="0"/>
        <v>446154702</v>
      </c>
    </row>
    <row r="27" spans="1:14" ht="12" customHeight="1" x14ac:dyDescent="0.2">
      <c r="A27" s="7" t="str">
        <f>'Pregnant Women Participating'!A21</f>
        <v>Alabama</v>
      </c>
      <c r="B27" s="13">
        <v>5125180</v>
      </c>
      <c r="C27" s="4">
        <v>5352852</v>
      </c>
      <c r="D27" s="4">
        <v>5138878</v>
      </c>
      <c r="E27" s="4">
        <v>5479836</v>
      </c>
      <c r="F27" s="4">
        <v>4843513</v>
      </c>
      <c r="G27" s="4">
        <v>4650706</v>
      </c>
      <c r="H27" s="4">
        <v>5363186</v>
      </c>
      <c r="I27" s="4">
        <v>5176174</v>
      </c>
      <c r="J27" s="4">
        <v>4852409</v>
      </c>
      <c r="K27" s="4">
        <v>5117647</v>
      </c>
      <c r="L27" s="4">
        <v>4999201</v>
      </c>
      <c r="M27" s="40">
        <v>5274190</v>
      </c>
      <c r="N27" s="13">
        <f t="shared" si="0"/>
        <v>61373772</v>
      </c>
    </row>
    <row r="28" spans="1:14" ht="12" customHeight="1" x14ac:dyDescent="0.2">
      <c r="A28" s="7" t="str">
        <f>'Pregnant Women Participating'!A22</f>
        <v>Florida</v>
      </c>
      <c r="B28" s="13">
        <v>19852159</v>
      </c>
      <c r="C28" s="4">
        <v>19739342</v>
      </c>
      <c r="D28" s="4">
        <v>19140625</v>
      </c>
      <c r="E28" s="4">
        <v>20018455</v>
      </c>
      <c r="F28" s="4">
        <v>19770443</v>
      </c>
      <c r="G28" s="4">
        <v>18989510</v>
      </c>
      <c r="H28" s="4">
        <v>19853241</v>
      </c>
      <c r="I28" s="4">
        <v>19365827</v>
      </c>
      <c r="J28" s="4">
        <v>19352019</v>
      </c>
      <c r="K28" s="4">
        <v>19589284</v>
      </c>
      <c r="L28" s="4">
        <v>20089736</v>
      </c>
      <c r="M28" s="40">
        <v>20599703</v>
      </c>
      <c r="N28" s="13">
        <f t="shared" si="0"/>
        <v>236360344</v>
      </c>
    </row>
    <row r="29" spans="1:14" ht="12" customHeight="1" x14ac:dyDescent="0.2">
      <c r="A29" s="7" t="str">
        <f>'Pregnant Women Participating'!A23</f>
        <v>Georgia</v>
      </c>
      <c r="B29" s="13">
        <v>7740957</v>
      </c>
      <c r="C29" s="4">
        <v>8246984</v>
      </c>
      <c r="D29" s="4">
        <v>7638427</v>
      </c>
      <c r="E29" s="4">
        <v>8630100</v>
      </c>
      <c r="F29" s="4">
        <v>8006345</v>
      </c>
      <c r="G29" s="4">
        <v>7664438</v>
      </c>
      <c r="H29" s="4">
        <v>8488172</v>
      </c>
      <c r="I29" s="4">
        <v>8331764</v>
      </c>
      <c r="J29" s="4">
        <v>8023753</v>
      </c>
      <c r="K29" s="4">
        <v>8373595</v>
      </c>
      <c r="L29" s="4">
        <v>9061478</v>
      </c>
      <c r="M29" s="40">
        <v>8430913</v>
      </c>
      <c r="N29" s="13">
        <f t="shared" si="0"/>
        <v>98636926</v>
      </c>
    </row>
    <row r="30" spans="1:14" ht="12" customHeight="1" x14ac:dyDescent="0.2">
      <c r="A30" s="7" t="str">
        <f>'Pregnant Women Participating'!A24</f>
        <v>Kentucky</v>
      </c>
      <c r="B30" s="13">
        <v>3567451</v>
      </c>
      <c r="C30" s="4">
        <v>3461924</v>
      </c>
      <c r="D30" s="4">
        <v>3588319</v>
      </c>
      <c r="E30" s="4">
        <v>1233191</v>
      </c>
      <c r="F30" s="4">
        <v>5863087</v>
      </c>
      <c r="G30" s="4">
        <v>3529184</v>
      </c>
      <c r="H30" s="4">
        <v>3808213</v>
      </c>
      <c r="I30" s="4">
        <v>3641155</v>
      </c>
      <c r="J30" s="4">
        <v>3806038</v>
      </c>
      <c r="K30" s="4">
        <v>6200406</v>
      </c>
      <c r="L30" s="4">
        <v>1547137</v>
      </c>
      <c r="M30" s="40">
        <v>3809766</v>
      </c>
      <c r="N30" s="13">
        <f t="shared" si="0"/>
        <v>44055871</v>
      </c>
    </row>
    <row r="31" spans="1:14" ht="12" customHeight="1" x14ac:dyDescent="0.2">
      <c r="A31" s="7" t="str">
        <f>'Pregnant Women Participating'!A25</f>
        <v>Mississippi</v>
      </c>
      <c r="B31" s="13">
        <v>4845882</v>
      </c>
      <c r="C31" s="4">
        <v>3896515</v>
      </c>
      <c r="D31" s="4">
        <v>4160215</v>
      </c>
      <c r="E31" s="4">
        <v>5456149</v>
      </c>
      <c r="F31" s="4">
        <v>3810234</v>
      </c>
      <c r="G31" s="4">
        <v>3912014</v>
      </c>
      <c r="H31" s="4">
        <v>4264183</v>
      </c>
      <c r="I31" s="4">
        <v>4886371</v>
      </c>
      <c r="J31" s="4">
        <v>3978056</v>
      </c>
      <c r="K31" s="4">
        <v>4662122</v>
      </c>
      <c r="L31" s="4">
        <v>4712255</v>
      </c>
      <c r="M31" s="40">
        <v>3147788</v>
      </c>
      <c r="N31" s="13">
        <f t="shared" si="0"/>
        <v>51731784</v>
      </c>
    </row>
    <row r="32" spans="1:14" ht="12" customHeight="1" x14ac:dyDescent="0.2">
      <c r="A32" s="7" t="str">
        <f>'Pregnant Women Participating'!A26</f>
        <v>North Carolina</v>
      </c>
      <c r="B32" s="13">
        <v>10293939</v>
      </c>
      <c r="C32" s="4">
        <v>8217347</v>
      </c>
      <c r="D32" s="4">
        <v>7581431</v>
      </c>
      <c r="E32" s="4">
        <v>7510870</v>
      </c>
      <c r="F32" s="4">
        <v>4636855</v>
      </c>
      <c r="G32" s="4">
        <v>5567216</v>
      </c>
      <c r="H32" s="4">
        <v>7488857</v>
      </c>
      <c r="I32" s="4">
        <v>8009066</v>
      </c>
      <c r="J32" s="4">
        <v>7672437</v>
      </c>
      <c r="K32" s="4">
        <v>8222389</v>
      </c>
      <c r="L32" s="4">
        <v>8064476</v>
      </c>
      <c r="M32" s="40">
        <v>9137389</v>
      </c>
      <c r="N32" s="13">
        <f t="shared" si="0"/>
        <v>92402272</v>
      </c>
    </row>
    <row r="33" spans="1:14" ht="12" customHeight="1" x14ac:dyDescent="0.2">
      <c r="A33" s="7" t="str">
        <f>'Pregnant Women Participating'!A27</f>
        <v>South Carolina</v>
      </c>
      <c r="B33" s="13">
        <v>3883756</v>
      </c>
      <c r="C33" s="4">
        <v>4022410</v>
      </c>
      <c r="D33" s="4">
        <v>4016441</v>
      </c>
      <c r="E33" s="4">
        <v>4097731</v>
      </c>
      <c r="F33" s="4">
        <v>3889954</v>
      </c>
      <c r="G33" s="4">
        <v>4162118</v>
      </c>
      <c r="H33" s="4">
        <v>3675705</v>
      </c>
      <c r="I33" s="4">
        <v>4004628</v>
      </c>
      <c r="J33" s="4">
        <v>4010051</v>
      </c>
      <c r="K33" s="4">
        <v>3828019</v>
      </c>
      <c r="L33" s="4">
        <v>3894766</v>
      </c>
      <c r="M33" s="40">
        <v>3936259</v>
      </c>
      <c r="N33" s="13">
        <f t="shared" si="0"/>
        <v>47421838</v>
      </c>
    </row>
    <row r="34" spans="1:14" ht="12" customHeight="1" x14ac:dyDescent="0.2">
      <c r="A34" s="7" t="str">
        <f>'Pregnant Women Participating'!A28</f>
        <v>Tennessee</v>
      </c>
      <c r="B34" s="13">
        <v>4681322</v>
      </c>
      <c r="C34" s="4">
        <v>4436921</v>
      </c>
      <c r="D34" s="4">
        <v>4315039</v>
      </c>
      <c r="E34" s="4">
        <v>4280672</v>
      </c>
      <c r="F34" s="4">
        <v>3518670</v>
      </c>
      <c r="G34" s="4">
        <v>4271202</v>
      </c>
      <c r="H34" s="4">
        <v>3916688</v>
      </c>
      <c r="I34" s="4">
        <v>3868307</v>
      </c>
      <c r="J34" s="4">
        <v>3951573</v>
      </c>
      <c r="K34" s="4">
        <v>7601326</v>
      </c>
      <c r="L34" s="4">
        <v>841507</v>
      </c>
      <c r="M34" s="40">
        <v>3313318</v>
      </c>
      <c r="N34" s="13">
        <f t="shared" si="0"/>
        <v>48996545</v>
      </c>
    </row>
    <row r="35" spans="1:14" ht="12" customHeight="1" x14ac:dyDescent="0.2">
      <c r="A35" s="7" t="str">
        <f>'Pregnant Women Participating'!A29</f>
        <v>Choctaw Indians, MS</v>
      </c>
      <c r="B35" s="13">
        <v>25523</v>
      </c>
      <c r="C35" s="4">
        <v>27477</v>
      </c>
      <c r="D35" s="4">
        <v>20521</v>
      </c>
      <c r="E35" s="4">
        <v>25037</v>
      </c>
      <c r="F35" s="4">
        <v>24252</v>
      </c>
      <c r="G35" s="4">
        <v>22606</v>
      </c>
      <c r="H35" s="4">
        <v>17598</v>
      </c>
      <c r="I35" s="4">
        <v>16403</v>
      </c>
      <c r="J35" s="4">
        <v>18984</v>
      </c>
      <c r="K35" s="4">
        <v>19680</v>
      </c>
      <c r="L35" s="4">
        <v>21052</v>
      </c>
      <c r="M35" s="40">
        <v>21961</v>
      </c>
      <c r="N35" s="13">
        <f t="shared" si="0"/>
        <v>261094</v>
      </c>
    </row>
    <row r="36" spans="1:14" ht="12" customHeight="1" x14ac:dyDescent="0.2">
      <c r="A36" s="7" t="str">
        <f>'Pregnant Women Participating'!A30</f>
        <v>Eastern Cherokee, NC</v>
      </c>
      <c r="B36" s="13">
        <v>25929</v>
      </c>
      <c r="C36" s="4">
        <v>21536</v>
      </c>
      <c r="D36" s="4">
        <v>19680</v>
      </c>
      <c r="E36" s="4">
        <v>21129</v>
      </c>
      <c r="F36" s="4">
        <v>15341</v>
      </c>
      <c r="G36" s="4">
        <v>16673</v>
      </c>
      <c r="H36" s="4">
        <v>20592</v>
      </c>
      <c r="I36" s="4">
        <v>17884</v>
      </c>
      <c r="J36" s="4">
        <v>15901</v>
      </c>
      <c r="K36" s="4">
        <v>18303</v>
      </c>
      <c r="L36" s="4">
        <v>19751</v>
      </c>
      <c r="M36" s="40">
        <v>18084</v>
      </c>
      <c r="N36" s="13">
        <f t="shared" si="0"/>
        <v>230803</v>
      </c>
    </row>
    <row r="37" spans="1:14" s="17" customFormat="1" ht="24.75" customHeight="1" x14ac:dyDescent="0.2">
      <c r="A37" s="14" t="e">
        <f>'Pregnant Women Participating'!#REF!</f>
        <v>#REF!</v>
      </c>
      <c r="B37" s="16">
        <v>60042098</v>
      </c>
      <c r="C37" s="15">
        <v>57423308</v>
      </c>
      <c r="D37" s="15">
        <v>55619576</v>
      </c>
      <c r="E37" s="15">
        <v>56753170</v>
      </c>
      <c r="F37" s="15">
        <v>54378694</v>
      </c>
      <c r="G37" s="15">
        <v>52785667</v>
      </c>
      <c r="H37" s="15">
        <v>56896435</v>
      </c>
      <c r="I37" s="15">
        <v>57317579</v>
      </c>
      <c r="J37" s="15">
        <v>55681221</v>
      </c>
      <c r="K37" s="15">
        <v>63632771</v>
      </c>
      <c r="L37" s="15">
        <v>53251359</v>
      </c>
      <c r="M37" s="39">
        <v>57689371</v>
      </c>
      <c r="N37" s="16">
        <f t="shared" si="0"/>
        <v>681471249</v>
      </c>
    </row>
    <row r="38" spans="1:14" ht="12" customHeight="1" x14ac:dyDescent="0.2">
      <c r="A38" s="7" t="str">
        <f>'Pregnant Women Participating'!A31</f>
        <v>Illinois</v>
      </c>
      <c r="B38" s="13">
        <v>5790938</v>
      </c>
      <c r="C38" s="4">
        <v>9739668</v>
      </c>
      <c r="D38" s="4">
        <v>11514876</v>
      </c>
      <c r="E38" s="4">
        <v>10041690</v>
      </c>
      <c r="F38" s="4">
        <v>7800002</v>
      </c>
      <c r="G38" s="4">
        <v>9299139</v>
      </c>
      <c r="H38" s="4">
        <v>10647320</v>
      </c>
      <c r="I38" s="4">
        <v>12830994</v>
      </c>
      <c r="J38" s="4">
        <v>4712234</v>
      </c>
      <c r="K38" s="4">
        <v>2034707</v>
      </c>
      <c r="L38" s="4">
        <v>10688959</v>
      </c>
      <c r="M38" s="40">
        <v>11582995</v>
      </c>
      <c r="N38" s="13">
        <f t="shared" si="0"/>
        <v>106683522</v>
      </c>
    </row>
    <row r="39" spans="1:14" ht="12" customHeight="1" x14ac:dyDescent="0.2">
      <c r="A39" s="7" t="str">
        <f>'Pregnant Women Participating'!A32</f>
        <v>Indiana</v>
      </c>
      <c r="B39" s="13">
        <v>4889163</v>
      </c>
      <c r="C39" s="4">
        <v>4623048</v>
      </c>
      <c r="D39" s="4">
        <v>4707381</v>
      </c>
      <c r="E39" s="4">
        <v>4649890</v>
      </c>
      <c r="F39" s="4">
        <v>3707797</v>
      </c>
      <c r="G39" s="4">
        <v>4611067</v>
      </c>
      <c r="H39" s="4">
        <v>4657110</v>
      </c>
      <c r="I39" s="4">
        <v>4568501</v>
      </c>
      <c r="J39" s="4">
        <v>4463956</v>
      </c>
      <c r="K39" s="4">
        <v>4951387</v>
      </c>
      <c r="L39" s="4">
        <v>4725298</v>
      </c>
      <c r="M39" s="40">
        <v>4427499</v>
      </c>
      <c r="N39" s="13">
        <f t="shared" si="0"/>
        <v>54982097</v>
      </c>
    </row>
    <row r="40" spans="1:14" ht="12" customHeight="1" x14ac:dyDescent="0.2">
      <c r="A40" s="7" t="str">
        <f>'Pregnant Women Participating'!A33</f>
        <v>Iowa</v>
      </c>
      <c r="B40" s="13">
        <v>1855964</v>
      </c>
      <c r="C40" s="4">
        <v>1844544</v>
      </c>
      <c r="D40" s="4">
        <v>1851772</v>
      </c>
      <c r="E40" s="4">
        <v>1858385</v>
      </c>
      <c r="F40" s="4">
        <v>1723858</v>
      </c>
      <c r="G40" s="4">
        <v>1744058</v>
      </c>
      <c r="H40" s="4">
        <v>1995714</v>
      </c>
      <c r="I40" s="4">
        <v>1795664</v>
      </c>
      <c r="J40" s="4">
        <v>1760774</v>
      </c>
      <c r="K40" s="4">
        <v>2003418</v>
      </c>
      <c r="L40" s="4">
        <v>1851346</v>
      </c>
      <c r="M40" s="40">
        <v>1810126</v>
      </c>
      <c r="N40" s="13">
        <f t="shared" si="0"/>
        <v>22095623</v>
      </c>
    </row>
    <row r="41" spans="1:14" ht="12" customHeight="1" x14ac:dyDescent="0.2">
      <c r="A41" s="7" t="str">
        <f>'Pregnant Women Participating'!A34</f>
        <v>Michigan</v>
      </c>
      <c r="B41" s="13">
        <v>7667535</v>
      </c>
      <c r="C41" s="4">
        <v>7706644</v>
      </c>
      <c r="D41" s="4">
        <v>7802583</v>
      </c>
      <c r="E41" s="4">
        <v>7422695</v>
      </c>
      <c r="F41" s="4">
        <v>7116795</v>
      </c>
      <c r="G41" s="4">
        <v>7235752</v>
      </c>
      <c r="H41" s="4">
        <v>7394196</v>
      </c>
      <c r="I41" s="4">
        <v>7749464</v>
      </c>
      <c r="J41" s="4">
        <v>7400170</v>
      </c>
      <c r="K41" s="4">
        <v>7941593</v>
      </c>
      <c r="L41" s="4">
        <v>7727190</v>
      </c>
      <c r="M41" s="40">
        <v>7985933</v>
      </c>
      <c r="N41" s="13">
        <f t="shared" si="0"/>
        <v>91150550</v>
      </c>
    </row>
    <row r="42" spans="1:14" ht="12" customHeight="1" x14ac:dyDescent="0.2">
      <c r="A42" s="7" t="str">
        <f>'Pregnant Women Participating'!A35</f>
        <v>Minnesota</v>
      </c>
      <c r="B42" s="13">
        <v>4133745</v>
      </c>
      <c r="C42" s="4">
        <v>4049247</v>
      </c>
      <c r="D42" s="4">
        <v>4453048</v>
      </c>
      <c r="E42" s="4">
        <v>1693436</v>
      </c>
      <c r="F42" s="4">
        <v>3853794</v>
      </c>
      <c r="G42" s="4">
        <v>3689226</v>
      </c>
      <c r="H42" s="4">
        <v>4026438</v>
      </c>
      <c r="I42" s="4">
        <v>3845014</v>
      </c>
      <c r="J42" s="4">
        <v>6147444</v>
      </c>
      <c r="K42" s="4">
        <v>1678112</v>
      </c>
      <c r="L42" s="4">
        <v>4059897</v>
      </c>
      <c r="M42" s="40">
        <v>4657262</v>
      </c>
      <c r="N42" s="13">
        <f t="shared" si="0"/>
        <v>46286663</v>
      </c>
    </row>
    <row r="43" spans="1:14" ht="12" customHeight="1" x14ac:dyDescent="0.2">
      <c r="A43" s="7" t="str">
        <f>'Pregnant Women Participating'!A36</f>
        <v>Ohio</v>
      </c>
      <c r="B43" s="13">
        <v>6070455</v>
      </c>
      <c r="C43" s="4">
        <v>6001679</v>
      </c>
      <c r="D43" s="4">
        <v>5736460</v>
      </c>
      <c r="E43" s="4">
        <v>5949806</v>
      </c>
      <c r="F43" s="4">
        <v>5526319</v>
      </c>
      <c r="G43" s="4">
        <v>5687488</v>
      </c>
      <c r="H43" s="4">
        <v>6010171</v>
      </c>
      <c r="I43" s="4">
        <v>1610842</v>
      </c>
      <c r="J43" s="4">
        <v>10477485</v>
      </c>
      <c r="K43" s="4">
        <v>6175005</v>
      </c>
      <c r="L43" s="4">
        <v>6384578</v>
      </c>
      <c r="M43" s="40">
        <v>6381790</v>
      </c>
      <c r="N43" s="13">
        <f t="shared" si="0"/>
        <v>72012078</v>
      </c>
    </row>
    <row r="44" spans="1:14" ht="12" customHeight="1" x14ac:dyDescent="0.2">
      <c r="A44" s="7" t="str">
        <f>'Pregnant Women Participating'!A37</f>
        <v>Wisconsin</v>
      </c>
      <c r="B44" s="13">
        <v>3297830</v>
      </c>
      <c r="C44" s="4">
        <v>3214284</v>
      </c>
      <c r="D44" s="4">
        <v>3238846</v>
      </c>
      <c r="E44" s="4">
        <v>3192617</v>
      </c>
      <c r="F44" s="4">
        <v>2974331</v>
      </c>
      <c r="G44" s="4">
        <v>3016340</v>
      </c>
      <c r="H44" s="4">
        <v>3249062</v>
      </c>
      <c r="I44" s="4">
        <v>3178185</v>
      </c>
      <c r="J44" s="4">
        <v>3173348</v>
      </c>
      <c r="K44" s="4">
        <v>5057853</v>
      </c>
      <c r="L44" s="4">
        <v>1364310</v>
      </c>
      <c r="M44" s="40">
        <v>3212631</v>
      </c>
      <c r="N44" s="13">
        <f t="shared" si="0"/>
        <v>38169637</v>
      </c>
    </row>
    <row r="45" spans="1:14" s="17" customFormat="1" ht="24.75" customHeight="1" x14ac:dyDescent="0.2">
      <c r="A45" s="14" t="e">
        <f>'Pregnant Women Participating'!#REF!</f>
        <v>#REF!</v>
      </c>
      <c r="B45" s="16">
        <v>33705630</v>
      </c>
      <c r="C45" s="15">
        <v>37179114</v>
      </c>
      <c r="D45" s="15">
        <v>39304966</v>
      </c>
      <c r="E45" s="15">
        <v>34808519</v>
      </c>
      <c r="F45" s="15">
        <v>32702896</v>
      </c>
      <c r="G45" s="15">
        <v>35283070</v>
      </c>
      <c r="H45" s="15">
        <v>37980011</v>
      </c>
      <c r="I45" s="15">
        <v>35578664</v>
      </c>
      <c r="J45" s="15">
        <v>38135411</v>
      </c>
      <c r="K45" s="15">
        <v>29842075</v>
      </c>
      <c r="L45" s="15">
        <v>36801578</v>
      </c>
      <c r="M45" s="39">
        <v>40058236</v>
      </c>
      <c r="N45" s="16">
        <f t="shared" si="0"/>
        <v>431380170</v>
      </c>
    </row>
    <row r="46" spans="1:14" ht="12" customHeight="1" x14ac:dyDescent="0.2">
      <c r="A46" s="7" t="str">
        <f>'Pregnant Women Participating'!A38</f>
        <v>Arizona</v>
      </c>
      <c r="B46" s="13">
        <v>4816395</v>
      </c>
      <c r="C46" s="4">
        <v>4987716</v>
      </c>
      <c r="D46" s="4">
        <v>4850264</v>
      </c>
      <c r="E46" s="4">
        <v>4908788</v>
      </c>
      <c r="F46" s="4">
        <v>4569335</v>
      </c>
      <c r="G46" s="4">
        <v>4909384</v>
      </c>
      <c r="H46" s="4">
        <v>4593092</v>
      </c>
      <c r="I46" s="4">
        <v>4102806</v>
      </c>
      <c r="J46" s="4">
        <v>4207784</v>
      </c>
      <c r="K46" s="4">
        <v>4102693</v>
      </c>
      <c r="L46" s="4">
        <v>4315943</v>
      </c>
      <c r="M46" s="40">
        <v>4053948</v>
      </c>
      <c r="N46" s="13">
        <f t="shared" si="0"/>
        <v>54418148</v>
      </c>
    </row>
    <row r="47" spans="1:14" ht="12" customHeight="1" x14ac:dyDescent="0.2">
      <c r="A47" s="7" t="str">
        <f>'Pregnant Women Participating'!A39</f>
        <v>Arkansas</v>
      </c>
      <c r="B47" s="13">
        <v>3584942</v>
      </c>
      <c r="C47" s="4">
        <v>3142790</v>
      </c>
      <c r="D47" s="4">
        <v>2982077</v>
      </c>
      <c r="E47" s="4">
        <v>1539117</v>
      </c>
      <c r="F47" s="4">
        <v>1885813</v>
      </c>
      <c r="G47" s="4">
        <v>3223330</v>
      </c>
      <c r="H47" s="4">
        <v>1778576</v>
      </c>
      <c r="I47" s="4">
        <v>2326398</v>
      </c>
      <c r="J47" s="4">
        <v>845086</v>
      </c>
      <c r="K47" s="4">
        <v>3786568</v>
      </c>
      <c r="L47" s="4">
        <v>2682295</v>
      </c>
      <c r="M47" s="40">
        <v>2251901</v>
      </c>
      <c r="N47" s="13">
        <f t="shared" si="0"/>
        <v>30028893</v>
      </c>
    </row>
    <row r="48" spans="1:14" ht="12" customHeight="1" x14ac:dyDescent="0.2">
      <c r="A48" s="7" t="str">
        <f>'Pregnant Women Participating'!A40</f>
        <v>Louisiana</v>
      </c>
      <c r="B48" s="13">
        <v>4803469</v>
      </c>
      <c r="C48" s="4">
        <v>5091854</v>
      </c>
      <c r="D48" s="4">
        <v>4895966</v>
      </c>
      <c r="E48" s="4">
        <v>4981944</v>
      </c>
      <c r="F48" s="4">
        <v>4726680</v>
      </c>
      <c r="G48" s="4">
        <v>4831899</v>
      </c>
      <c r="H48" s="4">
        <v>4801957</v>
      </c>
      <c r="I48" s="4">
        <v>5203816</v>
      </c>
      <c r="J48" s="4">
        <v>5546859</v>
      </c>
      <c r="K48" s="4">
        <v>4160774</v>
      </c>
      <c r="L48" s="4">
        <v>4613090</v>
      </c>
      <c r="M48" s="40">
        <v>4362147</v>
      </c>
      <c r="N48" s="13">
        <f t="shared" si="0"/>
        <v>58020455</v>
      </c>
    </row>
    <row r="49" spans="1:14" ht="12" customHeight="1" x14ac:dyDescent="0.2">
      <c r="A49" s="7" t="str">
        <f>'Pregnant Women Participating'!A41</f>
        <v>New Mexico</v>
      </c>
      <c r="B49" s="13">
        <v>1403094</v>
      </c>
      <c r="C49" s="4">
        <v>1432593</v>
      </c>
      <c r="D49" s="4">
        <v>604297</v>
      </c>
      <c r="E49" s="4">
        <v>1358008</v>
      </c>
      <c r="F49" s="4">
        <v>1306053</v>
      </c>
      <c r="G49" s="4">
        <v>1301103</v>
      </c>
      <c r="H49" s="4">
        <v>1318382</v>
      </c>
      <c r="I49" s="4">
        <v>1330675</v>
      </c>
      <c r="J49" s="4">
        <v>2134581</v>
      </c>
      <c r="K49" s="4">
        <v>544730</v>
      </c>
      <c r="L49" s="4">
        <v>1343534</v>
      </c>
      <c r="M49" s="40">
        <v>1377789</v>
      </c>
      <c r="N49" s="13">
        <f t="shared" si="0"/>
        <v>15454839</v>
      </c>
    </row>
    <row r="50" spans="1:14" ht="12" customHeight="1" x14ac:dyDescent="0.2">
      <c r="A50" s="7" t="str">
        <f>'Pregnant Women Participating'!A42</f>
        <v>Oklahoma</v>
      </c>
      <c r="B50" s="13">
        <v>2312030</v>
      </c>
      <c r="C50" s="4">
        <v>2186700</v>
      </c>
      <c r="D50" s="4">
        <v>2158683</v>
      </c>
      <c r="E50" s="4">
        <v>2142081</v>
      </c>
      <c r="F50" s="4">
        <v>1875348</v>
      </c>
      <c r="G50" s="4">
        <v>2220461</v>
      </c>
      <c r="H50" s="4">
        <v>2390502</v>
      </c>
      <c r="I50" s="4">
        <v>2315818</v>
      </c>
      <c r="J50" s="4">
        <v>1872712</v>
      </c>
      <c r="K50" s="4">
        <v>2304113</v>
      </c>
      <c r="L50" s="4">
        <v>2166873</v>
      </c>
      <c r="M50" s="40">
        <v>1985645</v>
      </c>
      <c r="N50" s="13">
        <f t="shared" si="0"/>
        <v>25930966</v>
      </c>
    </row>
    <row r="51" spans="1:14" ht="12" customHeight="1" x14ac:dyDescent="0.2">
      <c r="A51" s="7" t="str">
        <f>'Pregnant Women Participating'!A43</f>
        <v>Texas</v>
      </c>
      <c r="B51" s="13">
        <v>5811647</v>
      </c>
      <c r="C51" s="4">
        <v>16181587</v>
      </c>
      <c r="D51" s="4">
        <v>17730727</v>
      </c>
      <c r="E51" s="4">
        <v>16241843</v>
      </c>
      <c r="F51" s="4">
        <v>16366458</v>
      </c>
      <c r="G51" s="4">
        <v>18145162</v>
      </c>
      <c r="H51" s="4">
        <v>26340676</v>
      </c>
      <c r="I51" s="4">
        <v>19684986</v>
      </c>
      <c r="J51" s="4">
        <v>15738154</v>
      </c>
      <c r="K51" s="4">
        <v>19871764</v>
      </c>
      <c r="L51" s="4">
        <v>7695494</v>
      </c>
      <c r="M51" s="40">
        <v>36495879</v>
      </c>
      <c r="N51" s="13">
        <f t="shared" si="0"/>
        <v>216304377</v>
      </c>
    </row>
    <row r="52" spans="1:14" ht="12" customHeight="1" x14ac:dyDescent="0.2">
      <c r="A52" s="7" t="str">
        <f>'Pregnant Women Participating'!A44</f>
        <v>Utah</v>
      </c>
      <c r="B52" s="13">
        <v>1076719</v>
      </c>
      <c r="C52" s="4">
        <v>1714793</v>
      </c>
      <c r="D52" s="4">
        <v>1515255</v>
      </c>
      <c r="E52" s="4">
        <v>1898701</v>
      </c>
      <c r="F52" s="4">
        <v>1652501</v>
      </c>
      <c r="G52" s="4">
        <v>1553429</v>
      </c>
      <c r="H52" s="4">
        <v>1558941</v>
      </c>
      <c r="I52" s="4">
        <v>1680946</v>
      </c>
      <c r="J52" s="4">
        <v>1454089</v>
      </c>
      <c r="K52" s="4">
        <v>1505345</v>
      </c>
      <c r="L52" s="4">
        <v>1495906</v>
      </c>
      <c r="M52" s="40">
        <v>2144655</v>
      </c>
      <c r="N52" s="13">
        <f t="shared" si="0"/>
        <v>19251280</v>
      </c>
    </row>
    <row r="53" spans="1:14" ht="12" customHeight="1" x14ac:dyDescent="0.2">
      <c r="A53" s="7" t="str">
        <f>'Pregnant Women Participating'!A45</f>
        <v>Inter-Tribal Council, AZ</v>
      </c>
      <c r="B53" s="13">
        <v>265018</v>
      </c>
      <c r="C53" s="4">
        <v>257226</v>
      </c>
      <c r="D53" s="4">
        <v>241445</v>
      </c>
      <c r="E53" s="4">
        <v>267001</v>
      </c>
      <c r="F53" s="4">
        <v>231603</v>
      </c>
      <c r="G53" s="4">
        <v>241806</v>
      </c>
      <c r="H53" s="4">
        <v>240872</v>
      </c>
      <c r="I53" s="4">
        <v>224387</v>
      </c>
      <c r="J53" s="4">
        <v>235666</v>
      </c>
      <c r="K53" s="4">
        <v>229097</v>
      </c>
      <c r="L53" s="4">
        <v>239446</v>
      </c>
      <c r="M53" s="40">
        <v>219501</v>
      </c>
      <c r="N53" s="13">
        <f t="shared" si="0"/>
        <v>2893068</v>
      </c>
    </row>
    <row r="54" spans="1:14" ht="12" customHeight="1" x14ac:dyDescent="0.2">
      <c r="A54" s="7" t="str">
        <f>'Pregnant Women Participating'!A46</f>
        <v>Navajo Nation, AZ</v>
      </c>
      <c r="B54" s="13">
        <v>414176</v>
      </c>
      <c r="C54" s="4">
        <v>281983</v>
      </c>
      <c r="D54" s="4">
        <v>185809</v>
      </c>
      <c r="E54" s="4">
        <v>381866</v>
      </c>
      <c r="F54" s="4">
        <v>155257</v>
      </c>
      <c r="G54" s="4">
        <v>384103</v>
      </c>
      <c r="H54" s="4">
        <v>175437</v>
      </c>
      <c r="I54" s="4">
        <v>283470</v>
      </c>
      <c r="J54" s="4">
        <v>378775</v>
      </c>
      <c r="K54" s="4">
        <v>281851</v>
      </c>
      <c r="L54" s="4">
        <v>169192</v>
      </c>
      <c r="M54" s="40">
        <v>294281</v>
      </c>
      <c r="N54" s="13">
        <f t="shared" si="0"/>
        <v>3386200</v>
      </c>
    </row>
    <row r="55" spans="1:14" ht="12" customHeight="1" x14ac:dyDescent="0.2">
      <c r="A55" s="7" t="str">
        <f>'Pregnant Women Participating'!A47</f>
        <v>Acoma, Canoncito &amp; Laguna, NM</v>
      </c>
      <c r="B55" s="13">
        <v>19935</v>
      </c>
      <c r="C55" s="4">
        <v>12000</v>
      </c>
      <c r="D55" s="4">
        <v>23855</v>
      </c>
      <c r="E55" s="4">
        <v>15589</v>
      </c>
      <c r="F55" s="4">
        <v>12000</v>
      </c>
      <c r="G55" s="4">
        <v>23156</v>
      </c>
      <c r="H55" s="4">
        <v>17000</v>
      </c>
      <c r="I55" s="4">
        <v>12417</v>
      </c>
      <c r="J55" s="4">
        <v>19918</v>
      </c>
      <c r="K55" s="4">
        <v>14000</v>
      </c>
      <c r="L55" s="4">
        <v>18019</v>
      </c>
      <c r="M55" s="40">
        <v>17000</v>
      </c>
      <c r="N55" s="13">
        <f t="shared" si="0"/>
        <v>204889</v>
      </c>
    </row>
    <row r="56" spans="1:14" ht="12" customHeight="1" x14ac:dyDescent="0.2">
      <c r="A56" s="7" t="str">
        <f>'Pregnant Women Participating'!A48</f>
        <v>Eight Northern Pueblos, NM</v>
      </c>
      <c r="B56" s="13">
        <v>14442</v>
      </c>
      <c r="C56" s="4">
        <v>14795</v>
      </c>
      <c r="D56" s="4">
        <v>15991</v>
      </c>
      <c r="E56" s="4">
        <v>15470</v>
      </c>
      <c r="F56" s="4">
        <v>15064</v>
      </c>
      <c r="G56" s="4">
        <v>15485</v>
      </c>
      <c r="H56" s="4">
        <v>14256</v>
      </c>
      <c r="I56" s="4">
        <v>15213</v>
      </c>
      <c r="J56" s="4">
        <v>15191</v>
      </c>
      <c r="K56" s="4">
        <v>15525</v>
      </c>
      <c r="L56" s="4">
        <v>15213</v>
      </c>
      <c r="M56" s="40">
        <v>16957</v>
      </c>
      <c r="N56" s="13">
        <f t="shared" si="0"/>
        <v>183602</v>
      </c>
    </row>
    <row r="57" spans="1:14" ht="12" customHeight="1" x14ac:dyDescent="0.2">
      <c r="A57" s="7" t="str">
        <f>'Pregnant Women Participating'!A49</f>
        <v>Five Sandoval Pueblos, NM</v>
      </c>
      <c r="B57" s="13">
        <v>15574</v>
      </c>
      <c r="C57" s="4">
        <v>3334</v>
      </c>
      <c r="D57" s="4">
        <v>16202</v>
      </c>
      <c r="E57" s="4">
        <v>11911</v>
      </c>
      <c r="F57" s="4">
        <v>8633</v>
      </c>
      <c r="G57" s="4">
        <v>9968</v>
      </c>
      <c r="H57" s="4">
        <v>12153</v>
      </c>
      <c r="I57" s="4">
        <v>10779</v>
      </c>
      <c r="J57" s="4">
        <v>10842</v>
      </c>
      <c r="K57" s="4">
        <v>13297</v>
      </c>
      <c r="L57" s="4">
        <v>16965</v>
      </c>
      <c r="M57" s="40">
        <v>9885</v>
      </c>
      <c r="N57" s="13">
        <f t="shared" si="0"/>
        <v>139543</v>
      </c>
    </row>
    <row r="58" spans="1:14" ht="12" customHeight="1" x14ac:dyDescent="0.2">
      <c r="A58" s="7" t="str">
        <f>'Pregnant Women Participating'!A50</f>
        <v>Isleta Pueblo, NM</v>
      </c>
      <c r="B58" s="13">
        <v>54186</v>
      </c>
      <c r="C58" s="4">
        <v>56504</v>
      </c>
      <c r="D58" s="4">
        <v>53850</v>
      </c>
      <c r="E58" s="4">
        <v>51476</v>
      </c>
      <c r="F58" s="4">
        <v>47735</v>
      </c>
      <c r="G58" s="4">
        <v>49451</v>
      </c>
      <c r="H58" s="4">
        <v>48862</v>
      </c>
      <c r="I58" s="4">
        <v>47085</v>
      </c>
      <c r="J58" s="4">
        <v>46566</v>
      </c>
      <c r="K58" s="4">
        <v>42717</v>
      </c>
      <c r="L58" s="4">
        <v>74249</v>
      </c>
      <c r="M58" s="40">
        <v>34931</v>
      </c>
      <c r="N58" s="13">
        <f t="shared" si="0"/>
        <v>607612</v>
      </c>
    </row>
    <row r="59" spans="1:14" ht="12" customHeight="1" x14ac:dyDescent="0.2">
      <c r="A59" s="7" t="str">
        <f>'Pregnant Women Participating'!A51</f>
        <v>San Felipe Pueblo, NM</v>
      </c>
      <c r="B59" s="13">
        <v>21500</v>
      </c>
      <c r="C59" s="4">
        <v>23584</v>
      </c>
      <c r="D59" s="4">
        <v>21200</v>
      </c>
      <c r="E59" s="4">
        <v>20500</v>
      </c>
      <c r="F59" s="4">
        <v>22500</v>
      </c>
      <c r="G59" s="4">
        <v>23200</v>
      </c>
      <c r="H59" s="4">
        <v>25200</v>
      </c>
      <c r="I59" s="4">
        <v>23000</v>
      </c>
      <c r="J59" s="4">
        <v>22500</v>
      </c>
      <c r="K59" s="4">
        <v>24000</v>
      </c>
      <c r="L59" s="4">
        <v>21540</v>
      </c>
      <c r="M59" s="40">
        <v>21650</v>
      </c>
      <c r="N59" s="13">
        <f t="shared" si="0"/>
        <v>270374</v>
      </c>
    </row>
    <row r="60" spans="1:14" ht="12" customHeight="1" x14ac:dyDescent="0.2">
      <c r="A60" s="7" t="str">
        <f>'Pregnant Women Participating'!A52</f>
        <v>Santo Domingo Tribe, NM</v>
      </c>
      <c r="B60" s="13">
        <v>21701</v>
      </c>
      <c r="C60" s="4">
        <v>20544</v>
      </c>
      <c r="D60" s="4">
        <v>17183</v>
      </c>
      <c r="E60" s="4">
        <v>18043</v>
      </c>
      <c r="F60" s="4">
        <v>17191</v>
      </c>
      <c r="G60" s="4">
        <v>17994</v>
      </c>
      <c r="H60" s="4">
        <v>17151</v>
      </c>
      <c r="I60" s="4">
        <v>20181</v>
      </c>
      <c r="J60" s="4">
        <v>17175</v>
      </c>
      <c r="K60" s="4">
        <v>16810</v>
      </c>
      <c r="L60" s="4">
        <v>15911</v>
      </c>
      <c r="M60" s="40">
        <v>46469</v>
      </c>
      <c r="N60" s="13">
        <f t="shared" si="0"/>
        <v>246353</v>
      </c>
    </row>
    <row r="61" spans="1:14" ht="12" customHeight="1" x14ac:dyDescent="0.2">
      <c r="A61" s="7" t="str">
        <f>'Pregnant Women Participating'!A53</f>
        <v>Zuni Pueblo, NM</v>
      </c>
      <c r="B61" s="13">
        <v>30797</v>
      </c>
      <c r="C61" s="4">
        <v>27548</v>
      </c>
      <c r="D61" s="4">
        <v>25853</v>
      </c>
      <c r="E61" s="4">
        <v>26537</v>
      </c>
      <c r="F61" s="4">
        <v>24951</v>
      </c>
      <c r="G61" s="4">
        <v>25211</v>
      </c>
      <c r="H61" s="4">
        <v>26888</v>
      </c>
      <c r="I61" s="4">
        <v>30414</v>
      </c>
      <c r="J61" s="4">
        <v>27319</v>
      </c>
      <c r="K61" s="4">
        <v>36850</v>
      </c>
      <c r="L61" s="4">
        <v>27562</v>
      </c>
      <c r="M61" s="40">
        <v>26629</v>
      </c>
      <c r="N61" s="13">
        <f t="shared" si="0"/>
        <v>336559</v>
      </c>
    </row>
    <row r="62" spans="1:14" ht="12" customHeight="1" x14ac:dyDescent="0.2">
      <c r="A62" s="7" t="str">
        <f>'Pregnant Women Participating'!A54</f>
        <v>Cherokee Nation, OK</v>
      </c>
      <c r="B62" s="13">
        <v>195068</v>
      </c>
      <c r="C62" s="4">
        <v>314126</v>
      </c>
      <c r="D62" s="4">
        <v>71840</v>
      </c>
      <c r="E62" s="4">
        <v>263390</v>
      </c>
      <c r="F62" s="4">
        <v>205543</v>
      </c>
      <c r="G62" s="4">
        <v>195482</v>
      </c>
      <c r="H62" s="4">
        <v>242199</v>
      </c>
      <c r="I62" s="4">
        <v>233304</v>
      </c>
      <c r="J62" s="4">
        <v>223605</v>
      </c>
      <c r="K62" s="4">
        <v>273445</v>
      </c>
      <c r="L62" s="4">
        <v>202406</v>
      </c>
      <c r="M62" s="40">
        <v>247621</v>
      </c>
      <c r="N62" s="13">
        <f t="shared" si="0"/>
        <v>2668029</v>
      </c>
    </row>
    <row r="63" spans="1:14" ht="12" customHeight="1" x14ac:dyDescent="0.2">
      <c r="A63" s="7" t="str">
        <f>'Pregnant Women Participating'!A55</f>
        <v>Chickasaw Nation, OK</v>
      </c>
      <c r="B63" s="13">
        <v>101575</v>
      </c>
      <c r="C63" s="4">
        <v>111835</v>
      </c>
      <c r="D63" s="4">
        <v>108819</v>
      </c>
      <c r="E63" s="4">
        <v>122681</v>
      </c>
      <c r="F63" s="4">
        <v>136810</v>
      </c>
      <c r="G63" s="4">
        <v>189306</v>
      </c>
      <c r="H63" s="4">
        <v>-32200</v>
      </c>
      <c r="I63" s="4">
        <v>195871</v>
      </c>
      <c r="J63" s="4">
        <v>91843</v>
      </c>
      <c r="K63" s="4">
        <v>109956</v>
      </c>
      <c r="L63" s="4">
        <v>139939</v>
      </c>
      <c r="M63" s="40">
        <v>120116</v>
      </c>
      <c r="N63" s="13">
        <f t="shared" si="0"/>
        <v>1396551</v>
      </c>
    </row>
    <row r="64" spans="1:14" ht="12" customHeight="1" x14ac:dyDescent="0.2">
      <c r="A64" s="7" t="str">
        <f>'Pregnant Women Participating'!A56</f>
        <v>Choctaw Nation, OK</v>
      </c>
      <c r="B64" s="13">
        <v>65649</v>
      </c>
      <c r="C64" s="4">
        <v>121908</v>
      </c>
      <c r="D64" s="4">
        <v>117481</v>
      </c>
      <c r="E64" s="4">
        <v>119146</v>
      </c>
      <c r="F64" s="4">
        <v>108749</v>
      </c>
      <c r="G64" s="4">
        <v>124045</v>
      </c>
      <c r="H64" s="4">
        <v>127560</v>
      </c>
      <c r="I64" s="4">
        <v>126611</v>
      </c>
      <c r="J64" s="4">
        <v>123147</v>
      </c>
      <c r="K64" s="4">
        <v>144570</v>
      </c>
      <c r="L64" s="4">
        <v>135440</v>
      </c>
      <c r="M64" s="40">
        <v>192429</v>
      </c>
      <c r="N64" s="13">
        <f t="shared" si="0"/>
        <v>1506735</v>
      </c>
    </row>
    <row r="65" spans="1:14" ht="12" customHeight="1" x14ac:dyDescent="0.2">
      <c r="A65" s="7" t="str">
        <f>'Pregnant Women Participating'!A57</f>
        <v>Citizen Potawatomi Nation, OK</v>
      </c>
      <c r="B65" s="13">
        <v>50891</v>
      </c>
      <c r="C65" s="4">
        <v>45072</v>
      </c>
      <c r="D65" s="4">
        <v>42853</v>
      </c>
      <c r="E65" s="4">
        <v>46684</v>
      </c>
      <c r="F65" s="4">
        <v>48006</v>
      </c>
      <c r="G65" s="4">
        <v>49740</v>
      </c>
      <c r="H65" s="4">
        <v>46910</v>
      </c>
      <c r="I65" s="4">
        <v>45347</v>
      </c>
      <c r="J65" s="4">
        <v>43032</v>
      </c>
      <c r="K65" s="4">
        <v>49598</v>
      </c>
      <c r="L65" s="4">
        <v>50290</v>
      </c>
      <c r="M65" s="40">
        <v>45644</v>
      </c>
      <c r="N65" s="13">
        <f t="shared" si="0"/>
        <v>564067</v>
      </c>
    </row>
    <row r="66" spans="1:14" ht="12" customHeight="1" x14ac:dyDescent="0.2">
      <c r="A66" s="7" t="str">
        <f>'Pregnant Women Participating'!A58</f>
        <v>Inter-Tribal Council, OK</v>
      </c>
      <c r="B66" s="13">
        <v>35605</v>
      </c>
      <c r="C66" s="4">
        <v>37839</v>
      </c>
      <c r="D66" s="4">
        <v>38759</v>
      </c>
      <c r="E66" s="4">
        <v>39565</v>
      </c>
      <c r="F66" s="4">
        <v>35650</v>
      </c>
      <c r="G66" s="4">
        <v>40202</v>
      </c>
      <c r="H66" s="4">
        <v>42108</v>
      </c>
      <c r="I66" s="4">
        <v>41239</v>
      </c>
      <c r="J66" s="4">
        <v>40202</v>
      </c>
      <c r="K66" s="4">
        <v>37648</v>
      </c>
      <c r="L66" s="4">
        <v>37944</v>
      </c>
      <c r="M66" s="40">
        <v>51446</v>
      </c>
      <c r="N66" s="13">
        <f t="shared" si="0"/>
        <v>478207</v>
      </c>
    </row>
    <row r="67" spans="1:14" ht="12" customHeight="1" x14ac:dyDescent="0.2">
      <c r="A67" s="7" t="str">
        <f>'Pregnant Women Participating'!A59</f>
        <v>Muscogee Creek Nation, OK</v>
      </c>
      <c r="B67" s="13">
        <v>89109</v>
      </c>
      <c r="C67" s="4">
        <v>79477</v>
      </c>
      <c r="D67" s="4">
        <v>75696</v>
      </c>
      <c r="E67" s="4">
        <v>83095</v>
      </c>
      <c r="F67" s="4">
        <v>78826</v>
      </c>
      <c r="G67" s="4">
        <v>78639</v>
      </c>
      <c r="H67" s="4">
        <v>79129</v>
      </c>
      <c r="I67" s="4">
        <v>78457</v>
      </c>
      <c r="J67" s="4">
        <v>83606</v>
      </c>
      <c r="K67" s="4">
        <v>86767</v>
      </c>
      <c r="L67" s="4">
        <v>81310</v>
      </c>
      <c r="M67" s="40">
        <v>78849</v>
      </c>
      <c r="N67" s="13">
        <f t="shared" si="0"/>
        <v>972960</v>
      </c>
    </row>
    <row r="68" spans="1:14" ht="12" customHeight="1" x14ac:dyDescent="0.2">
      <c r="A68" s="7" t="str">
        <f>'Pregnant Women Participating'!A60</f>
        <v>Osage Tribal Council, OK</v>
      </c>
      <c r="B68" s="13">
        <v>69168</v>
      </c>
      <c r="C68" s="4">
        <v>125573</v>
      </c>
      <c r="D68" s="4">
        <v>85577</v>
      </c>
      <c r="E68" s="4">
        <v>120653</v>
      </c>
      <c r="F68" s="4">
        <v>65918</v>
      </c>
      <c r="G68" s="4">
        <v>66839</v>
      </c>
      <c r="H68" s="4">
        <v>87425</v>
      </c>
      <c r="I68" s="4">
        <v>97104</v>
      </c>
      <c r="J68" s="4">
        <v>74289</v>
      </c>
      <c r="K68" s="4">
        <v>101089</v>
      </c>
      <c r="L68" s="4">
        <v>81205</v>
      </c>
      <c r="M68" s="40">
        <v>85151</v>
      </c>
      <c r="N68" s="13">
        <f t="shared" si="0"/>
        <v>1059991</v>
      </c>
    </row>
    <row r="69" spans="1:14" ht="12" customHeight="1" x14ac:dyDescent="0.2">
      <c r="A69" s="7" t="str">
        <f>'Pregnant Women Participating'!A61</f>
        <v>Otoe-Missouria Tribe, OK</v>
      </c>
      <c r="B69" s="13">
        <v>2687</v>
      </c>
      <c r="C69" s="4">
        <v>20173</v>
      </c>
      <c r="D69" s="4">
        <v>13396</v>
      </c>
      <c r="E69" s="4">
        <v>11944</v>
      </c>
      <c r="F69" s="4">
        <v>9295</v>
      </c>
      <c r="G69" s="4">
        <v>9910</v>
      </c>
      <c r="H69" s="4">
        <v>12450</v>
      </c>
      <c r="I69" s="4">
        <v>3435</v>
      </c>
      <c r="J69" s="4">
        <v>21046</v>
      </c>
      <c r="K69" s="4">
        <v>3339</v>
      </c>
      <c r="L69" s="4">
        <v>12796</v>
      </c>
      <c r="M69" s="40">
        <v>21872</v>
      </c>
      <c r="N69" s="13">
        <f t="shared" si="0"/>
        <v>142343</v>
      </c>
    </row>
    <row r="70" spans="1:14" ht="12" customHeight="1" x14ac:dyDescent="0.2">
      <c r="A70" s="7" t="str">
        <f>'Pregnant Women Participating'!A62</f>
        <v>Wichita, Caddo &amp; Delaware (WCD), OK</v>
      </c>
      <c r="B70" s="13">
        <v>93802</v>
      </c>
      <c r="C70" s="4">
        <v>102114</v>
      </c>
      <c r="D70" s="4">
        <v>92327</v>
      </c>
      <c r="E70" s="4">
        <v>113247</v>
      </c>
      <c r="F70" s="4">
        <v>102169</v>
      </c>
      <c r="G70" s="4">
        <v>104740</v>
      </c>
      <c r="H70" s="4">
        <v>115271</v>
      </c>
      <c r="I70" s="4">
        <v>106774</v>
      </c>
      <c r="J70" s="4">
        <v>107634</v>
      </c>
      <c r="K70" s="4">
        <v>110672</v>
      </c>
      <c r="L70" s="4">
        <v>115437</v>
      </c>
      <c r="M70" s="40">
        <v>119932</v>
      </c>
      <c r="N70" s="13">
        <f t="shared" si="0"/>
        <v>1284119</v>
      </c>
    </row>
    <row r="71" spans="1:14" s="17" customFormat="1" ht="24.75" customHeight="1" x14ac:dyDescent="0.2">
      <c r="A71" s="14" t="e">
        <f>'Pregnant Women Participating'!#REF!</f>
        <v>#REF!</v>
      </c>
      <c r="B71" s="16">
        <v>25369179</v>
      </c>
      <c r="C71" s="15">
        <v>36393668</v>
      </c>
      <c r="D71" s="15">
        <v>35985405</v>
      </c>
      <c r="E71" s="15">
        <v>34799280</v>
      </c>
      <c r="F71" s="15">
        <v>33708088</v>
      </c>
      <c r="G71" s="15">
        <v>37834045</v>
      </c>
      <c r="H71" s="15">
        <v>44080797</v>
      </c>
      <c r="I71" s="15">
        <v>38240533</v>
      </c>
      <c r="J71" s="15">
        <v>33381621</v>
      </c>
      <c r="K71" s="15">
        <v>37867218</v>
      </c>
      <c r="L71" s="15">
        <v>25767999</v>
      </c>
      <c r="M71" s="39">
        <v>54322327</v>
      </c>
      <c r="N71" s="16">
        <f t="shared" si="0"/>
        <v>437750160</v>
      </c>
    </row>
    <row r="72" spans="1:14" ht="12" customHeight="1" x14ac:dyDescent="0.2">
      <c r="A72" s="7" t="str">
        <f>'Pregnant Women Participating'!A63</f>
        <v>Colorado</v>
      </c>
      <c r="B72" s="13">
        <v>3165738</v>
      </c>
      <c r="C72" s="4">
        <v>2956546</v>
      </c>
      <c r="D72" s="4">
        <v>3032389</v>
      </c>
      <c r="E72" s="4">
        <v>3040277</v>
      </c>
      <c r="F72" s="4">
        <v>3987271</v>
      </c>
      <c r="G72" s="4">
        <v>1946491</v>
      </c>
      <c r="H72" s="4">
        <v>2779252</v>
      </c>
      <c r="I72" s="4">
        <v>3018216</v>
      </c>
      <c r="J72" s="4">
        <v>2856840</v>
      </c>
      <c r="K72" s="4">
        <v>3162527</v>
      </c>
      <c r="L72" s="4">
        <v>4244272</v>
      </c>
      <c r="M72" s="40">
        <v>2082333</v>
      </c>
      <c r="N72" s="13">
        <f t="shared" si="0"/>
        <v>36272152</v>
      </c>
    </row>
    <row r="73" spans="1:14" ht="12" customHeight="1" x14ac:dyDescent="0.2">
      <c r="A73" s="7" t="str">
        <f>'Pregnant Women Participating'!A64</f>
        <v>Kansas</v>
      </c>
      <c r="B73" s="13">
        <v>1811826</v>
      </c>
      <c r="C73" s="4">
        <v>1818098</v>
      </c>
      <c r="D73" s="4">
        <v>1754766</v>
      </c>
      <c r="E73" s="4">
        <v>1827728</v>
      </c>
      <c r="F73" s="4">
        <v>1662581</v>
      </c>
      <c r="G73" s="4">
        <v>1753966</v>
      </c>
      <c r="H73" s="4">
        <v>2727520</v>
      </c>
      <c r="I73" s="4">
        <v>414088</v>
      </c>
      <c r="J73" s="4">
        <v>1538530</v>
      </c>
      <c r="K73" s="4">
        <v>1588543</v>
      </c>
      <c r="L73" s="4">
        <v>1606048</v>
      </c>
      <c r="M73" s="40">
        <v>1506739</v>
      </c>
      <c r="N73" s="13">
        <f t="shared" si="0"/>
        <v>20010433</v>
      </c>
    </row>
    <row r="74" spans="1:14" ht="12" customHeight="1" x14ac:dyDescent="0.2">
      <c r="A74" s="7" t="str">
        <f>'Pregnant Women Participating'!A65</f>
        <v>Missouri</v>
      </c>
      <c r="B74" s="13">
        <v>924550</v>
      </c>
      <c r="C74" s="4">
        <v>3774925</v>
      </c>
      <c r="D74" s="4">
        <v>3643019</v>
      </c>
      <c r="E74" s="4">
        <v>3660949</v>
      </c>
      <c r="F74" s="4">
        <v>3528320</v>
      </c>
      <c r="G74" s="4">
        <v>3427792</v>
      </c>
      <c r="H74" s="4">
        <v>3579970</v>
      </c>
      <c r="I74" s="4">
        <v>3670635</v>
      </c>
      <c r="J74" s="4">
        <v>3720313</v>
      </c>
      <c r="K74" s="4">
        <v>3453166</v>
      </c>
      <c r="L74" s="4">
        <v>3768467</v>
      </c>
      <c r="M74" s="40">
        <v>6489058</v>
      </c>
      <c r="N74" s="13">
        <f t="shared" si="0"/>
        <v>43641164</v>
      </c>
    </row>
    <row r="75" spans="1:14" ht="12" customHeight="1" x14ac:dyDescent="0.2">
      <c r="A75" s="7" t="str">
        <f>'Pregnant Women Participating'!A66</f>
        <v>Montana</v>
      </c>
      <c r="B75" s="13">
        <v>620417</v>
      </c>
      <c r="C75" s="4">
        <v>568631</v>
      </c>
      <c r="D75" s="4">
        <v>618287</v>
      </c>
      <c r="E75" s="4">
        <v>622289</v>
      </c>
      <c r="F75" s="4">
        <v>551546</v>
      </c>
      <c r="G75" s="4">
        <v>522894</v>
      </c>
      <c r="H75" s="4">
        <v>212261</v>
      </c>
      <c r="I75" s="4">
        <v>827664</v>
      </c>
      <c r="J75" s="4">
        <v>492735</v>
      </c>
      <c r="K75" s="4">
        <v>191062</v>
      </c>
      <c r="L75" s="4">
        <v>468995</v>
      </c>
      <c r="M75" s="40">
        <v>852464</v>
      </c>
      <c r="N75" s="13">
        <f t="shared" si="0"/>
        <v>6549245</v>
      </c>
    </row>
    <row r="76" spans="1:14" ht="12" customHeight="1" x14ac:dyDescent="0.2">
      <c r="A76" s="7" t="str">
        <f>'Pregnant Women Participating'!A67</f>
        <v>Nebraska</v>
      </c>
      <c r="B76" s="13">
        <v>1295679</v>
      </c>
      <c r="C76" s="4">
        <v>1295396</v>
      </c>
      <c r="D76" s="4">
        <v>1320006</v>
      </c>
      <c r="E76" s="4">
        <v>1291692</v>
      </c>
      <c r="F76" s="4">
        <v>1234231</v>
      </c>
      <c r="G76" s="4">
        <v>1280147</v>
      </c>
      <c r="H76" s="4">
        <v>1299305</v>
      </c>
      <c r="I76" s="4">
        <v>1334961</v>
      </c>
      <c r="J76" s="4">
        <v>1274071</v>
      </c>
      <c r="K76" s="4">
        <v>1316894</v>
      </c>
      <c r="L76" s="4">
        <v>1329673</v>
      </c>
      <c r="M76" s="40">
        <v>1365462</v>
      </c>
      <c r="N76" s="13">
        <f t="shared" si="0"/>
        <v>15637517</v>
      </c>
    </row>
    <row r="77" spans="1:14" ht="12" customHeight="1" x14ac:dyDescent="0.2">
      <c r="A77" s="7" t="str">
        <f>'Pregnant Women Participating'!A68</f>
        <v>North Dakota</v>
      </c>
      <c r="B77" s="13">
        <v>793946</v>
      </c>
      <c r="C77" s="4">
        <v>224889</v>
      </c>
      <c r="D77" s="4">
        <v>481493</v>
      </c>
      <c r="E77" s="4">
        <v>569427</v>
      </c>
      <c r="F77" s="4">
        <v>671971</v>
      </c>
      <c r="G77" s="4">
        <v>277782</v>
      </c>
      <c r="H77" s="4">
        <v>499676</v>
      </c>
      <c r="I77" s="4">
        <v>736138</v>
      </c>
      <c r="J77" s="4">
        <v>297988</v>
      </c>
      <c r="K77" s="4">
        <v>521563</v>
      </c>
      <c r="L77" s="4">
        <v>505955</v>
      </c>
      <c r="M77" s="40">
        <v>475999</v>
      </c>
      <c r="N77" s="13">
        <f t="shared" si="0"/>
        <v>6056827</v>
      </c>
    </row>
    <row r="78" spans="1:14" ht="12" customHeight="1" x14ac:dyDescent="0.2">
      <c r="A78" s="7" t="str">
        <f>'Pregnant Women Participating'!A69</f>
        <v>South Dakota</v>
      </c>
      <c r="B78" s="13">
        <v>615453</v>
      </c>
      <c r="C78" s="4">
        <v>622874</v>
      </c>
      <c r="D78" s="4">
        <v>578864</v>
      </c>
      <c r="E78" s="4">
        <v>604101</v>
      </c>
      <c r="F78" s="4">
        <v>575579</v>
      </c>
      <c r="G78" s="4">
        <v>578397</v>
      </c>
      <c r="H78" s="4">
        <v>587546</v>
      </c>
      <c r="I78" s="4">
        <v>575073</v>
      </c>
      <c r="J78" s="4">
        <v>586195</v>
      </c>
      <c r="K78" s="4">
        <v>581572</v>
      </c>
      <c r="L78" s="4">
        <v>606895</v>
      </c>
      <c r="M78" s="40">
        <v>555659</v>
      </c>
      <c r="N78" s="13">
        <f t="shared" si="0"/>
        <v>7068208</v>
      </c>
    </row>
    <row r="79" spans="1:14" ht="12" customHeight="1" x14ac:dyDescent="0.2">
      <c r="A79" s="7" t="str">
        <f>'Pregnant Women Participating'!A70</f>
        <v>Wyoming</v>
      </c>
      <c r="B79" s="13">
        <v>235514</v>
      </c>
      <c r="C79" s="4">
        <v>232465</v>
      </c>
      <c r="D79" s="4">
        <v>248656</v>
      </c>
      <c r="E79" s="4">
        <v>255565</v>
      </c>
      <c r="F79" s="4">
        <v>215249</v>
      </c>
      <c r="G79" s="4">
        <v>224562</v>
      </c>
      <c r="H79" s="4">
        <v>183241</v>
      </c>
      <c r="I79" s="4">
        <v>195028</v>
      </c>
      <c r="J79" s="4">
        <v>192274</v>
      </c>
      <c r="K79" s="4">
        <v>188006</v>
      </c>
      <c r="L79" s="4">
        <v>206469</v>
      </c>
      <c r="M79" s="40">
        <v>251852</v>
      </c>
      <c r="N79" s="13">
        <f t="shared" si="0"/>
        <v>2628881</v>
      </c>
    </row>
    <row r="80" spans="1:14" ht="12" customHeight="1" x14ac:dyDescent="0.2">
      <c r="A80" s="7" t="str">
        <f>'Pregnant Women Participating'!A71</f>
        <v>Ute Mountain Ute Tribe, CO</v>
      </c>
      <c r="B80" s="13">
        <v>8881</v>
      </c>
      <c r="C80" s="4">
        <v>8897</v>
      </c>
      <c r="D80" s="4">
        <v>8068</v>
      </c>
      <c r="E80" s="4">
        <v>8212</v>
      </c>
      <c r="F80" s="4">
        <v>6756</v>
      </c>
      <c r="G80" s="4">
        <v>7951</v>
      </c>
      <c r="H80" s="4">
        <v>8859</v>
      </c>
      <c r="I80" s="4">
        <v>9076</v>
      </c>
      <c r="J80" s="4">
        <v>8396</v>
      </c>
      <c r="K80" s="4">
        <v>7312</v>
      </c>
      <c r="L80" s="4">
        <v>7756</v>
      </c>
      <c r="M80" s="40">
        <v>8099</v>
      </c>
      <c r="N80" s="13">
        <f t="shared" si="0"/>
        <v>98263</v>
      </c>
    </row>
    <row r="81" spans="1:14" ht="12" customHeight="1" x14ac:dyDescent="0.2">
      <c r="A81" s="7" t="str">
        <f>'Pregnant Women Participating'!A72</f>
        <v>Omaha Sioux, NE</v>
      </c>
      <c r="B81" s="13">
        <v>14549</v>
      </c>
      <c r="C81" s="4">
        <v>17084</v>
      </c>
      <c r="D81" s="4">
        <v>16321</v>
      </c>
      <c r="E81" s="4">
        <v>14196</v>
      </c>
      <c r="F81" s="4">
        <v>11414</v>
      </c>
      <c r="G81" s="4">
        <v>14508</v>
      </c>
      <c r="H81" s="4">
        <v>13006</v>
      </c>
      <c r="I81" s="4">
        <v>14236</v>
      </c>
      <c r="J81" s="4">
        <v>14035</v>
      </c>
      <c r="K81" s="4">
        <v>14456</v>
      </c>
      <c r="L81" s="4">
        <v>14091</v>
      </c>
      <c r="M81" s="40">
        <v>13918</v>
      </c>
      <c r="N81" s="13">
        <f t="shared" si="0"/>
        <v>171814</v>
      </c>
    </row>
    <row r="82" spans="1:14" ht="12" customHeight="1" x14ac:dyDescent="0.2">
      <c r="A82" s="7" t="str">
        <f>'Pregnant Women Participating'!A73</f>
        <v>Santee Sioux, NE</v>
      </c>
      <c r="B82" s="13">
        <v>4840</v>
      </c>
      <c r="C82" s="4">
        <v>8208</v>
      </c>
      <c r="D82" s="4">
        <v>4087</v>
      </c>
      <c r="E82" s="4">
        <v>9481</v>
      </c>
      <c r="F82" s="4">
        <v>7121</v>
      </c>
      <c r="G82" s="4">
        <v>3021</v>
      </c>
      <c r="H82" s="4">
        <v>4415</v>
      </c>
      <c r="I82" s="4">
        <v>5734</v>
      </c>
      <c r="J82" s="4">
        <v>3315</v>
      </c>
      <c r="K82" s="4">
        <v>10241</v>
      </c>
      <c r="L82" s="4">
        <v>6932</v>
      </c>
      <c r="M82" s="40">
        <v>11364</v>
      </c>
      <c r="N82" s="13">
        <f t="shared" si="0"/>
        <v>78759</v>
      </c>
    </row>
    <row r="83" spans="1:14" ht="12" customHeight="1" x14ac:dyDescent="0.2">
      <c r="A83" s="7" t="str">
        <f>'Pregnant Women Participating'!A74</f>
        <v>Winnebago Tribe, NE</v>
      </c>
      <c r="B83" s="13">
        <v>15148</v>
      </c>
      <c r="C83" s="4">
        <v>14957</v>
      </c>
      <c r="D83" s="4">
        <v>14251</v>
      </c>
      <c r="E83" s="4">
        <v>12385</v>
      </c>
      <c r="F83" s="4">
        <v>12921</v>
      </c>
      <c r="G83" s="4">
        <v>12355</v>
      </c>
      <c r="H83" s="4">
        <v>13505</v>
      </c>
      <c r="I83" s="4">
        <v>13909</v>
      </c>
      <c r="J83" s="4">
        <v>13119</v>
      </c>
      <c r="K83" s="4">
        <v>12396</v>
      </c>
      <c r="L83" s="4">
        <v>12431</v>
      </c>
      <c r="M83" s="40">
        <v>10803</v>
      </c>
      <c r="N83" s="13">
        <f t="shared" si="0"/>
        <v>158180</v>
      </c>
    </row>
    <row r="84" spans="1:14" ht="12" customHeight="1" x14ac:dyDescent="0.2">
      <c r="A84" s="7" t="str">
        <f>'Pregnant Women Participating'!A75</f>
        <v>Standing Rock Sioux Tribe, ND</v>
      </c>
      <c r="B84" s="13">
        <v>38067</v>
      </c>
      <c r="C84" s="4">
        <v>37035</v>
      </c>
      <c r="D84" s="4">
        <v>27573</v>
      </c>
      <c r="E84" s="4">
        <v>28770</v>
      </c>
      <c r="F84" s="4">
        <v>24233</v>
      </c>
      <c r="G84" s="4">
        <v>29783</v>
      </c>
      <c r="H84" s="4">
        <v>27488</v>
      </c>
      <c r="I84" s="4">
        <v>22667</v>
      </c>
      <c r="J84" s="4">
        <v>33287</v>
      </c>
      <c r="K84" s="4">
        <v>33921</v>
      </c>
      <c r="L84" s="4">
        <v>28623</v>
      </c>
      <c r="M84" s="40">
        <v>24573</v>
      </c>
      <c r="N84" s="13">
        <f t="shared" si="0"/>
        <v>356020</v>
      </c>
    </row>
    <row r="85" spans="1:14" ht="12" customHeight="1" x14ac:dyDescent="0.2">
      <c r="A85" s="7" t="str">
        <f>'Pregnant Women Participating'!A76</f>
        <v>Three Affiliated Tribes, ND</v>
      </c>
      <c r="B85" s="13">
        <v>19893</v>
      </c>
      <c r="C85" s="4">
        <v>18790</v>
      </c>
      <c r="D85" s="4">
        <v>17239</v>
      </c>
      <c r="E85" s="4">
        <v>16498</v>
      </c>
      <c r="F85" s="4">
        <v>15358</v>
      </c>
      <c r="G85" s="4">
        <v>17710</v>
      </c>
      <c r="H85" s="4">
        <v>16932</v>
      </c>
      <c r="I85" s="4">
        <v>16884</v>
      </c>
      <c r="J85" s="4">
        <v>17115</v>
      </c>
      <c r="K85" s="4">
        <v>17203</v>
      </c>
      <c r="L85" s="4">
        <v>16894</v>
      </c>
      <c r="M85" s="40">
        <v>16566</v>
      </c>
      <c r="N85" s="13">
        <f t="shared" si="0"/>
        <v>207082</v>
      </c>
    </row>
    <row r="86" spans="1:14" ht="12" customHeight="1" x14ac:dyDescent="0.2">
      <c r="A86" s="7" t="str">
        <f>'Pregnant Women Participating'!A77</f>
        <v>Cheyenne River Sioux, SD</v>
      </c>
      <c r="B86" s="13">
        <v>41969</v>
      </c>
      <c r="C86" s="4">
        <v>40951</v>
      </c>
      <c r="D86" s="4">
        <v>43268</v>
      </c>
      <c r="E86" s="4">
        <v>47185</v>
      </c>
      <c r="F86" s="4">
        <v>49092</v>
      </c>
      <c r="G86" s="4">
        <v>29278</v>
      </c>
      <c r="H86" s="4">
        <v>50439</v>
      </c>
      <c r="I86" s="4">
        <v>40898</v>
      </c>
      <c r="J86" s="4">
        <v>44748</v>
      </c>
      <c r="K86" s="4">
        <v>50719</v>
      </c>
      <c r="L86" s="4">
        <v>36450</v>
      </c>
      <c r="M86" s="40">
        <v>44480</v>
      </c>
      <c r="N86" s="13">
        <f t="shared" si="0"/>
        <v>519477</v>
      </c>
    </row>
    <row r="87" spans="1:14" ht="12" customHeight="1" x14ac:dyDescent="0.2">
      <c r="A87" s="7" t="str">
        <f>'Pregnant Women Participating'!A78</f>
        <v>Rosebud Sioux, SD</v>
      </c>
      <c r="B87" s="13">
        <v>36319</v>
      </c>
      <c r="C87" s="4">
        <v>53418</v>
      </c>
      <c r="D87" s="4">
        <v>51944</v>
      </c>
      <c r="E87" s="4">
        <v>29148</v>
      </c>
      <c r="F87" s="4">
        <v>77413</v>
      </c>
      <c r="G87" s="4">
        <v>58580</v>
      </c>
      <c r="H87" s="4">
        <v>73621</v>
      </c>
      <c r="I87" s="4">
        <v>45408</v>
      </c>
      <c r="J87" s="4">
        <v>72987</v>
      </c>
      <c r="K87" s="4">
        <v>65939</v>
      </c>
      <c r="L87" s="4">
        <v>64858</v>
      </c>
      <c r="M87" s="40">
        <v>71503</v>
      </c>
      <c r="N87" s="13">
        <f t="shared" si="0"/>
        <v>701138</v>
      </c>
    </row>
    <row r="88" spans="1:14" ht="12" customHeight="1" x14ac:dyDescent="0.2">
      <c r="A88" s="7" t="str">
        <f>'Pregnant Women Participating'!A79</f>
        <v>Northern Arapahoe, WY</v>
      </c>
      <c r="B88" s="13">
        <v>17259</v>
      </c>
      <c r="C88" s="4">
        <v>14519</v>
      </c>
      <c r="D88" s="4">
        <v>15610</v>
      </c>
      <c r="E88" s="4">
        <v>13327</v>
      </c>
      <c r="F88" s="4">
        <v>12602</v>
      </c>
      <c r="G88" s="4">
        <v>12782</v>
      </c>
      <c r="H88" s="4">
        <v>13155</v>
      </c>
      <c r="I88" s="4">
        <v>13161</v>
      </c>
      <c r="J88" s="4">
        <v>13304</v>
      </c>
      <c r="K88" s="4">
        <v>13075</v>
      </c>
      <c r="L88" s="4">
        <v>12955</v>
      </c>
      <c r="M88" s="40">
        <v>14190</v>
      </c>
      <c r="N88" s="13">
        <f t="shared" si="0"/>
        <v>165939</v>
      </c>
    </row>
    <row r="89" spans="1:14" ht="12" customHeight="1" x14ac:dyDescent="0.2">
      <c r="A89" s="7" t="str">
        <f>'Pregnant Women Participating'!A80</f>
        <v>Shoshone Tribe, WY</v>
      </c>
      <c r="B89" s="13">
        <v>12173</v>
      </c>
      <c r="C89" s="4">
        <v>11662</v>
      </c>
      <c r="D89" s="4">
        <v>10987</v>
      </c>
      <c r="E89" s="4">
        <v>9587</v>
      </c>
      <c r="F89" s="4">
        <v>9062</v>
      </c>
      <c r="G89" s="4">
        <v>10062</v>
      </c>
      <c r="H89" s="4">
        <v>9059</v>
      </c>
      <c r="I89" s="4">
        <v>8906</v>
      </c>
      <c r="J89" s="4">
        <v>8656</v>
      </c>
      <c r="K89" s="4">
        <v>9532</v>
      </c>
      <c r="L89" s="4">
        <v>9884</v>
      </c>
      <c r="M89" s="40">
        <v>10974</v>
      </c>
      <c r="N89" s="13">
        <f t="shared" si="0"/>
        <v>120544</v>
      </c>
    </row>
    <row r="90" spans="1:14" s="17" customFormat="1" ht="24.75" customHeight="1" x14ac:dyDescent="0.2">
      <c r="A90" s="14" t="e">
        <f>'Pregnant Women Participating'!#REF!</f>
        <v>#REF!</v>
      </c>
      <c r="B90" s="16">
        <v>9672221</v>
      </c>
      <c r="C90" s="15">
        <v>11719345</v>
      </c>
      <c r="D90" s="15">
        <v>11886828</v>
      </c>
      <c r="E90" s="15">
        <v>12060817</v>
      </c>
      <c r="F90" s="15">
        <v>12652720</v>
      </c>
      <c r="G90" s="15">
        <v>10208061</v>
      </c>
      <c r="H90" s="15">
        <v>12099250</v>
      </c>
      <c r="I90" s="15">
        <v>10962682</v>
      </c>
      <c r="J90" s="15">
        <v>11187908</v>
      </c>
      <c r="K90" s="15">
        <v>11238127</v>
      </c>
      <c r="L90" s="15">
        <v>12947648</v>
      </c>
      <c r="M90" s="39">
        <v>13806036</v>
      </c>
      <c r="N90" s="16">
        <f t="shared" si="0"/>
        <v>140441643</v>
      </c>
    </row>
    <row r="91" spans="1:14" ht="12" customHeight="1" x14ac:dyDescent="0.2">
      <c r="A91" s="8" t="str">
        <f>'Pregnant Women Participating'!A81</f>
        <v>Alaska</v>
      </c>
      <c r="B91" s="13">
        <v>875845</v>
      </c>
      <c r="C91" s="4">
        <v>1050548</v>
      </c>
      <c r="D91" s="4">
        <v>1093240</v>
      </c>
      <c r="E91" s="4">
        <v>1066835</v>
      </c>
      <c r="F91" s="4">
        <v>590543</v>
      </c>
      <c r="G91" s="4">
        <v>951078</v>
      </c>
      <c r="H91" s="4">
        <v>1036348</v>
      </c>
      <c r="I91" s="4">
        <v>1116170</v>
      </c>
      <c r="J91" s="4">
        <v>368066</v>
      </c>
      <c r="K91" s="4">
        <v>1105982</v>
      </c>
      <c r="L91" s="4">
        <v>452344</v>
      </c>
      <c r="M91" s="40">
        <v>1002824</v>
      </c>
      <c r="N91" s="13">
        <f t="shared" si="0"/>
        <v>10709823</v>
      </c>
    </row>
    <row r="92" spans="1:14" ht="12" customHeight="1" x14ac:dyDescent="0.2">
      <c r="A92" s="8" t="str">
        <f>'Pregnant Women Participating'!A82</f>
        <v>American Samoa</v>
      </c>
      <c r="B92" s="13">
        <v>386095</v>
      </c>
      <c r="C92" s="4">
        <v>293863</v>
      </c>
      <c r="D92" s="4">
        <v>442821</v>
      </c>
      <c r="E92" s="4">
        <v>434332</v>
      </c>
      <c r="F92" s="4">
        <v>427780</v>
      </c>
      <c r="G92" s="4">
        <v>190654</v>
      </c>
      <c r="H92" s="4">
        <v>262882</v>
      </c>
      <c r="I92" s="4">
        <v>350447</v>
      </c>
      <c r="J92" s="4">
        <v>320456</v>
      </c>
      <c r="K92" s="4">
        <v>329942</v>
      </c>
      <c r="L92" s="4">
        <v>326989</v>
      </c>
      <c r="M92" s="40">
        <v>321537</v>
      </c>
      <c r="N92" s="13">
        <f t="shared" si="0"/>
        <v>4087798</v>
      </c>
    </row>
    <row r="93" spans="1:14" ht="12" customHeight="1" x14ac:dyDescent="0.2">
      <c r="A93" s="8" t="str">
        <f>'Pregnant Women Participating'!A83</f>
        <v>California</v>
      </c>
      <c r="B93" s="13">
        <v>40966715</v>
      </c>
      <c r="C93" s="4">
        <v>43385298</v>
      </c>
      <c r="D93" s="4">
        <v>38443085</v>
      </c>
      <c r="E93" s="4">
        <v>42099862</v>
      </c>
      <c r="F93" s="4">
        <v>42048786</v>
      </c>
      <c r="G93" s="4">
        <v>39192578</v>
      </c>
      <c r="H93" s="4">
        <v>43147240</v>
      </c>
      <c r="I93" s="4">
        <v>41782216</v>
      </c>
      <c r="J93" s="4">
        <v>40459283</v>
      </c>
      <c r="K93" s="4">
        <v>39918584</v>
      </c>
      <c r="L93" s="4">
        <v>41290255</v>
      </c>
      <c r="M93" s="40">
        <v>38721366</v>
      </c>
      <c r="N93" s="13">
        <f t="shared" si="0"/>
        <v>491455268</v>
      </c>
    </row>
    <row r="94" spans="1:14" ht="12" customHeight="1" x14ac:dyDescent="0.2">
      <c r="A94" s="8" t="str">
        <f>'Pregnant Women Participating'!A84</f>
        <v>Guam</v>
      </c>
      <c r="B94" s="13">
        <v>472003</v>
      </c>
      <c r="C94" s="4">
        <v>489753</v>
      </c>
      <c r="D94" s="4">
        <v>468609</v>
      </c>
      <c r="E94" s="4">
        <v>475134</v>
      </c>
      <c r="F94" s="4">
        <v>475315</v>
      </c>
      <c r="G94" s="4">
        <v>496836</v>
      </c>
      <c r="H94" s="4">
        <v>442657</v>
      </c>
      <c r="I94" s="4">
        <v>455945</v>
      </c>
      <c r="J94" s="4">
        <v>451703</v>
      </c>
      <c r="K94" s="4">
        <v>443008</v>
      </c>
      <c r="L94" s="4">
        <v>444890</v>
      </c>
      <c r="M94" s="40">
        <v>457876</v>
      </c>
      <c r="N94" s="13">
        <f t="shared" si="0"/>
        <v>5573729</v>
      </c>
    </row>
    <row r="95" spans="1:14" ht="12" customHeight="1" x14ac:dyDescent="0.2">
      <c r="A95" s="8" t="str">
        <f>'Pregnant Women Participating'!A85</f>
        <v>Hawaii</v>
      </c>
      <c r="B95" s="13">
        <v>1454420</v>
      </c>
      <c r="C95" s="4">
        <v>1522009</v>
      </c>
      <c r="D95" s="4">
        <v>1869732</v>
      </c>
      <c r="E95" s="4">
        <v>1054035</v>
      </c>
      <c r="F95" s="4">
        <v>1426557</v>
      </c>
      <c r="G95" s="4">
        <v>1376867</v>
      </c>
      <c r="H95" s="4">
        <v>1351936</v>
      </c>
      <c r="I95" s="4">
        <v>1388381</v>
      </c>
      <c r="J95" s="4">
        <v>1298839</v>
      </c>
      <c r="K95" s="4">
        <v>1391912</v>
      </c>
      <c r="L95" s="4">
        <v>1428382</v>
      </c>
      <c r="M95" s="40">
        <v>1251772</v>
      </c>
      <c r="N95" s="13">
        <f t="shared" si="0"/>
        <v>16814842</v>
      </c>
    </row>
    <row r="96" spans="1:14" ht="12" customHeight="1" x14ac:dyDescent="0.2">
      <c r="A96" s="8" t="str">
        <f>'Pregnant Women Participating'!A86</f>
        <v>Idaho</v>
      </c>
      <c r="B96" s="13">
        <v>1043969</v>
      </c>
      <c r="C96" s="4">
        <v>1093224</v>
      </c>
      <c r="D96" s="4">
        <v>1077738</v>
      </c>
      <c r="E96" s="4">
        <v>1076437</v>
      </c>
      <c r="F96" s="4">
        <v>1065370</v>
      </c>
      <c r="G96" s="4">
        <v>1061394</v>
      </c>
      <c r="H96" s="4">
        <v>997103</v>
      </c>
      <c r="I96" s="4">
        <v>979346</v>
      </c>
      <c r="J96" s="4">
        <v>936320</v>
      </c>
      <c r="K96" s="4">
        <v>974294</v>
      </c>
      <c r="L96" s="4">
        <v>961339</v>
      </c>
      <c r="M96" s="40">
        <v>913450</v>
      </c>
      <c r="N96" s="13">
        <f t="shared" si="0"/>
        <v>12179984</v>
      </c>
    </row>
    <row r="97" spans="1:14" ht="12" customHeight="1" x14ac:dyDescent="0.2">
      <c r="A97" s="8" t="str">
        <f>'Pregnant Women Participating'!A87</f>
        <v>Nevada</v>
      </c>
      <c r="B97" s="13">
        <v>1991440</v>
      </c>
      <c r="C97" s="4">
        <v>2199361</v>
      </c>
      <c r="D97" s="4">
        <v>2138600</v>
      </c>
      <c r="E97" s="4">
        <v>2147923</v>
      </c>
      <c r="F97" s="4">
        <v>2080147</v>
      </c>
      <c r="G97" s="4">
        <v>2222412</v>
      </c>
      <c r="H97" s="4">
        <v>1939667</v>
      </c>
      <c r="I97" s="4">
        <v>1952804</v>
      </c>
      <c r="J97" s="4">
        <v>2022099</v>
      </c>
      <c r="K97" s="4">
        <v>2008836</v>
      </c>
      <c r="L97" s="4">
        <v>2067934</v>
      </c>
      <c r="M97" s="40">
        <v>2487343</v>
      </c>
      <c r="N97" s="13">
        <f t="shared" si="0"/>
        <v>25258566</v>
      </c>
    </row>
    <row r="98" spans="1:14" ht="12" customHeight="1" x14ac:dyDescent="0.2">
      <c r="A98" s="8" t="str">
        <f>'Pregnant Women Participating'!A88</f>
        <v>Oregon</v>
      </c>
      <c r="B98" s="13">
        <v>1296415</v>
      </c>
      <c r="C98" s="4">
        <v>3691992</v>
      </c>
      <c r="D98" s="4">
        <v>3829580</v>
      </c>
      <c r="E98" s="4">
        <v>4246554</v>
      </c>
      <c r="F98" s="4">
        <v>641293</v>
      </c>
      <c r="G98" s="4">
        <v>2850056</v>
      </c>
      <c r="H98" s="4">
        <v>2813597</v>
      </c>
      <c r="I98" s="4">
        <v>2665765</v>
      </c>
      <c r="J98" s="4">
        <v>2572135</v>
      </c>
      <c r="K98" s="4">
        <v>2795740</v>
      </c>
      <c r="L98" s="4">
        <v>2350998</v>
      </c>
      <c r="M98" s="40">
        <v>5315104</v>
      </c>
      <c r="N98" s="13">
        <f t="shared" si="0"/>
        <v>35069229</v>
      </c>
    </row>
    <row r="99" spans="1:14" ht="12" customHeight="1" x14ac:dyDescent="0.2">
      <c r="A99" s="8" t="str">
        <f>'Pregnant Women Participating'!A89</f>
        <v>Washington</v>
      </c>
      <c r="B99" s="13">
        <v>3460809</v>
      </c>
      <c r="C99" s="4">
        <v>5643329</v>
      </c>
      <c r="D99" s="4">
        <v>5023282</v>
      </c>
      <c r="E99" s="4">
        <v>5208716</v>
      </c>
      <c r="F99" s="4">
        <v>5051313</v>
      </c>
      <c r="G99" s="4">
        <v>4700423</v>
      </c>
      <c r="H99" s="4">
        <v>6918016</v>
      </c>
      <c r="I99" s="4">
        <v>5401818</v>
      </c>
      <c r="J99" s="4">
        <v>6663596</v>
      </c>
      <c r="K99" s="4">
        <v>4558809</v>
      </c>
      <c r="L99" s="4">
        <v>-168722</v>
      </c>
      <c r="M99" s="40">
        <v>4674926</v>
      </c>
      <c r="N99" s="13">
        <f t="shared" si="0"/>
        <v>57136315</v>
      </c>
    </row>
    <row r="100" spans="1:14" ht="12" customHeight="1" x14ac:dyDescent="0.2">
      <c r="A100" s="8" t="str">
        <f>'Pregnant Women Participating'!A90</f>
        <v>Northern Marianas</v>
      </c>
      <c r="B100" s="13">
        <v>182139</v>
      </c>
      <c r="C100" s="4">
        <v>182423</v>
      </c>
      <c r="D100" s="4">
        <v>190948</v>
      </c>
      <c r="E100" s="4">
        <v>190061</v>
      </c>
      <c r="F100" s="4">
        <v>192226</v>
      </c>
      <c r="G100" s="4">
        <v>190860</v>
      </c>
      <c r="H100" s="4">
        <v>189582</v>
      </c>
      <c r="I100" s="4">
        <v>181299</v>
      </c>
      <c r="J100" s="4">
        <v>186055</v>
      </c>
      <c r="K100" s="4">
        <v>187543</v>
      </c>
      <c r="L100" s="4">
        <v>187957</v>
      </c>
      <c r="M100" s="40">
        <v>184667</v>
      </c>
      <c r="N100" s="13">
        <f t="shared" si="0"/>
        <v>2245760</v>
      </c>
    </row>
    <row r="101" spans="1:14" ht="12" customHeight="1" x14ac:dyDescent="0.2">
      <c r="A101" s="8" t="str">
        <f>'Pregnant Women Participating'!A91</f>
        <v>Inter-Tribal Council, NV</v>
      </c>
      <c r="B101" s="13">
        <v>46871</v>
      </c>
      <c r="C101" s="4">
        <v>10062</v>
      </c>
      <c r="D101" s="4">
        <v>63659</v>
      </c>
      <c r="E101" s="4">
        <v>38928</v>
      </c>
      <c r="F101" s="4">
        <v>34609</v>
      </c>
      <c r="G101" s="4">
        <v>37923</v>
      </c>
      <c r="H101" s="4">
        <v>41873</v>
      </c>
      <c r="I101" s="4">
        <v>26740</v>
      </c>
      <c r="J101" s="4">
        <v>32501</v>
      </c>
      <c r="K101" s="4">
        <v>37788</v>
      </c>
      <c r="L101" s="4">
        <v>37296</v>
      </c>
      <c r="M101" s="40">
        <v>37698</v>
      </c>
      <c r="N101" s="13">
        <f t="shared" si="0"/>
        <v>445948</v>
      </c>
    </row>
    <row r="102" spans="1:14" s="17" customFormat="1" ht="24.75" customHeight="1" x14ac:dyDescent="0.2">
      <c r="A102" s="14" t="e">
        <f>'Pregnant Women Participating'!#REF!</f>
        <v>#REF!</v>
      </c>
      <c r="B102" s="16">
        <v>52176721</v>
      </c>
      <c r="C102" s="15">
        <v>59561862</v>
      </c>
      <c r="D102" s="15">
        <v>54641294</v>
      </c>
      <c r="E102" s="15">
        <v>58038817</v>
      </c>
      <c r="F102" s="15">
        <v>54033939</v>
      </c>
      <c r="G102" s="15">
        <v>53271081</v>
      </c>
      <c r="H102" s="15">
        <v>59140901</v>
      </c>
      <c r="I102" s="15">
        <v>56300931</v>
      </c>
      <c r="J102" s="15">
        <v>55311053</v>
      </c>
      <c r="K102" s="15">
        <v>53752438</v>
      </c>
      <c r="L102" s="15">
        <v>49379662</v>
      </c>
      <c r="M102" s="39">
        <v>55368563</v>
      </c>
      <c r="N102" s="16">
        <f t="shared" si="0"/>
        <v>660977262</v>
      </c>
    </row>
    <row r="103" spans="1:14" s="29" customFormat="1" ht="16.5" customHeight="1" thickBot="1" x14ac:dyDescent="0.25">
      <c r="A103" s="26" t="e">
        <f>'Pregnant Women Participating'!#REF!</f>
        <v>#REF!</v>
      </c>
      <c r="B103" s="27">
        <v>249107820</v>
      </c>
      <c r="C103" s="28">
        <v>270975848</v>
      </c>
      <c r="D103" s="28">
        <v>267567560</v>
      </c>
      <c r="E103" s="28">
        <v>258547615</v>
      </c>
      <c r="F103" s="28">
        <v>252495666</v>
      </c>
      <c r="G103" s="28">
        <v>253923547</v>
      </c>
      <c r="H103" s="28">
        <v>276617136</v>
      </c>
      <c r="I103" s="28">
        <v>262069458</v>
      </c>
      <c r="J103" s="28">
        <v>258692756</v>
      </c>
      <c r="K103" s="28">
        <v>260024450</v>
      </c>
      <c r="L103" s="28">
        <v>244236661</v>
      </c>
      <c r="M103" s="41">
        <v>285098389</v>
      </c>
      <c r="N103" s="27">
        <f t="shared" si="0"/>
        <v>3139356906</v>
      </c>
    </row>
    <row r="104" spans="1:14" ht="12.75" customHeight="1" thickTop="1" x14ac:dyDescent="0.2">
      <c r="A104" s="9"/>
    </row>
    <row r="105" spans="1:14" x14ac:dyDescent="0.2">
      <c r="A105" s="9"/>
    </row>
    <row r="106" spans="1:14" customFormat="1" ht="12.75" x14ac:dyDescent="0.2">
      <c r="A106" s="10" t="s">
        <v>1</v>
      </c>
    </row>
  </sheetData>
  <phoneticPr fontId="1" type="noConversion"/>
  <pageMargins left="0.5" right="0.5" top="0.5" bottom="0.5" header="0.5" footer="0.3"/>
  <pageSetup scale="90" fitToHeight="0" orientation="landscape" r:id="rId1"/>
  <headerFooter alignWithMargins="0">
    <oddFooter>&amp;L&amp;6Source: National Data Bank, USDA/Food and Nutrition Service&amp;C&amp;6Page &amp;P of &amp;N&amp;R&amp;6Printed on: &amp;D &amp;T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fitToPage="1"/>
  </sheetPr>
  <dimension ref="A1:N106"/>
  <sheetViews>
    <sheetView showGridLines="0" workbookViewId="0"/>
  </sheetViews>
  <sheetFormatPr defaultColWidth="9.140625" defaultRowHeight="12" x14ac:dyDescent="0.2"/>
  <cols>
    <col min="1" max="1" width="34.7109375" style="3" customWidth="1"/>
    <col min="2" max="13" width="11.7109375" style="3" customWidth="1"/>
    <col min="14" max="14" width="13.7109375" style="3" customWidth="1"/>
    <col min="15" max="16384" width="9.140625" style="3"/>
  </cols>
  <sheetData>
    <row r="1" spans="1:14" ht="12" customHeight="1" x14ac:dyDescent="0.2">
      <c r="A1" s="10" t="s">
        <v>31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4" ht="12" customHeight="1" x14ac:dyDescent="0.2">
      <c r="A2" s="10" t="e">
        <f>'Pregnant Women Participating'!#REF!</f>
        <v>#REF!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4" ht="12" customHeight="1" x14ac:dyDescent="0.2">
      <c r="A3" s="1" t="e">
        <f>'Pregnant Women Participating'!#REF!</f>
        <v>#REF!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1:14" ht="12" customHeight="1" x14ac:dyDescent="0.2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</row>
    <row r="5" spans="1:14" ht="24" customHeight="1" x14ac:dyDescent="0.2">
      <c r="A5" s="6" t="s">
        <v>0</v>
      </c>
      <c r="B5" s="18" t="e">
        <f>DATE(RIGHT(A2,4)-1,10,1)</f>
        <v>#REF!</v>
      </c>
      <c r="C5" s="19" t="e">
        <f>DATE(RIGHT(A2,4)-1,11,1)</f>
        <v>#REF!</v>
      </c>
      <c r="D5" s="19" t="e">
        <f>DATE(RIGHT(A2,4)-1,12,1)</f>
        <v>#REF!</v>
      </c>
      <c r="E5" s="19" t="e">
        <f>DATE(RIGHT(A2,4),1,1)</f>
        <v>#REF!</v>
      </c>
      <c r="F5" s="19" t="e">
        <f>DATE(RIGHT(A2,4),2,1)</f>
        <v>#REF!</v>
      </c>
      <c r="G5" s="19" t="e">
        <f>DATE(RIGHT(A2,4),3,1)</f>
        <v>#REF!</v>
      </c>
      <c r="H5" s="19" t="e">
        <f>DATE(RIGHT(A2,4),4,1)</f>
        <v>#REF!</v>
      </c>
      <c r="I5" s="19" t="e">
        <f>DATE(RIGHT(A2,4),5,1)</f>
        <v>#REF!</v>
      </c>
      <c r="J5" s="19" t="e">
        <f>DATE(RIGHT(A2,4),6,1)</f>
        <v>#REF!</v>
      </c>
      <c r="K5" s="19" t="e">
        <f>DATE(RIGHT(A2,4),7,1)</f>
        <v>#REF!</v>
      </c>
      <c r="L5" s="19" t="e">
        <f>DATE(RIGHT(A2,4),8,1)</f>
        <v>#REF!</v>
      </c>
      <c r="M5" s="19" t="e">
        <f>DATE(RIGHT(A2,4),9,1)</f>
        <v>#REF!</v>
      </c>
      <c r="N5" s="12" t="s">
        <v>17</v>
      </c>
    </row>
    <row r="6" spans="1:14" ht="12" customHeight="1" x14ac:dyDescent="0.2">
      <c r="A6" s="7" t="str">
        <f>'Pregnant Women Participating'!A2</f>
        <v>Connecticut</v>
      </c>
      <c r="B6" s="13">
        <v>1153496</v>
      </c>
      <c r="C6" s="4">
        <v>1121305</v>
      </c>
      <c r="D6" s="4">
        <v>1174726</v>
      </c>
      <c r="E6" s="4">
        <v>1111336</v>
      </c>
      <c r="F6" s="4">
        <v>1142706</v>
      </c>
      <c r="G6" s="4">
        <v>1137082</v>
      </c>
      <c r="H6" s="4">
        <v>1022400</v>
      </c>
      <c r="I6" s="4">
        <v>1157347</v>
      </c>
      <c r="J6" s="4">
        <v>1040016</v>
      </c>
      <c r="K6" s="4">
        <v>1117701</v>
      </c>
      <c r="L6" s="4">
        <v>1099097</v>
      </c>
      <c r="M6" s="40">
        <v>1154196</v>
      </c>
      <c r="N6" s="13">
        <f t="shared" ref="N6:N103" si="0">IF(SUM(B6:M6)&gt;0,SUM(B6:M6)," ")</f>
        <v>13431408</v>
      </c>
    </row>
    <row r="7" spans="1:14" ht="12" customHeight="1" x14ac:dyDescent="0.2">
      <c r="A7" s="7" t="str">
        <f>'Pregnant Women Participating'!A3</f>
        <v>Maine</v>
      </c>
      <c r="B7" s="13">
        <v>674990</v>
      </c>
      <c r="C7" s="4">
        <v>299843</v>
      </c>
      <c r="D7" s="4"/>
      <c r="E7" s="4">
        <v>371467</v>
      </c>
      <c r="F7" s="4">
        <v>318371</v>
      </c>
      <c r="G7" s="4">
        <v>660555</v>
      </c>
      <c r="H7" s="4">
        <v>1728</v>
      </c>
      <c r="I7" s="4">
        <v>615523</v>
      </c>
      <c r="J7" s="4">
        <v>344658</v>
      </c>
      <c r="K7" s="4">
        <v>336691</v>
      </c>
      <c r="L7" s="4">
        <v>297144</v>
      </c>
      <c r="M7" s="40">
        <v>359552</v>
      </c>
      <c r="N7" s="13">
        <f t="shared" si="0"/>
        <v>4280522</v>
      </c>
    </row>
    <row r="8" spans="1:14" ht="12" customHeight="1" x14ac:dyDescent="0.2">
      <c r="A8" s="7" t="str">
        <f>'Pregnant Women Participating'!A4</f>
        <v>Massachusetts</v>
      </c>
      <c r="B8" s="13">
        <v>2089444</v>
      </c>
      <c r="C8" s="4">
        <v>2043807</v>
      </c>
      <c r="D8" s="4">
        <v>2135585</v>
      </c>
      <c r="E8" s="4">
        <v>2029295</v>
      </c>
      <c r="F8" s="4">
        <v>2076964</v>
      </c>
      <c r="G8" s="4">
        <v>2046791</v>
      </c>
      <c r="H8" s="4">
        <v>1857606</v>
      </c>
      <c r="I8" s="4">
        <v>2073833</v>
      </c>
      <c r="J8" s="4">
        <v>1969118</v>
      </c>
      <c r="K8" s="4">
        <v>2016186</v>
      </c>
      <c r="L8" s="4">
        <v>2036893</v>
      </c>
      <c r="M8" s="40">
        <v>2089668</v>
      </c>
      <c r="N8" s="13">
        <f t="shared" si="0"/>
        <v>24465190</v>
      </c>
    </row>
    <row r="9" spans="1:14" ht="12" customHeight="1" x14ac:dyDescent="0.2">
      <c r="A9" s="7" t="str">
        <f>'Pregnant Women Participating'!A5</f>
        <v>New Hampshire</v>
      </c>
      <c r="B9" s="13">
        <v>223162</v>
      </c>
      <c r="C9" s="4">
        <v>140314</v>
      </c>
      <c r="D9" s="4">
        <v>358481</v>
      </c>
      <c r="E9" s="4">
        <v>335996</v>
      </c>
      <c r="F9" s="4">
        <v>325146</v>
      </c>
      <c r="G9" s="4">
        <v>320555</v>
      </c>
      <c r="H9" s="4">
        <v>230393</v>
      </c>
      <c r="I9" s="4">
        <v>251249</v>
      </c>
      <c r="J9" s="4">
        <v>221370</v>
      </c>
      <c r="K9" s="4">
        <v>230185</v>
      </c>
      <c r="L9" s="4">
        <v>230344</v>
      </c>
      <c r="M9" s="40">
        <v>238119</v>
      </c>
      <c r="N9" s="13">
        <f t="shared" si="0"/>
        <v>3105314</v>
      </c>
    </row>
    <row r="10" spans="1:14" ht="12" customHeight="1" x14ac:dyDescent="0.2">
      <c r="A10" s="7" t="str">
        <f>'Pregnant Women Participating'!A6</f>
        <v>New York</v>
      </c>
      <c r="B10" s="13">
        <v>8831035</v>
      </c>
      <c r="C10" s="4">
        <v>7690628</v>
      </c>
      <c r="D10" s="4">
        <v>9256375</v>
      </c>
      <c r="E10" s="4">
        <v>8230885</v>
      </c>
      <c r="F10" s="4">
        <v>8075296</v>
      </c>
      <c r="G10" s="4">
        <v>8761863</v>
      </c>
      <c r="H10" s="4">
        <v>7701713</v>
      </c>
      <c r="I10" s="4">
        <v>8708387</v>
      </c>
      <c r="J10" s="4">
        <v>8527440</v>
      </c>
      <c r="K10" s="4">
        <v>8599883</v>
      </c>
      <c r="L10" s="4">
        <v>8100961</v>
      </c>
      <c r="M10" s="40">
        <v>8355958</v>
      </c>
      <c r="N10" s="13">
        <f t="shared" si="0"/>
        <v>100840424</v>
      </c>
    </row>
    <row r="11" spans="1:14" ht="12" customHeight="1" x14ac:dyDescent="0.2">
      <c r="A11" s="7" t="str">
        <f>'Pregnant Women Participating'!A7</f>
        <v>Rhode Island</v>
      </c>
      <c r="B11" s="13">
        <v>446047</v>
      </c>
      <c r="C11" s="4">
        <v>453976</v>
      </c>
      <c r="D11" s="4">
        <v>399250</v>
      </c>
      <c r="E11" s="4">
        <v>460600</v>
      </c>
      <c r="F11" s="4">
        <v>434645</v>
      </c>
      <c r="G11" s="4">
        <v>387127</v>
      </c>
      <c r="H11" s="4">
        <v>457707</v>
      </c>
      <c r="I11" s="4">
        <v>381285</v>
      </c>
      <c r="J11" s="4">
        <v>415144</v>
      </c>
      <c r="K11" s="4">
        <v>383478</v>
      </c>
      <c r="L11" s="4">
        <v>446587</v>
      </c>
      <c r="M11" s="40">
        <v>403595</v>
      </c>
      <c r="N11" s="13">
        <f t="shared" si="0"/>
        <v>5069441</v>
      </c>
    </row>
    <row r="12" spans="1:14" ht="12" customHeight="1" x14ac:dyDescent="0.2">
      <c r="A12" s="7" t="str">
        <f>'Pregnant Women Participating'!A8</f>
        <v>Vermont</v>
      </c>
      <c r="B12" s="13">
        <v>81686</v>
      </c>
      <c r="C12" s="4">
        <v>80317</v>
      </c>
      <c r="D12" s="4">
        <v>83353</v>
      </c>
      <c r="E12" s="4">
        <v>79547</v>
      </c>
      <c r="F12" s="4">
        <v>78345</v>
      </c>
      <c r="G12" s="4">
        <v>78421</v>
      </c>
      <c r="H12" s="4">
        <v>74225</v>
      </c>
      <c r="I12" s="4">
        <v>75287</v>
      </c>
      <c r="J12" s="4">
        <v>74119</v>
      </c>
      <c r="K12" s="4">
        <v>74225</v>
      </c>
      <c r="L12" s="4"/>
      <c r="M12" s="40">
        <v>85508</v>
      </c>
      <c r="N12" s="13">
        <f t="shared" si="0"/>
        <v>865033</v>
      </c>
    </row>
    <row r="13" spans="1:14" ht="12" customHeight="1" x14ac:dyDescent="0.2">
      <c r="A13" s="7" t="str">
        <f>'Pregnant Women Participating'!A9</f>
        <v>Virgin Islands</v>
      </c>
      <c r="B13" s="13">
        <v>119320</v>
      </c>
      <c r="C13" s="4">
        <v>51557</v>
      </c>
      <c r="D13" s="4">
        <v>56954</v>
      </c>
      <c r="E13" s="4">
        <v>52436</v>
      </c>
      <c r="F13" s="4">
        <v>53591</v>
      </c>
      <c r="G13" s="4">
        <v>56947</v>
      </c>
      <c r="H13" s="4">
        <v>59669</v>
      </c>
      <c r="I13" s="4">
        <v>73328</v>
      </c>
      <c r="J13" s="4">
        <v>68657</v>
      </c>
      <c r="K13" s="4">
        <v>70710</v>
      </c>
      <c r="L13" s="4">
        <v>73603</v>
      </c>
      <c r="M13" s="40">
        <v>74558</v>
      </c>
      <c r="N13" s="13">
        <f t="shared" si="0"/>
        <v>811330</v>
      </c>
    </row>
    <row r="14" spans="1:14" ht="12" customHeight="1" x14ac:dyDescent="0.2">
      <c r="A14" s="7" t="str">
        <f>'Pregnant Women Participating'!A10</f>
        <v>Indian Township, ME</v>
      </c>
      <c r="B14" s="13">
        <v>0</v>
      </c>
      <c r="C14" s="4"/>
      <c r="D14" s="4"/>
      <c r="E14" s="4"/>
      <c r="F14" s="4"/>
      <c r="G14" s="4"/>
      <c r="H14" s="4"/>
      <c r="I14" s="4"/>
      <c r="J14" s="4"/>
      <c r="K14" s="4"/>
      <c r="L14" s="4"/>
      <c r="M14" s="40"/>
      <c r="N14" s="13" t="str">
        <f t="shared" si="0"/>
        <v xml:space="preserve"> </v>
      </c>
    </row>
    <row r="15" spans="1:14" ht="12" customHeight="1" x14ac:dyDescent="0.2">
      <c r="A15" s="7" t="str">
        <f>'Pregnant Women Participating'!A11</f>
        <v>Pleasant Point, ME</v>
      </c>
      <c r="B15" s="13"/>
      <c r="C15" s="4"/>
      <c r="D15" s="4"/>
      <c r="E15" s="4"/>
      <c r="F15" s="4"/>
      <c r="G15" s="4"/>
      <c r="H15" s="4"/>
      <c r="I15" s="4"/>
      <c r="J15" s="4"/>
      <c r="K15" s="4"/>
      <c r="L15" s="4"/>
      <c r="M15" s="40"/>
      <c r="N15" s="13" t="str">
        <f t="shared" si="0"/>
        <v xml:space="preserve"> </v>
      </c>
    </row>
    <row r="16" spans="1:14" ht="12" customHeight="1" x14ac:dyDescent="0.2">
      <c r="A16" s="7" t="str">
        <f>'Pregnant Women Participating'!A12</f>
        <v>Seneca Nation, NY</v>
      </c>
      <c r="B16" s="13">
        <v>1568</v>
      </c>
      <c r="C16" s="4">
        <v>2717</v>
      </c>
      <c r="D16" s="4">
        <v>2887</v>
      </c>
      <c r="E16" s="4">
        <v>2603</v>
      </c>
      <c r="F16" s="4">
        <v>2802</v>
      </c>
      <c r="G16" s="4">
        <v>1890</v>
      </c>
      <c r="H16" s="4">
        <v>2394</v>
      </c>
      <c r="I16" s="4">
        <v>2614</v>
      </c>
      <c r="J16" s="4">
        <v>2946</v>
      </c>
      <c r="K16" s="4">
        <v>0</v>
      </c>
      <c r="L16" s="4"/>
      <c r="M16" s="40"/>
      <c r="N16" s="13">
        <f t="shared" si="0"/>
        <v>22421</v>
      </c>
    </row>
    <row r="17" spans="1:14" s="17" customFormat="1" ht="24.75" customHeight="1" x14ac:dyDescent="0.2">
      <c r="A17" s="14" t="e">
        <f>'Pregnant Women Participating'!#REF!</f>
        <v>#REF!</v>
      </c>
      <c r="B17" s="16">
        <v>13620748</v>
      </c>
      <c r="C17" s="15">
        <v>11884464</v>
      </c>
      <c r="D17" s="15">
        <v>13467611</v>
      </c>
      <c r="E17" s="15">
        <v>12674165</v>
      </c>
      <c r="F17" s="15">
        <v>12507866</v>
      </c>
      <c r="G17" s="15">
        <v>13451231</v>
      </c>
      <c r="H17" s="15">
        <v>11407835</v>
      </c>
      <c r="I17" s="15">
        <v>13338853</v>
      </c>
      <c r="J17" s="15">
        <v>12663468</v>
      </c>
      <c r="K17" s="15">
        <v>12829059</v>
      </c>
      <c r="L17" s="15">
        <v>12284629</v>
      </c>
      <c r="M17" s="39">
        <v>12761154</v>
      </c>
      <c r="N17" s="16">
        <f t="shared" si="0"/>
        <v>152891083</v>
      </c>
    </row>
    <row r="18" spans="1:14" ht="12" customHeight="1" x14ac:dyDescent="0.2">
      <c r="A18" s="7" t="str">
        <f>'Pregnant Women Participating'!A13</f>
        <v>Delaware</v>
      </c>
      <c r="B18" s="13">
        <v>417015</v>
      </c>
      <c r="C18" s="4">
        <v>411583</v>
      </c>
      <c r="D18" s="4">
        <v>427289</v>
      </c>
      <c r="E18" s="4">
        <v>396410</v>
      </c>
      <c r="F18" s="4">
        <v>419308</v>
      </c>
      <c r="G18" s="4">
        <v>420095</v>
      </c>
      <c r="H18" s="4">
        <v>437668</v>
      </c>
      <c r="I18" s="4">
        <v>492397</v>
      </c>
      <c r="J18" s="4">
        <v>473285</v>
      </c>
      <c r="K18" s="4">
        <v>470653</v>
      </c>
      <c r="L18" s="4">
        <v>482369</v>
      </c>
      <c r="M18" s="40">
        <v>495966</v>
      </c>
      <c r="N18" s="13">
        <f t="shared" si="0"/>
        <v>5344038</v>
      </c>
    </row>
    <row r="19" spans="1:14" ht="12" customHeight="1" x14ac:dyDescent="0.2">
      <c r="A19" s="7" t="str">
        <f>'Pregnant Women Participating'!A14</f>
        <v>District of Columbia</v>
      </c>
      <c r="B19" s="13">
        <v>326233</v>
      </c>
      <c r="C19" s="4">
        <v>259520</v>
      </c>
      <c r="D19" s="4">
        <v>235664</v>
      </c>
      <c r="E19" s="4">
        <v>93370</v>
      </c>
      <c r="F19" s="4">
        <v>551810</v>
      </c>
      <c r="G19" s="4">
        <v>313374</v>
      </c>
      <c r="H19" s="4">
        <v>8338</v>
      </c>
      <c r="I19" s="4">
        <v>284780</v>
      </c>
      <c r="J19" s="4">
        <v>344834</v>
      </c>
      <c r="K19" s="4">
        <v>328487</v>
      </c>
      <c r="L19" s="4">
        <v>0</v>
      </c>
      <c r="M19" s="40">
        <v>699390</v>
      </c>
      <c r="N19" s="13">
        <f t="shared" si="0"/>
        <v>3445800</v>
      </c>
    </row>
    <row r="20" spans="1:14" ht="12" customHeight="1" x14ac:dyDescent="0.2">
      <c r="A20" s="7" t="str">
        <f>'Pregnant Women Participating'!A15</f>
        <v>Maryland</v>
      </c>
      <c r="B20" s="13">
        <v>2393560</v>
      </c>
      <c r="C20" s="4">
        <v>2325785</v>
      </c>
      <c r="D20" s="4">
        <v>2408081</v>
      </c>
      <c r="E20" s="4">
        <v>2273069</v>
      </c>
      <c r="F20" s="4">
        <v>2390855</v>
      </c>
      <c r="G20" s="4">
        <v>2396427</v>
      </c>
      <c r="H20" s="4">
        <v>2508322</v>
      </c>
      <c r="I20" s="4">
        <v>2923938</v>
      </c>
      <c r="J20" s="4">
        <v>2744940</v>
      </c>
      <c r="K20" s="4">
        <v>2839559</v>
      </c>
      <c r="L20" s="4">
        <v>2830914</v>
      </c>
      <c r="M20" s="40">
        <v>2967804</v>
      </c>
      <c r="N20" s="13">
        <f t="shared" si="0"/>
        <v>31003254</v>
      </c>
    </row>
    <row r="21" spans="1:14" ht="12" customHeight="1" x14ac:dyDescent="0.2">
      <c r="A21" s="7" t="str">
        <f>'Pregnant Women Participating'!A16</f>
        <v>New Jersey</v>
      </c>
      <c r="B21" s="13">
        <v>2804611</v>
      </c>
      <c r="C21" s="4">
        <v>2533493</v>
      </c>
      <c r="D21" s="4">
        <v>3127443</v>
      </c>
      <c r="E21" s="4">
        <v>2747290</v>
      </c>
      <c r="F21" s="4">
        <v>2445033</v>
      </c>
      <c r="G21" s="4">
        <v>3048423</v>
      </c>
      <c r="H21" s="4">
        <v>2615154</v>
      </c>
      <c r="I21" s="4">
        <v>2841118</v>
      </c>
      <c r="J21" s="4">
        <v>3146122</v>
      </c>
      <c r="K21" s="4">
        <v>2925285</v>
      </c>
      <c r="L21" s="4">
        <v>2547500</v>
      </c>
      <c r="M21" s="40">
        <v>2992928</v>
      </c>
      <c r="N21" s="13">
        <f t="shared" si="0"/>
        <v>33774400</v>
      </c>
    </row>
    <row r="22" spans="1:14" ht="12" customHeight="1" x14ac:dyDescent="0.2">
      <c r="A22" s="7" t="str">
        <f>'Pregnant Women Participating'!A17</f>
        <v>Pennsylvania</v>
      </c>
      <c r="B22" s="13">
        <v>4487648</v>
      </c>
      <c r="C22" s="4">
        <v>4294990</v>
      </c>
      <c r="D22" s="4">
        <v>0</v>
      </c>
      <c r="E22" s="4">
        <v>9781113</v>
      </c>
      <c r="F22" s="4">
        <v>4665683</v>
      </c>
      <c r="G22" s="4">
        <v>4817828</v>
      </c>
      <c r="H22" s="4">
        <v>4530085</v>
      </c>
      <c r="I22" s="4">
        <v>4551367</v>
      </c>
      <c r="J22" s="4">
        <v>4603689</v>
      </c>
      <c r="K22" s="4">
        <v>4877493</v>
      </c>
      <c r="L22" s="4">
        <v>4687059</v>
      </c>
      <c r="M22" s="40">
        <v>4741934</v>
      </c>
      <c r="N22" s="13">
        <f t="shared" si="0"/>
        <v>56038889</v>
      </c>
    </row>
    <row r="23" spans="1:14" ht="12" customHeight="1" x14ac:dyDescent="0.2">
      <c r="A23" s="7" t="str">
        <f>'Pregnant Women Participating'!A18</f>
        <v>Puerto Rico</v>
      </c>
      <c r="B23" s="13">
        <v>889111</v>
      </c>
      <c r="C23" s="4">
        <v>743835</v>
      </c>
      <c r="D23" s="4">
        <v>772560</v>
      </c>
      <c r="E23" s="4">
        <v>840149</v>
      </c>
      <c r="F23" s="4">
        <v>705413</v>
      </c>
      <c r="G23" s="4">
        <v>757096</v>
      </c>
      <c r="H23" s="4">
        <v>794020</v>
      </c>
      <c r="I23" s="4">
        <v>877052</v>
      </c>
      <c r="J23" s="4">
        <v>694817</v>
      </c>
      <c r="K23" s="4">
        <v>866359</v>
      </c>
      <c r="L23" s="4">
        <v>766900</v>
      </c>
      <c r="M23" s="40">
        <v>758485</v>
      </c>
      <c r="N23" s="13">
        <f t="shared" si="0"/>
        <v>9465797</v>
      </c>
    </row>
    <row r="24" spans="1:14" ht="12" customHeight="1" x14ac:dyDescent="0.2">
      <c r="A24" s="7" t="str">
        <f>'Pregnant Women Participating'!A19</f>
        <v>Virginia</v>
      </c>
      <c r="B24" s="13">
        <v>2812042</v>
      </c>
      <c r="C24" s="4">
        <v>2772093</v>
      </c>
      <c r="D24" s="4">
        <v>2649706</v>
      </c>
      <c r="E24" s="4">
        <v>2804801</v>
      </c>
      <c r="F24" s="4">
        <v>2604418</v>
      </c>
      <c r="G24" s="4">
        <v>2699693</v>
      </c>
      <c r="H24" s="4">
        <v>2696195</v>
      </c>
      <c r="I24" s="4">
        <v>2411194</v>
      </c>
      <c r="J24" s="4">
        <v>2728099</v>
      </c>
      <c r="K24" s="4">
        <v>2567026</v>
      </c>
      <c r="L24" s="4">
        <v>2747655</v>
      </c>
      <c r="M24" s="40">
        <v>2632080</v>
      </c>
      <c r="N24" s="13">
        <f t="shared" si="0"/>
        <v>32125002</v>
      </c>
    </row>
    <row r="25" spans="1:14" ht="12" customHeight="1" x14ac:dyDescent="0.2">
      <c r="A25" s="7" t="str">
        <f>'Pregnant Women Participating'!A20</f>
        <v>West Virginia</v>
      </c>
      <c r="B25" s="13">
        <v>748966</v>
      </c>
      <c r="C25" s="4">
        <v>720025</v>
      </c>
      <c r="D25" s="4">
        <v>752618</v>
      </c>
      <c r="E25" s="4">
        <v>718475</v>
      </c>
      <c r="F25" s="4">
        <v>725270</v>
      </c>
      <c r="G25" s="4">
        <v>0</v>
      </c>
      <c r="H25" s="4">
        <v>739025</v>
      </c>
      <c r="I25" s="4">
        <v>1626286</v>
      </c>
      <c r="J25" s="4">
        <v>0</v>
      </c>
      <c r="K25" s="4">
        <v>1808305</v>
      </c>
      <c r="L25" s="4">
        <v>888940</v>
      </c>
      <c r="M25" s="40">
        <v>940364</v>
      </c>
      <c r="N25" s="13">
        <f t="shared" si="0"/>
        <v>9668274</v>
      </c>
    </row>
    <row r="26" spans="1:14" s="17" customFormat="1" ht="24.75" customHeight="1" x14ac:dyDescent="0.2">
      <c r="A26" s="14" t="e">
        <f>'Pregnant Women Participating'!#REF!</f>
        <v>#REF!</v>
      </c>
      <c r="B26" s="16">
        <v>14879186</v>
      </c>
      <c r="C26" s="15">
        <v>14061324</v>
      </c>
      <c r="D26" s="15">
        <v>10373361</v>
      </c>
      <c r="E26" s="15">
        <v>19654677</v>
      </c>
      <c r="F26" s="15">
        <v>14507790</v>
      </c>
      <c r="G26" s="15">
        <v>14452936</v>
      </c>
      <c r="H26" s="15">
        <v>14328807</v>
      </c>
      <c r="I26" s="15">
        <v>16008132</v>
      </c>
      <c r="J26" s="15">
        <v>14735786</v>
      </c>
      <c r="K26" s="15">
        <v>16683167</v>
      </c>
      <c r="L26" s="15">
        <v>14951337</v>
      </c>
      <c r="M26" s="39">
        <v>16228951</v>
      </c>
      <c r="N26" s="16">
        <f t="shared" si="0"/>
        <v>180865454</v>
      </c>
    </row>
    <row r="27" spans="1:14" ht="12" customHeight="1" x14ac:dyDescent="0.2">
      <c r="A27" s="7" t="str">
        <f>'Pregnant Women Participating'!A21</f>
        <v>Alabama</v>
      </c>
      <c r="B27" s="13">
        <v>3050397</v>
      </c>
      <c r="C27" s="4">
        <v>2536573</v>
      </c>
      <c r="D27" s="4">
        <v>2988022</v>
      </c>
      <c r="E27" s="4">
        <v>2718775</v>
      </c>
      <c r="F27" s="4">
        <v>2595300</v>
      </c>
      <c r="G27" s="4">
        <v>3075404</v>
      </c>
      <c r="H27" s="4">
        <v>2475853</v>
      </c>
      <c r="I27" s="4">
        <v>2703102</v>
      </c>
      <c r="J27" s="4">
        <v>2717052</v>
      </c>
      <c r="K27" s="4">
        <v>2901474</v>
      </c>
      <c r="L27" s="4">
        <v>2605824</v>
      </c>
      <c r="M27" s="40">
        <v>2848459</v>
      </c>
      <c r="N27" s="13">
        <f t="shared" si="0"/>
        <v>33216235</v>
      </c>
    </row>
    <row r="28" spans="1:14" ht="12" customHeight="1" x14ac:dyDescent="0.2">
      <c r="A28" s="7" t="str">
        <f>'Pregnant Women Participating'!A22</f>
        <v>Florida</v>
      </c>
      <c r="B28" s="13">
        <v>9923884</v>
      </c>
      <c r="C28" s="4">
        <v>9541017</v>
      </c>
      <c r="D28" s="4">
        <v>10081299</v>
      </c>
      <c r="E28" s="4">
        <v>9633239</v>
      </c>
      <c r="F28" s="4">
        <v>9825560</v>
      </c>
      <c r="G28" s="4">
        <v>10039987</v>
      </c>
      <c r="H28" s="4">
        <v>9106051</v>
      </c>
      <c r="I28" s="4">
        <v>9956930</v>
      </c>
      <c r="J28" s="4">
        <v>9624678</v>
      </c>
      <c r="K28" s="4">
        <v>9834266</v>
      </c>
      <c r="L28" s="4">
        <v>9490027</v>
      </c>
      <c r="M28" s="40">
        <v>9811107</v>
      </c>
      <c r="N28" s="13">
        <f t="shared" si="0"/>
        <v>116868045</v>
      </c>
    </row>
    <row r="29" spans="1:14" ht="12" customHeight="1" x14ac:dyDescent="0.2">
      <c r="A29" s="7" t="str">
        <f>'Pregnant Women Participating'!A23</f>
        <v>Georgia</v>
      </c>
      <c r="B29" s="13">
        <v>5249678</v>
      </c>
      <c r="C29" s="4">
        <v>4548053</v>
      </c>
      <c r="D29" s="4">
        <v>5403323</v>
      </c>
      <c r="E29" s="4">
        <v>4384941</v>
      </c>
      <c r="F29" s="4">
        <v>5025733</v>
      </c>
      <c r="G29" s="4">
        <v>5593546</v>
      </c>
      <c r="H29" s="4">
        <v>4571537</v>
      </c>
      <c r="I29" s="4">
        <v>5093697</v>
      </c>
      <c r="J29" s="4">
        <v>5327636</v>
      </c>
      <c r="K29" s="4">
        <v>5340811</v>
      </c>
      <c r="L29" s="4">
        <v>4673934</v>
      </c>
      <c r="M29" s="40">
        <v>5708278</v>
      </c>
      <c r="N29" s="13">
        <f t="shared" si="0"/>
        <v>60921167</v>
      </c>
    </row>
    <row r="30" spans="1:14" ht="12" customHeight="1" x14ac:dyDescent="0.2">
      <c r="A30" s="7" t="str">
        <f>'Pregnant Women Participating'!A24</f>
        <v>Kentucky</v>
      </c>
      <c r="B30" s="13">
        <v>2626159</v>
      </c>
      <c r="C30" s="4">
        <v>2420876</v>
      </c>
      <c r="D30" s="4">
        <v>2500681</v>
      </c>
      <c r="E30" s="4">
        <v>4824330</v>
      </c>
      <c r="F30" s="4"/>
      <c r="G30" s="4">
        <v>2448934</v>
      </c>
      <c r="H30" s="4">
        <v>2184507</v>
      </c>
      <c r="I30" s="4">
        <v>2489892</v>
      </c>
      <c r="J30" s="4">
        <v>2310658</v>
      </c>
      <c r="K30" s="4"/>
      <c r="L30" s="4">
        <v>4682867</v>
      </c>
      <c r="M30" s="40">
        <v>2385076</v>
      </c>
      <c r="N30" s="13">
        <f t="shared" si="0"/>
        <v>28873980</v>
      </c>
    </row>
    <row r="31" spans="1:14" ht="12" customHeight="1" x14ac:dyDescent="0.2">
      <c r="A31" s="7" t="str">
        <f>'Pregnant Women Participating'!A25</f>
        <v>Mississippi</v>
      </c>
      <c r="B31" s="13"/>
      <c r="C31" s="4"/>
      <c r="D31" s="4"/>
      <c r="E31" s="4"/>
      <c r="F31" s="4"/>
      <c r="G31" s="4"/>
      <c r="H31" s="4"/>
      <c r="I31" s="4"/>
      <c r="J31" s="4"/>
      <c r="K31" s="4"/>
      <c r="L31" s="4"/>
      <c r="M31" s="40"/>
      <c r="N31" s="13" t="str">
        <f t="shared" si="0"/>
        <v xml:space="preserve"> </v>
      </c>
    </row>
    <row r="32" spans="1:14" ht="12" customHeight="1" x14ac:dyDescent="0.2">
      <c r="A32" s="7" t="str">
        <f>'Pregnant Women Participating'!A26</f>
        <v>North Carolina</v>
      </c>
      <c r="B32" s="13">
        <v>2368158</v>
      </c>
      <c r="C32" s="4">
        <v>4226905</v>
      </c>
      <c r="D32" s="4">
        <v>4528269</v>
      </c>
      <c r="E32" s="4">
        <v>4975059</v>
      </c>
      <c r="F32" s="4">
        <v>7048447</v>
      </c>
      <c r="G32" s="4">
        <v>6526842</v>
      </c>
      <c r="H32" s="4">
        <v>4627116</v>
      </c>
      <c r="I32" s="4">
        <v>4518981</v>
      </c>
      <c r="J32" s="4">
        <v>4572085</v>
      </c>
      <c r="K32" s="4">
        <v>4507323</v>
      </c>
      <c r="L32" s="4">
        <v>4656690</v>
      </c>
      <c r="M32" s="40">
        <v>4603938</v>
      </c>
      <c r="N32" s="13">
        <f t="shared" si="0"/>
        <v>57159813</v>
      </c>
    </row>
    <row r="33" spans="1:14" ht="12" customHeight="1" x14ac:dyDescent="0.2">
      <c r="A33" s="7" t="str">
        <f>'Pregnant Women Participating'!A27</f>
        <v>South Carolina</v>
      </c>
      <c r="B33" s="13">
        <v>2183607</v>
      </c>
      <c r="C33" s="4">
        <v>2041895</v>
      </c>
      <c r="D33" s="4">
        <v>2144499</v>
      </c>
      <c r="E33" s="4">
        <v>2065557</v>
      </c>
      <c r="F33" s="4">
        <v>2043655</v>
      </c>
      <c r="G33" s="4">
        <v>1776106</v>
      </c>
      <c r="H33" s="4">
        <v>2367140</v>
      </c>
      <c r="I33" s="4">
        <v>2011441</v>
      </c>
      <c r="J33" s="4">
        <v>2026853</v>
      </c>
      <c r="K33" s="4">
        <v>2155822</v>
      </c>
      <c r="L33" s="4">
        <v>2087721</v>
      </c>
      <c r="M33" s="40">
        <v>2113277</v>
      </c>
      <c r="N33" s="13">
        <f t="shared" si="0"/>
        <v>25017573</v>
      </c>
    </row>
    <row r="34" spans="1:14" ht="12" customHeight="1" x14ac:dyDescent="0.2">
      <c r="A34" s="7" t="str">
        <f>'Pregnant Women Participating'!A28</f>
        <v>Tennessee</v>
      </c>
      <c r="B34" s="13">
        <v>3370091</v>
      </c>
      <c r="C34" s="4">
        <v>3220289</v>
      </c>
      <c r="D34" s="4">
        <v>3410637</v>
      </c>
      <c r="E34" s="4">
        <v>3250753</v>
      </c>
      <c r="F34" s="4">
        <v>3391137</v>
      </c>
      <c r="G34" s="4">
        <v>3254866</v>
      </c>
      <c r="H34" s="4">
        <v>3052482</v>
      </c>
      <c r="I34" s="4">
        <v>3380415</v>
      </c>
      <c r="J34" s="4">
        <v>3118969</v>
      </c>
      <c r="K34" s="4">
        <v>0</v>
      </c>
      <c r="L34" s="4">
        <v>6571587</v>
      </c>
      <c r="M34" s="40">
        <v>3920033</v>
      </c>
      <c r="N34" s="13">
        <f t="shared" si="0"/>
        <v>39941259</v>
      </c>
    </row>
    <row r="35" spans="1:14" ht="12" customHeight="1" x14ac:dyDescent="0.2">
      <c r="A35" s="7" t="str">
        <f>'Pregnant Women Participating'!A29</f>
        <v>Choctaw Indians, MS</v>
      </c>
      <c r="B35" s="13"/>
      <c r="C35" s="4"/>
      <c r="D35" s="4"/>
      <c r="E35" s="4"/>
      <c r="F35" s="4"/>
      <c r="G35" s="4"/>
      <c r="H35" s="4"/>
      <c r="I35" s="4"/>
      <c r="J35" s="4"/>
      <c r="K35" s="4"/>
      <c r="L35" s="4"/>
      <c r="M35" s="40"/>
      <c r="N35" s="13" t="str">
        <f t="shared" si="0"/>
        <v xml:space="preserve"> </v>
      </c>
    </row>
    <row r="36" spans="1:14" ht="12" customHeight="1" x14ac:dyDescent="0.2">
      <c r="A36" s="7" t="str">
        <f>'Pregnant Women Participating'!A30</f>
        <v>Eastern Cherokee, NC</v>
      </c>
      <c r="B36" s="13">
        <v>3834</v>
      </c>
      <c r="C36" s="4">
        <v>7026</v>
      </c>
      <c r="D36" s="4">
        <v>7586</v>
      </c>
      <c r="E36" s="4">
        <v>7960</v>
      </c>
      <c r="F36" s="4">
        <v>13608</v>
      </c>
      <c r="G36" s="4">
        <v>13175</v>
      </c>
      <c r="H36" s="4">
        <v>8801</v>
      </c>
      <c r="I36" s="4">
        <v>8920</v>
      </c>
      <c r="J36" s="4">
        <v>8987</v>
      </c>
      <c r="K36" s="4">
        <v>8120</v>
      </c>
      <c r="L36" s="4">
        <v>8186</v>
      </c>
      <c r="M36" s="40">
        <v>8244</v>
      </c>
      <c r="N36" s="13">
        <f t="shared" si="0"/>
        <v>104447</v>
      </c>
    </row>
    <row r="37" spans="1:14" s="17" customFormat="1" ht="24.75" customHeight="1" x14ac:dyDescent="0.2">
      <c r="A37" s="14" t="e">
        <f>'Pregnant Women Participating'!#REF!</f>
        <v>#REF!</v>
      </c>
      <c r="B37" s="16">
        <v>28775808</v>
      </c>
      <c r="C37" s="15">
        <v>28542634</v>
      </c>
      <c r="D37" s="15">
        <v>31064316</v>
      </c>
      <c r="E37" s="15">
        <v>31860614</v>
      </c>
      <c r="F37" s="15">
        <v>29943440</v>
      </c>
      <c r="G37" s="15">
        <v>32728860</v>
      </c>
      <c r="H37" s="15">
        <v>28393487</v>
      </c>
      <c r="I37" s="15">
        <v>30163378</v>
      </c>
      <c r="J37" s="15">
        <v>29706918</v>
      </c>
      <c r="K37" s="15">
        <v>24747816</v>
      </c>
      <c r="L37" s="15">
        <v>34776836</v>
      </c>
      <c r="M37" s="39">
        <v>31398412</v>
      </c>
      <c r="N37" s="16">
        <f t="shared" si="0"/>
        <v>362102519</v>
      </c>
    </row>
    <row r="38" spans="1:14" ht="12" customHeight="1" x14ac:dyDescent="0.2">
      <c r="A38" s="7" t="str">
        <f>'Pregnant Women Participating'!A31</f>
        <v>Illinois</v>
      </c>
      <c r="B38" s="13">
        <v>5670423</v>
      </c>
      <c r="C38" s="4">
        <v>4339667</v>
      </c>
      <c r="D38" s="4">
        <v>5726282</v>
      </c>
      <c r="E38" s="4">
        <v>5651643</v>
      </c>
      <c r="F38" s="4">
        <v>4969262</v>
      </c>
      <c r="G38" s="4">
        <v>5764216</v>
      </c>
      <c r="H38" s="4">
        <v>4675724</v>
      </c>
      <c r="I38" s="4">
        <v>4804363</v>
      </c>
      <c r="J38" s="4">
        <v>4952968</v>
      </c>
      <c r="K38" s="4">
        <v>5136617</v>
      </c>
      <c r="L38" s="4">
        <v>4811437</v>
      </c>
      <c r="M38" s="40">
        <v>5202891</v>
      </c>
      <c r="N38" s="13">
        <f t="shared" si="0"/>
        <v>61705493</v>
      </c>
    </row>
    <row r="39" spans="1:14" ht="12" customHeight="1" x14ac:dyDescent="0.2">
      <c r="A39" s="7" t="str">
        <f>'Pregnant Women Participating'!A32</f>
        <v>Indiana</v>
      </c>
      <c r="B39" s="13">
        <v>3443781</v>
      </c>
      <c r="C39" s="4">
        <v>3327615</v>
      </c>
      <c r="D39" s="4">
        <v>3529141</v>
      </c>
      <c r="E39" s="4">
        <v>3381475</v>
      </c>
      <c r="F39" s="4">
        <v>3287317</v>
      </c>
      <c r="G39" s="4">
        <v>3362618</v>
      </c>
      <c r="H39" s="4">
        <v>2961156</v>
      </c>
      <c r="I39" s="4">
        <v>3416016</v>
      </c>
      <c r="J39" s="4">
        <v>3177987</v>
      </c>
      <c r="K39" s="4">
        <v>3274088</v>
      </c>
      <c r="L39" s="4">
        <v>3076209</v>
      </c>
      <c r="M39" s="40">
        <v>3302207</v>
      </c>
      <c r="N39" s="13">
        <f t="shared" si="0"/>
        <v>39539610</v>
      </c>
    </row>
    <row r="40" spans="1:14" ht="12" customHeight="1" x14ac:dyDescent="0.2">
      <c r="A40" s="7" t="str">
        <f>'Pregnant Women Participating'!A33</f>
        <v>Iowa</v>
      </c>
      <c r="B40" s="13">
        <v>1453625</v>
      </c>
      <c r="C40" s="4">
        <v>1433517</v>
      </c>
      <c r="D40" s="4">
        <v>1433778</v>
      </c>
      <c r="E40" s="4">
        <v>1435521</v>
      </c>
      <c r="F40" s="4">
        <v>1436374</v>
      </c>
      <c r="G40" s="4">
        <v>1416232</v>
      </c>
      <c r="H40" s="4">
        <v>1372030</v>
      </c>
      <c r="I40" s="4">
        <v>1374935</v>
      </c>
      <c r="J40" s="4">
        <v>1373223</v>
      </c>
      <c r="K40" s="4">
        <v>1427594</v>
      </c>
      <c r="L40" s="4">
        <v>1404582</v>
      </c>
      <c r="M40" s="40">
        <v>1429212</v>
      </c>
      <c r="N40" s="13">
        <f t="shared" si="0"/>
        <v>16990623</v>
      </c>
    </row>
    <row r="41" spans="1:14" ht="12" customHeight="1" x14ac:dyDescent="0.2">
      <c r="A41" s="7" t="str">
        <f>'Pregnant Women Participating'!A34</f>
        <v>Michigan</v>
      </c>
      <c r="B41" s="13">
        <v>4600463</v>
      </c>
      <c r="C41" s="4">
        <v>4481553</v>
      </c>
      <c r="D41" s="4">
        <v>4335997</v>
      </c>
      <c r="E41" s="4">
        <v>4565828</v>
      </c>
      <c r="F41" s="4">
        <v>4294876</v>
      </c>
      <c r="G41" s="4">
        <v>4468783</v>
      </c>
      <c r="H41" s="4">
        <v>4408138</v>
      </c>
      <c r="I41" s="4">
        <v>3880881</v>
      </c>
      <c r="J41" s="4">
        <v>4457744</v>
      </c>
      <c r="K41" s="4">
        <v>4148584</v>
      </c>
      <c r="L41" s="4">
        <v>4331897</v>
      </c>
      <c r="M41" s="40">
        <v>4089879</v>
      </c>
      <c r="N41" s="13">
        <f t="shared" si="0"/>
        <v>52064623</v>
      </c>
    </row>
    <row r="42" spans="1:14" ht="12" customHeight="1" x14ac:dyDescent="0.2">
      <c r="A42" s="7" t="str">
        <f>'Pregnant Women Participating'!A35</f>
        <v>Minnesota</v>
      </c>
      <c r="B42" s="13">
        <v>2480827</v>
      </c>
      <c r="C42" s="4">
        <v>2473454</v>
      </c>
      <c r="D42" s="4">
        <v>1994593</v>
      </c>
      <c r="E42" s="4">
        <v>4676913</v>
      </c>
      <c r="F42" s="4">
        <v>2224892</v>
      </c>
      <c r="G42" s="4">
        <v>2439055</v>
      </c>
      <c r="H42" s="4">
        <v>2002789</v>
      </c>
      <c r="I42" s="4">
        <v>2270359</v>
      </c>
      <c r="J42" s="4">
        <v>0</v>
      </c>
      <c r="K42" s="4">
        <v>4580419</v>
      </c>
      <c r="L42" s="4">
        <v>2239808</v>
      </c>
      <c r="M42" s="40">
        <v>1663623</v>
      </c>
      <c r="N42" s="13">
        <f t="shared" si="0"/>
        <v>29046732</v>
      </c>
    </row>
    <row r="43" spans="1:14" ht="12" customHeight="1" x14ac:dyDescent="0.2">
      <c r="A43" s="7" t="str">
        <f>'Pregnant Women Participating'!A36</f>
        <v>Ohio</v>
      </c>
      <c r="B43" s="13">
        <v>4991852</v>
      </c>
      <c r="C43" s="4">
        <v>4778963</v>
      </c>
      <c r="D43" s="4">
        <v>4950161</v>
      </c>
      <c r="E43" s="4">
        <v>4748120</v>
      </c>
      <c r="F43" s="4">
        <v>4674680</v>
      </c>
      <c r="G43" s="4">
        <v>4668715</v>
      </c>
      <c r="H43" s="4">
        <v>4437561</v>
      </c>
      <c r="I43" s="4">
        <v>9009152</v>
      </c>
      <c r="J43" s="4">
        <v>0</v>
      </c>
      <c r="K43" s="4">
        <v>4540020</v>
      </c>
      <c r="L43" s="4">
        <v>4366510</v>
      </c>
      <c r="M43" s="40">
        <v>4561280</v>
      </c>
      <c r="N43" s="13">
        <f t="shared" si="0"/>
        <v>55727014</v>
      </c>
    </row>
    <row r="44" spans="1:14" ht="12" customHeight="1" x14ac:dyDescent="0.2">
      <c r="A44" s="7" t="str">
        <f>'Pregnant Women Participating'!A37</f>
        <v>Wisconsin</v>
      </c>
      <c r="B44" s="13">
        <v>1971186</v>
      </c>
      <c r="C44" s="4">
        <v>1963242</v>
      </c>
      <c r="D44" s="4">
        <v>1934340</v>
      </c>
      <c r="E44" s="4">
        <v>1889684</v>
      </c>
      <c r="F44" s="4">
        <v>1920833</v>
      </c>
      <c r="G44" s="4">
        <v>1906632</v>
      </c>
      <c r="H44" s="4">
        <v>1757062</v>
      </c>
      <c r="I44" s="4">
        <v>1887499</v>
      </c>
      <c r="J44" s="4">
        <v>1821894</v>
      </c>
      <c r="K44" s="4"/>
      <c r="L44" s="4">
        <v>3673719</v>
      </c>
      <c r="M44" s="40">
        <v>1852019</v>
      </c>
      <c r="N44" s="13">
        <f t="shared" si="0"/>
        <v>22578110</v>
      </c>
    </row>
    <row r="45" spans="1:14" s="17" customFormat="1" ht="24.75" customHeight="1" x14ac:dyDescent="0.2">
      <c r="A45" s="14" t="e">
        <f>'Pregnant Women Participating'!#REF!</f>
        <v>#REF!</v>
      </c>
      <c r="B45" s="16">
        <v>24612157</v>
      </c>
      <c r="C45" s="15">
        <v>22798011</v>
      </c>
      <c r="D45" s="15">
        <v>23904292</v>
      </c>
      <c r="E45" s="15">
        <v>26349184</v>
      </c>
      <c r="F45" s="15">
        <v>22808234</v>
      </c>
      <c r="G45" s="15">
        <v>24026251</v>
      </c>
      <c r="H45" s="15">
        <v>21614460</v>
      </c>
      <c r="I45" s="15">
        <v>26643205</v>
      </c>
      <c r="J45" s="15">
        <v>15783816</v>
      </c>
      <c r="K45" s="15">
        <v>23107322</v>
      </c>
      <c r="L45" s="15">
        <v>23904162</v>
      </c>
      <c r="M45" s="39">
        <v>22101111</v>
      </c>
      <c r="N45" s="16">
        <f t="shared" si="0"/>
        <v>277652205</v>
      </c>
    </row>
    <row r="46" spans="1:14" ht="12" customHeight="1" x14ac:dyDescent="0.2">
      <c r="A46" s="7" t="str">
        <f>'Pregnant Women Participating'!A38</f>
        <v>Arizona</v>
      </c>
      <c r="B46" s="13">
        <v>3133322</v>
      </c>
      <c r="C46" s="4">
        <v>2797154</v>
      </c>
      <c r="D46" s="4">
        <v>2982889</v>
      </c>
      <c r="E46" s="4">
        <v>2895788</v>
      </c>
      <c r="F46" s="4">
        <v>3018816</v>
      </c>
      <c r="G46" s="4">
        <v>3011445</v>
      </c>
      <c r="H46" s="4">
        <v>3233070</v>
      </c>
      <c r="I46" s="4">
        <v>3756588</v>
      </c>
      <c r="J46" s="4">
        <v>3593641</v>
      </c>
      <c r="K46" s="4">
        <v>3785921</v>
      </c>
      <c r="L46" s="4">
        <v>3544299</v>
      </c>
      <c r="M46" s="40">
        <v>3770176</v>
      </c>
      <c r="N46" s="13">
        <f t="shared" si="0"/>
        <v>39523109</v>
      </c>
    </row>
    <row r="47" spans="1:14" ht="12" customHeight="1" x14ac:dyDescent="0.2">
      <c r="A47" s="7" t="str">
        <f>'Pregnant Women Participating'!A39</f>
        <v>Arkansas</v>
      </c>
      <c r="B47" s="13">
        <v>2073057</v>
      </c>
      <c r="C47" s="4">
        <v>0</v>
      </c>
      <c r="D47" s="4">
        <v>1777741</v>
      </c>
      <c r="E47" s="4">
        <v>4092723</v>
      </c>
      <c r="F47" s="4">
        <v>2024007</v>
      </c>
      <c r="G47" s="4">
        <v>1969195</v>
      </c>
      <c r="H47" s="4">
        <v>1835881</v>
      </c>
      <c r="I47" s="4">
        <v>1896832</v>
      </c>
      <c r="J47" s="4">
        <v>1917961</v>
      </c>
      <c r="K47" s="4">
        <v>1934462</v>
      </c>
      <c r="L47" s="4">
        <v>1857200</v>
      </c>
      <c r="M47" s="40">
        <v>1909665</v>
      </c>
      <c r="N47" s="13">
        <f t="shared" si="0"/>
        <v>23288724</v>
      </c>
    </row>
    <row r="48" spans="1:14" ht="12" customHeight="1" x14ac:dyDescent="0.2">
      <c r="A48" s="7" t="str">
        <f>'Pregnant Women Participating'!A40</f>
        <v>Louisiana</v>
      </c>
      <c r="B48" s="13">
        <v>3081893</v>
      </c>
      <c r="C48" s="4">
        <v>2808911</v>
      </c>
      <c r="D48" s="4">
        <v>2987210</v>
      </c>
      <c r="E48" s="4">
        <v>2925411</v>
      </c>
      <c r="F48" s="4">
        <v>2889507</v>
      </c>
      <c r="G48" s="4">
        <v>2938109</v>
      </c>
      <c r="H48" s="4">
        <v>2808617</v>
      </c>
      <c r="I48" s="4">
        <v>2632664</v>
      </c>
      <c r="J48" s="4">
        <v>2544327</v>
      </c>
      <c r="K48" s="4">
        <v>3518782</v>
      </c>
      <c r="L48" s="4">
        <v>2933834</v>
      </c>
      <c r="M48" s="40">
        <v>2951359</v>
      </c>
      <c r="N48" s="13">
        <f t="shared" si="0"/>
        <v>35020624</v>
      </c>
    </row>
    <row r="49" spans="1:14" ht="12" customHeight="1" x14ac:dyDescent="0.2">
      <c r="A49" s="7" t="str">
        <f>'Pregnant Women Participating'!A41</f>
        <v>New Mexico</v>
      </c>
      <c r="B49" s="13">
        <v>773668</v>
      </c>
      <c r="C49" s="4">
        <v>765364</v>
      </c>
      <c r="D49" s="4">
        <v>1548121</v>
      </c>
      <c r="E49" s="4">
        <v>850157</v>
      </c>
      <c r="F49" s="4">
        <v>835910</v>
      </c>
      <c r="G49" s="4">
        <v>843718</v>
      </c>
      <c r="H49" s="4">
        <v>835893</v>
      </c>
      <c r="I49" s="4">
        <v>822728</v>
      </c>
      <c r="J49" s="4">
        <v>0</v>
      </c>
      <c r="K49" s="4">
        <v>1639051</v>
      </c>
      <c r="L49" s="4">
        <v>815544</v>
      </c>
      <c r="M49" s="40">
        <v>818160</v>
      </c>
      <c r="N49" s="13">
        <f t="shared" si="0"/>
        <v>10548314</v>
      </c>
    </row>
    <row r="50" spans="1:14" ht="12" customHeight="1" x14ac:dyDescent="0.2">
      <c r="A50" s="7" t="str">
        <f>'Pregnant Women Participating'!A42</f>
        <v>Oklahoma</v>
      </c>
      <c r="B50" s="13">
        <v>1738230</v>
      </c>
      <c r="C50" s="4">
        <v>1560656</v>
      </c>
      <c r="D50" s="4">
        <v>1625656</v>
      </c>
      <c r="E50" s="4">
        <v>1678499</v>
      </c>
      <c r="F50" s="4">
        <v>1513650</v>
      </c>
      <c r="G50" s="4">
        <v>1614100</v>
      </c>
      <c r="H50" s="4">
        <v>1430241</v>
      </c>
      <c r="I50" s="4">
        <v>1465978</v>
      </c>
      <c r="J50" s="4">
        <v>1706722</v>
      </c>
      <c r="K50" s="4">
        <v>1492912</v>
      </c>
      <c r="L50" s="4">
        <v>1583086</v>
      </c>
      <c r="M50" s="40">
        <v>1609069</v>
      </c>
      <c r="N50" s="13">
        <f t="shared" si="0"/>
        <v>19018799</v>
      </c>
    </row>
    <row r="51" spans="1:14" ht="12" customHeight="1" x14ac:dyDescent="0.2">
      <c r="A51" s="7" t="str">
        <f>'Pregnant Women Participating'!A43</f>
        <v>Texas</v>
      </c>
      <c r="B51" s="13">
        <v>29967204</v>
      </c>
      <c r="C51" s="4">
        <v>18805270</v>
      </c>
      <c r="D51" s="4">
        <v>19063545</v>
      </c>
      <c r="E51" s="4">
        <v>17808107</v>
      </c>
      <c r="F51" s="4">
        <v>18361800</v>
      </c>
      <c r="G51" s="4">
        <v>16395796</v>
      </c>
      <c r="H51" s="4">
        <v>8968908</v>
      </c>
      <c r="I51" s="4">
        <v>17358386</v>
      </c>
      <c r="J51" s="4">
        <v>19110055</v>
      </c>
      <c r="K51" s="4">
        <v>17224259</v>
      </c>
      <c r="L51" s="4">
        <v>28260229</v>
      </c>
      <c r="M51" s="40">
        <v>87566</v>
      </c>
      <c r="N51" s="13">
        <f t="shared" si="0"/>
        <v>211411125</v>
      </c>
    </row>
    <row r="52" spans="1:14" ht="12" customHeight="1" x14ac:dyDescent="0.2">
      <c r="A52" s="7" t="str">
        <f>'Pregnant Women Participating'!A44</f>
        <v>Utah</v>
      </c>
      <c r="B52" s="13">
        <v>1374811</v>
      </c>
      <c r="C52" s="4">
        <v>626753</v>
      </c>
      <c r="D52" s="4">
        <v>689037</v>
      </c>
      <c r="E52" s="4">
        <v>678271</v>
      </c>
      <c r="F52" s="4">
        <v>655624</v>
      </c>
      <c r="G52" s="4">
        <v>695259</v>
      </c>
      <c r="H52" s="4">
        <v>779804</v>
      </c>
      <c r="I52" s="4">
        <v>778289</v>
      </c>
      <c r="J52" s="4">
        <v>797254</v>
      </c>
      <c r="K52" s="4">
        <v>804145</v>
      </c>
      <c r="L52" s="4">
        <v>776274</v>
      </c>
      <c r="M52" s="40">
        <v>131245</v>
      </c>
      <c r="N52" s="13">
        <f t="shared" si="0"/>
        <v>8786766</v>
      </c>
    </row>
    <row r="53" spans="1:14" ht="12" customHeight="1" x14ac:dyDescent="0.2">
      <c r="A53" s="7" t="str">
        <f>'Pregnant Women Participating'!A45</f>
        <v>Inter-Tribal Council, AZ</v>
      </c>
      <c r="B53" s="13">
        <v>159925</v>
      </c>
      <c r="C53" s="4">
        <v>151233</v>
      </c>
      <c r="D53" s="4">
        <v>160617</v>
      </c>
      <c r="E53" s="4">
        <v>145799</v>
      </c>
      <c r="F53" s="4">
        <v>148891</v>
      </c>
      <c r="G53" s="4">
        <v>152795</v>
      </c>
      <c r="H53" s="4">
        <v>155837</v>
      </c>
      <c r="I53" s="4">
        <v>192489</v>
      </c>
      <c r="J53" s="4">
        <v>174677</v>
      </c>
      <c r="K53" s="4">
        <v>187189</v>
      </c>
      <c r="L53" s="4">
        <v>176702</v>
      </c>
      <c r="M53" s="40">
        <v>192198</v>
      </c>
      <c r="N53" s="13">
        <f t="shared" si="0"/>
        <v>1998352</v>
      </c>
    </row>
    <row r="54" spans="1:14" ht="12" customHeight="1" x14ac:dyDescent="0.2">
      <c r="A54" s="7" t="str">
        <f>'Pregnant Women Participating'!A46</f>
        <v>Navajo Nation, AZ</v>
      </c>
      <c r="B54" s="13">
        <v>0</v>
      </c>
      <c r="C54" s="4">
        <v>101595</v>
      </c>
      <c r="D54" s="4">
        <v>213530</v>
      </c>
      <c r="E54" s="4"/>
      <c r="F54" s="4">
        <v>207566</v>
      </c>
      <c r="G54" s="4">
        <v>1367</v>
      </c>
      <c r="H54" s="4">
        <v>200607</v>
      </c>
      <c r="I54" s="4">
        <v>120076</v>
      </c>
      <c r="J54" s="4">
        <v>0</v>
      </c>
      <c r="K54" s="4">
        <v>117992</v>
      </c>
      <c r="L54" s="4">
        <v>224547</v>
      </c>
      <c r="M54" s="40">
        <v>119042</v>
      </c>
      <c r="N54" s="13">
        <f t="shared" si="0"/>
        <v>1306322</v>
      </c>
    </row>
    <row r="55" spans="1:14" ht="12" customHeight="1" x14ac:dyDescent="0.2">
      <c r="A55" s="7" t="str">
        <f>'Pregnant Women Participating'!A47</f>
        <v>Acoma, Canoncito &amp; Laguna, NM</v>
      </c>
      <c r="B55" s="13"/>
      <c r="C55" s="4"/>
      <c r="D55" s="4"/>
      <c r="E55" s="4"/>
      <c r="F55" s="4"/>
      <c r="G55" s="4"/>
      <c r="H55" s="4"/>
      <c r="I55" s="4"/>
      <c r="J55" s="4"/>
      <c r="K55" s="4"/>
      <c r="L55" s="4"/>
      <c r="M55" s="40"/>
      <c r="N55" s="13" t="str">
        <f t="shared" si="0"/>
        <v xml:space="preserve"> </v>
      </c>
    </row>
    <row r="56" spans="1:14" ht="12" customHeight="1" x14ac:dyDescent="0.2">
      <c r="A56" s="7" t="str">
        <f>'Pregnant Women Participating'!A48</f>
        <v>Eight Northern Pueblos, NM</v>
      </c>
      <c r="B56" s="13"/>
      <c r="C56" s="4"/>
      <c r="D56" s="4"/>
      <c r="E56" s="4"/>
      <c r="F56" s="4"/>
      <c r="G56" s="4"/>
      <c r="H56" s="4"/>
      <c r="I56" s="4"/>
      <c r="J56" s="4"/>
      <c r="K56" s="4"/>
      <c r="L56" s="4"/>
      <c r="M56" s="40"/>
      <c r="N56" s="13" t="str">
        <f t="shared" si="0"/>
        <v xml:space="preserve"> </v>
      </c>
    </row>
    <row r="57" spans="1:14" ht="12" customHeight="1" x14ac:dyDescent="0.2">
      <c r="A57" s="7" t="str">
        <f>'Pregnant Women Participating'!A49</f>
        <v>Five Sandoval Pueblos, NM</v>
      </c>
      <c r="B57" s="13">
        <v>0</v>
      </c>
      <c r="C57" s="4">
        <v>3572</v>
      </c>
      <c r="D57" s="4">
        <v>1794</v>
      </c>
      <c r="E57" s="4">
        <v>0</v>
      </c>
      <c r="F57" s="4">
        <v>0</v>
      </c>
      <c r="G57" s="4">
        <v>4848</v>
      </c>
      <c r="H57" s="4">
        <v>981</v>
      </c>
      <c r="I57" s="4">
        <v>94</v>
      </c>
      <c r="J57" s="4">
        <v>3446</v>
      </c>
      <c r="K57" s="4">
        <v>1242</v>
      </c>
      <c r="L57" s="4">
        <v>147</v>
      </c>
      <c r="M57" s="40">
        <v>3307</v>
      </c>
      <c r="N57" s="13">
        <f t="shared" si="0"/>
        <v>19431</v>
      </c>
    </row>
    <row r="58" spans="1:14" ht="12" customHeight="1" x14ac:dyDescent="0.2">
      <c r="A58" s="7" t="str">
        <f>'Pregnant Women Participating'!A50</f>
        <v>Isleta Pueblo, NM</v>
      </c>
      <c r="B58" s="13">
        <v>18797</v>
      </c>
      <c r="C58" s="4">
        <v>17103</v>
      </c>
      <c r="D58" s="4">
        <v>16928</v>
      </c>
      <c r="E58" s="4">
        <v>16669</v>
      </c>
      <c r="F58" s="4">
        <v>16437</v>
      </c>
      <c r="G58" s="4">
        <v>15550</v>
      </c>
      <c r="H58" s="4">
        <v>14921</v>
      </c>
      <c r="I58" s="4">
        <v>14858</v>
      </c>
      <c r="J58" s="4">
        <v>14169</v>
      </c>
      <c r="K58" s="4">
        <v>20525</v>
      </c>
      <c r="L58" s="4">
        <v>22561</v>
      </c>
      <c r="M58" s="40">
        <v>23950</v>
      </c>
      <c r="N58" s="13">
        <f t="shared" si="0"/>
        <v>212468</v>
      </c>
    </row>
    <row r="59" spans="1:14" ht="12" customHeight="1" x14ac:dyDescent="0.2">
      <c r="A59" s="7" t="str">
        <f>'Pregnant Women Participating'!A51</f>
        <v>San Felipe Pueblo, NM</v>
      </c>
      <c r="B59" s="13"/>
      <c r="C59" s="4"/>
      <c r="D59" s="4"/>
      <c r="E59" s="4"/>
      <c r="F59" s="4"/>
      <c r="G59" s="4"/>
      <c r="H59" s="4"/>
      <c r="I59" s="4"/>
      <c r="J59" s="4"/>
      <c r="K59" s="4"/>
      <c r="L59" s="4"/>
      <c r="M59" s="40"/>
      <c r="N59" s="13" t="str">
        <f t="shared" si="0"/>
        <v xml:space="preserve"> </v>
      </c>
    </row>
    <row r="60" spans="1:14" ht="12" customHeight="1" x14ac:dyDescent="0.2">
      <c r="A60" s="7" t="str">
        <f>'Pregnant Women Participating'!A52</f>
        <v>Santo Domingo Tribe, NM</v>
      </c>
      <c r="B60" s="13">
        <v>0</v>
      </c>
      <c r="C60" s="4">
        <v>0</v>
      </c>
      <c r="D60" s="4">
        <v>0</v>
      </c>
      <c r="E60" s="4">
        <v>0</v>
      </c>
      <c r="F60" s="4">
        <v>0</v>
      </c>
      <c r="G60" s="4">
        <v>0</v>
      </c>
      <c r="H60" s="4">
        <v>0</v>
      </c>
      <c r="I60" s="4">
        <v>0</v>
      </c>
      <c r="J60" s="4">
        <v>0</v>
      </c>
      <c r="K60" s="4">
        <v>0</v>
      </c>
      <c r="L60" s="4">
        <v>0</v>
      </c>
      <c r="M60" s="40">
        <v>0</v>
      </c>
      <c r="N60" s="13" t="str">
        <f t="shared" si="0"/>
        <v xml:space="preserve"> </v>
      </c>
    </row>
    <row r="61" spans="1:14" ht="12" customHeight="1" x14ac:dyDescent="0.2">
      <c r="A61" s="7" t="str">
        <f>'Pregnant Women Participating'!A53</f>
        <v>Zuni Pueblo, NM</v>
      </c>
      <c r="B61" s="13">
        <v>0</v>
      </c>
      <c r="C61" s="4">
        <v>0</v>
      </c>
      <c r="D61" s="4">
        <v>2978</v>
      </c>
      <c r="E61" s="4">
        <v>1173</v>
      </c>
      <c r="F61" s="4">
        <v>1587</v>
      </c>
      <c r="G61" s="4">
        <v>1980</v>
      </c>
      <c r="H61" s="4">
        <v>1480</v>
      </c>
      <c r="I61" s="4">
        <v>1360</v>
      </c>
      <c r="J61" s="4">
        <v>1843</v>
      </c>
      <c r="K61" s="4">
        <v>2943</v>
      </c>
      <c r="L61" s="4">
        <v>1414</v>
      </c>
      <c r="M61" s="40">
        <v>2381</v>
      </c>
      <c r="N61" s="13">
        <f t="shared" si="0"/>
        <v>19139</v>
      </c>
    </row>
    <row r="62" spans="1:14" ht="12" customHeight="1" x14ac:dyDescent="0.2">
      <c r="A62" s="7" t="str">
        <f>'Pregnant Women Participating'!A54</f>
        <v>Cherokee Nation, OK</v>
      </c>
      <c r="B62" s="13">
        <v>148080</v>
      </c>
      <c r="C62" s="4">
        <v>0</v>
      </c>
      <c r="D62" s="4">
        <v>275161</v>
      </c>
      <c r="E62" s="4">
        <v>132316</v>
      </c>
      <c r="F62" s="4">
        <v>140352</v>
      </c>
      <c r="G62" s="4">
        <v>140994</v>
      </c>
      <c r="H62" s="4">
        <v>136346</v>
      </c>
      <c r="I62" s="4">
        <v>138366</v>
      </c>
      <c r="J62" s="4">
        <v>140313</v>
      </c>
      <c r="K62" s="4">
        <v>146769</v>
      </c>
      <c r="L62" s="4">
        <v>153425</v>
      </c>
      <c r="M62" s="40">
        <v>155072</v>
      </c>
      <c r="N62" s="13">
        <f t="shared" si="0"/>
        <v>1707194</v>
      </c>
    </row>
    <row r="63" spans="1:14" ht="12" customHeight="1" x14ac:dyDescent="0.2">
      <c r="A63" s="7" t="str">
        <f>'Pregnant Women Participating'!A55</f>
        <v>Chickasaw Nation, OK</v>
      </c>
      <c r="B63" s="13">
        <v>89565</v>
      </c>
      <c r="C63" s="4">
        <v>75322</v>
      </c>
      <c r="D63" s="4">
        <v>82285</v>
      </c>
      <c r="E63" s="4">
        <v>74371</v>
      </c>
      <c r="F63" s="4">
        <v>55482</v>
      </c>
      <c r="G63" s="4">
        <v>0</v>
      </c>
      <c r="H63" s="4">
        <v>229048</v>
      </c>
      <c r="I63" s="4">
        <v>0</v>
      </c>
      <c r="J63" s="4">
        <v>101165</v>
      </c>
      <c r="K63" s="4">
        <v>80880</v>
      </c>
      <c r="L63" s="4">
        <v>78237</v>
      </c>
      <c r="M63" s="40">
        <v>76504</v>
      </c>
      <c r="N63" s="13">
        <f t="shared" si="0"/>
        <v>942859</v>
      </c>
    </row>
    <row r="64" spans="1:14" ht="12" customHeight="1" x14ac:dyDescent="0.2">
      <c r="A64" s="7" t="str">
        <f>'Pregnant Women Participating'!A56</f>
        <v>Choctaw Nation, OK</v>
      </c>
      <c r="B64" s="13">
        <v>98849</v>
      </c>
      <c r="C64" s="4">
        <v>95914</v>
      </c>
      <c r="D64" s="4">
        <v>101624</v>
      </c>
      <c r="E64" s="4">
        <v>104356</v>
      </c>
      <c r="F64" s="4">
        <v>103194</v>
      </c>
      <c r="G64" s="4">
        <v>106543</v>
      </c>
      <c r="H64" s="4">
        <v>99725</v>
      </c>
      <c r="I64" s="4">
        <v>110980</v>
      </c>
      <c r="J64" s="4">
        <v>105509</v>
      </c>
      <c r="K64" s="4">
        <v>117133</v>
      </c>
      <c r="L64" s="4">
        <v>108807</v>
      </c>
      <c r="M64" s="40">
        <v>115117</v>
      </c>
      <c r="N64" s="13">
        <f t="shared" si="0"/>
        <v>1267751</v>
      </c>
    </row>
    <row r="65" spans="1:14" ht="12" customHeight="1" x14ac:dyDescent="0.2">
      <c r="A65" s="7" t="str">
        <f>'Pregnant Women Participating'!A57</f>
        <v>Citizen Potawatomi Nation, OK</v>
      </c>
      <c r="B65" s="13">
        <v>33302</v>
      </c>
      <c r="C65" s="4">
        <v>35301</v>
      </c>
      <c r="D65" s="4">
        <v>36001</v>
      </c>
      <c r="E65" s="4">
        <v>34062</v>
      </c>
      <c r="F65" s="4">
        <v>32756</v>
      </c>
      <c r="G65" s="4">
        <v>34381</v>
      </c>
      <c r="H65" s="4">
        <v>33222</v>
      </c>
      <c r="I65" s="4">
        <v>36911</v>
      </c>
      <c r="J65" s="4">
        <v>36670</v>
      </c>
      <c r="K65" s="4">
        <v>35551</v>
      </c>
      <c r="L65" s="4">
        <v>34341</v>
      </c>
      <c r="M65" s="40">
        <v>38107</v>
      </c>
      <c r="N65" s="13">
        <f t="shared" si="0"/>
        <v>420605</v>
      </c>
    </row>
    <row r="66" spans="1:14" ht="12" customHeight="1" x14ac:dyDescent="0.2">
      <c r="A66" s="7" t="str">
        <f>'Pregnant Women Participating'!A58</f>
        <v>Inter-Tribal Council, OK</v>
      </c>
      <c r="B66" s="13">
        <v>6430</v>
      </c>
      <c r="C66" s="4">
        <v>5528</v>
      </c>
      <c r="D66" s="4">
        <v>5389</v>
      </c>
      <c r="E66" s="4">
        <v>5137</v>
      </c>
      <c r="F66" s="4">
        <v>5852</v>
      </c>
      <c r="G66" s="4">
        <v>6318</v>
      </c>
      <c r="H66" s="4">
        <v>5524</v>
      </c>
      <c r="I66" s="4">
        <v>6126</v>
      </c>
      <c r="J66" s="4">
        <v>6703</v>
      </c>
      <c r="K66" s="4">
        <v>7273</v>
      </c>
      <c r="L66" s="4">
        <v>6609</v>
      </c>
      <c r="M66" s="40">
        <v>6826</v>
      </c>
      <c r="N66" s="13">
        <f t="shared" si="0"/>
        <v>73715</v>
      </c>
    </row>
    <row r="67" spans="1:14" ht="12" customHeight="1" x14ac:dyDescent="0.2">
      <c r="A67" s="7" t="str">
        <f>'Pregnant Women Participating'!A59</f>
        <v>Muscogee Creek Nation, OK</v>
      </c>
      <c r="B67" s="13">
        <v>47158</v>
      </c>
      <c r="C67" s="4">
        <v>44245</v>
      </c>
      <c r="D67" s="4">
        <v>47130</v>
      </c>
      <c r="E67" s="4">
        <v>44967</v>
      </c>
      <c r="F67" s="4">
        <v>44035</v>
      </c>
      <c r="G67" s="4">
        <v>47719</v>
      </c>
      <c r="H67" s="4">
        <v>46206</v>
      </c>
      <c r="I67" s="4">
        <v>49428</v>
      </c>
      <c r="J67" s="4">
        <v>47365</v>
      </c>
      <c r="K67" s="4">
        <v>47100</v>
      </c>
      <c r="L67" s="4">
        <v>48350</v>
      </c>
      <c r="M67" s="40">
        <v>49745</v>
      </c>
      <c r="N67" s="13">
        <f t="shared" si="0"/>
        <v>563448</v>
      </c>
    </row>
    <row r="68" spans="1:14" ht="12" customHeight="1" x14ac:dyDescent="0.2">
      <c r="A68" s="7" t="str">
        <f>'Pregnant Women Participating'!A60</f>
        <v>Osage Tribal Council, OK</v>
      </c>
      <c r="B68" s="13"/>
      <c r="C68" s="4"/>
      <c r="D68" s="4"/>
      <c r="E68" s="4">
        <v>835</v>
      </c>
      <c r="F68" s="4">
        <v>61177</v>
      </c>
      <c r="G68" s="4">
        <v>101173</v>
      </c>
      <c r="H68" s="4">
        <v>104679</v>
      </c>
      <c r="I68" s="4">
        <v>96353</v>
      </c>
      <c r="J68" s="4">
        <v>104679</v>
      </c>
      <c r="K68" s="4">
        <v>107020</v>
      </c>
      <c r="L68" s="4">
        <v>109884</v>
      </c>
      <c r="M68" s="40">
        <v>100325</v>
      </c>
      <c r="N68" s="13">
        <f t="shared" si="0"/>
        <v>786125</v>
      </c>
    </row>
    <row r="69" spans="1:14" ht="12" customHeight="1" x14ac:dyDescent="0.2">
      <c r="A69" s="7" t="str">
        <f>'Pregnant Women Participating'!A61</f>
        <v>Otoe-Missouria Tribe, OK</v>
      </c>
      <c r="B69" s="13">
        <v>18496</v>
      </c>
      <c r="C69" s="4">
        <v>0</v>
      </c>
      <c r="D69" s="4">
        <v>8692</v>
      </c>
      <c r="E69" s="4">
        <v>9252</v>
      </c>
      <c r="F69" s="4">
        <v>9163</v>
      </c>
      <c r="G69" s="4">
        <v>9817</v>
      </c>
      <c r="H69" s="4">
        <v>7164</v>
      </c>
      <c r="I69" s="4">
        <v>17382</v>
      </c>
      <c r="J69" s="4">
        <v>0</v>
      </c>
      <c r="K69" s="4">
        <v>17318</v>
      </c>
      <c r="L69" s="4">
        <v>8585</v>
      </c>
      <c r="M69" s="40">
        <v>0</v>
      </c>
      <c r="N69" s="13">
        <f t="shared" si="0"/>
        <v>105869</v>
      </c>
    </row>
    <row r="70" spans="1:14" ht="12" customHeight="1" x14ac:dyDescent="0.2">
      <c r="A70" s="7" t="str">
        <f>'Pregnant Women Participating'!A62</f>
        <v>Wichita, Caddo &amp; Delaware (WCD), OK</v>
      </c>
      <c r="B70" s="13">
        <v>77110</v>
      </c>
      <c r="C70" s="4">
        <v>73586</v>
      </c>
      <c r="D70" s="4">
        <v>82561</v>
      </c>
      <c r="E70" s="4">
        <v>72804</v>
      </c>
      <c r="F70" s="4">
        <v>80132</v>
      </c>
      <c r="G70" s="4">
        <v>81935</v>
      </c>
      <c r="H70" s="4">
        <v>76516</v>
      </c>
      <c r="I70" s="4">
        <v>88612</v>
      </c>
      <c r="J70" s="4">
        <v>86836</v>
      </c>
      <c r="K70" s="4">
        <v>88094</v>
      </c>
      <c r="L70" s="4">
        <v>84731</v>
      </c>
      <c r="M70" s="40">
        <v>87024</v>
      </c>
      <c r="N70" s="13">
        <f t="shared" si="0"/>
        <v>979941</v>
      </c>
    </row>
    <row r="71" spans="1:14" s="17" customFormat="1" ht="24.75" customHeight="1" x14ac:dyDescent="0.2">
      <c r="A71" s="14" t="e">
        <f>'Pregnant Women Participating'!#REF!</f>
        <v>#REF!</v>
      </c>
      <c r="B71" s="16">
        <v>42839897</v>
      </c>
      <c r="C71" s="15">
        <v>27967507</v>
      </c>
      <c r="D71" s="15">
        <v>31708889</v>
      </c>
      <c r="E71" s="15">
        <v>31570697</v>
      </c>
      <c r="F71" s="15">
        <v>30205938</v>
      </c>
      <c r="G71" s="15">
        <v>28173042</v>
      </c>
      <c r="H71" s="15">
        <v>21004670</v>
      </c>
      <c r="I71" s="15">
        <v>29584500</v>
      </c>
      <c r="J71" s="15">
        <v>30493335</v>
      </c>
      <c r="K71" s="15">
        <v>31376561</v>
      </c>
      <c r="L71" s="15">
        <v>40828806</v>
      </c>
      <c r="M71" s="39">
        <v>12246838</v>
      </c>
      <c r="N71" s="16">
        <f t="shared" si="0"/>
        <v>358000680</v>
      </c>
    </row>
    <row r="72" spans="1:14" ht="12" customHeight="1" x14ac:dyDescent="0.2">
      <c r="A72" s="7" t="str">
        <f>'Pregnant Women Participating'!A63</f>
        <v>Colorado</v>
      </c>
      <c r="B72" s="13">
        <v>1343631</v>
      </c>
      <c r="C72" s="4">
        <v>1301818</v>
      </c>
      <c r="D72" s="4">
        <v>1327412</v>
      </c>
      <c r="E72" s="4">
        <v>1282621</v>
      </c>
      <c r="F72" s="4">
        <v>0</v>
      </c>
      <c r="G72" s="4">
        <v>2571654</v>
      </c>
      <c r="H72" s="4">
        <v>1221338</v>
      </c>
      <c r="I72" s="4">
        <v>1235524</v>
      </c>
      <c r="J72" s="4">
        <v>1206044</v>
      </c>
      <c r="K72" s="4">
        <v>1238206</v>
      </c>
      <c r="L72" s="4">
        <v>0</v>
      </c>
      <c r="M72" s="40">
        <v>2455081</v>
      </c>
      <c r="N72" s="13">
        <f t="shared" si="0"/>
        <v>15183329</v>
      </c>
    </row>
    <row r="73" spans="1:14" ht="12" customHeight="1" x14ac:dyDescent="0.2">
      <c r="A73" s="7" t="str">
        <f>'Pregnant Women Participating'!A64</f>
        <v>Kansas</v>
      </c>
      <c r="B73" s="13">
        <v>1048823</v>
      </c>
      <c r="C73" s="4">
        <v>1010308</v>
      </c>
      <c r="D73" s="4">
        <v>1050262</v>
      </c>
      <c r="E73" s="4">
        <v>1000775</v>
      </c>
      <c r="F73" s="4">
        <v>1035707</v>
      </c>
      <c r="G73" s="4">
        <v>998876</v>
      </c>
      <c r="H73" s="4">
        <v>0</v>
      </c>
      <c r="I73" s="4">
        <v>2402690</v>
      </c>
      <c r="J73" s="4">
        <v>1222295</v>
      </c>
      <c r="K73" s="4">
        <v>1250780</v>
      </c>
      <c r="L73" s="4">
        <v>1220190</v>
      </c>
      <c r="M73" s="40">
        <v>1300426</v>
      </c>
      <c r="N73" s="13">
        <f t="shared" si="0"/>
        <v>13541132</v>
      </c>
    </row>
    <row r="74" spans="1:14" ht="12" customHeight="1" x14ac:dyDescent="0.2">
      <c r="A74" s="7" t="str">
        <f>'Pregnant Women Participating'!A65</f>
        <v>Missouri</v>
      </c>
      <c r="B74" s="13">
        <v>5783370</v>
      </c>
      <c r="C74" s="4">
        <v>2816523</v>
      </c>
      <c r="D74" s="4">
        <v>2904331</v>
      </c>
      <c r="E74" s="4">
        <v>2859634</v>
      </c>
      <c r="F74" s="4">
        <v>2787742</v>
      </c>
      <c r="G74" s="4">
        <v>2809838</v>
      </c>
      <c r="H74" s="4">
        <v>2664829</v>
      </c>
      <c r="I74" s="4">
        <v>2661083</v>
      </c>
      <c r="J74" s="4">
        <v>2690874</v>
      </c>
      <c r="K74" s="4">
        <v>2723756</v>
      </c>
      <c r="L74" s="4">
        <v>2622065</v>
      </c>
      <c r="M74" s="40">
        <v>0</v>
      </c>
      <c r="N74" s="13">
        <f t="shared" si="0"/>
        <v>33324045</v>
      </c>
    </row>
    <row r="75" spans="1:14" ht="12" customHeight="1" x14ac:dyDescent="0.2">
      <c r="A75" s="7" t="str">
        <f>'Pregnant Women Participating'!A66</f>
        <v>Montana</v>
      </c>
      <c r="B75" s="13">
        <v>283811</v>
      </c>
      <c r="C75" s="4">
        <v>275698</v>
      </c>
      <c r="D75" s="4">
        <v>272205</v>
      </c>
      <c r="E75" s="4">
        <v>222925</v>
      </c>
      <c r="F75" s="4">
        <v>273307</v>
      </c>
      <c r="G75" s="4">
        <v>276018</v>
      </c>
      <c r="H75" s="4">
        <v>638151</v>
      </c>
      <c r="I75" s="4">
        <v>0</v>
      </c>
      <c r="J75" s="4">
        <v>326534</v>
      </c>
      <c r="K75" s="4">
        <v>656883</v>
      </c>
      <c r="L75" s="4">
        <v>327129</v>
      </c>
      <c r="M75" s="40">
        <v>0</v>
      </c>
      <c r="N75" s="13">
        <f t="shared" si="0"/>
        <v>3552661</v>
      </c>
    </row>
    <row r="76" spans="1:14" ht="12" customHeight="1" x14ac:dyDescent="0.2">
      <c r="A76" s="7" t="str">
        <f>'Pregnant Women Participating'!A67</f>
        <v>Nebraska</v>
      </c>
      <c r="B76" s="13">
        <v>765404</v>
      </c>
      <c r="C76" s="4">
        <v>718238</v>
      </c>
      <c r="D76" s="4">
        <v>742532</v>
      </c>
      <c r="E76" s="4">
        <v>739692</v>
      </c>
      <c r="F76" s="4">
        <v>741954</v>
      </c>
      <c r="G76" s="4">
        <v>723298</v>
      </c>
      <c r="H76" s="4">
        <v>713200</v>
      </c>
      <c r="I76" s="4">
        <v>707190</v>
      </c>
      <c r="J76" s="4">
        <v>716537</v>
      </c>
      <c r="K76" s="4">
        <v>720923</v>
      </c>
      <c r="L76" s="4">
        <v>704897</v>
      </c>
      <c r="M76" s="40">
        <v>715368</v>
      </c>
      <c r="N76" s="13">
        <f t="shared" si="0"/>
        <v>8709233</v>
      </c>
    </row>
    <row r="77" spans="1:14" ht="12" customHeight="1" x14ac:dyDescent="0.2">
      <c r="A77" s="7" t="str">
        <f>'Pregnant Women Participating'!A68</f>
        <v>North Dakota</v>
      </c>
      <c r="B77" s="13">
        <v>0</v>
      </c>
      <c r="C77" s="4">
        <v>432980</v>
      </c>
      <c r="D77" s="4">
        <v>218424</v>
      </c>
      <c r="E77" s="4">
        <v>207324</v>
      </c>
      <c r="F77" s="4">
        <v>0</v>
      </c>
      <c r="G77" s="4">
        <v>387319</v>
      </c>
      <c r="H77" s="4">
        <v>193971</v>
      </c>
      <c r="I77" s="4">
        <v>0</v>
      </c>
      <c r="J77" s="4">
        <v>349674</v>
      </c>
      <c r="K77" s="4">
        <v>194097</v>
      </c>
      <c r="L77" s="4">
        <v>178964</v>
      </c>
      <c r="M77" s="40">
        <v>190914</v>
      </c>
      <c r="N77" s="13">
        <f t="shared" si="0"/>
        <v>2353667</v>
      </c>
    </row>
    <row r="78" spans="1:14" ht="12" customHeight="1" x14ac:dyDescent="0.2">
      <c r="A78" s="7" t="str">
        <f>'Pregnant Women Participating'!A69</f>
        <v>South Dakota</v>
      </c>
      <c r="B78" s="13">
        <v>320468</v>
      </c>
      <c r="C78" s="4">
        <v>277133</v>
      </c>
      <c r="D78" s="4">
        <v>329453</v>
      </c>
      <c r="E78" s="4">
        <v>309077</v>
      </c>
      <c r="F78" s="4">
        <v>312122</v>
      </c>
      <c r="G78" s="4">
        <v>310741</v>
      </c>
      <c r="H78" s="4">
        <v>278025</v>
      </c>
      <c r="I78" s="4">
        <v>338297</v>
      </c>
      <c r="J78" s="4">
        <v>287043</v>
      </c>
      <c r="K78" s="4">
        <v>317535</v>
      </c>
      <c r="L78" s="4">
        <v>287588</v>
      </c>
      <c r="M78" s="40">
        <v>308566</v>
      </c>
      <c r="N78" s="13">
        <f t="shared" si="0"/>
        <v>3676048</v>
      </c>
    </row>
    <row r="79" spans="1:14" ht="12" customHeight="1" x14ac:dyDescent="0.2">
      <c r="A79" s="7" t="str">
        <f>'Pregnant Women Participating'!A70</f>
        <v>Wyoming</v>
      </c>
      <c r="B79" s="13">
        <v>134955</v>
      </c>
      <c r="C79" s="4">
        <v>131853</v>
      </c>
      <c r="D79" s="4">
        <v>131020</v>
      </c>
      <c r="E79" s="4">
        <v>131638</v>
      </c>
      <c r="F79" s="4">
        <v>132300</v>
      </c>
      <c r="G79" s="4">
        <v>131530</v>
      </c>
      <c r="H79" s="4">
        <v>154415</v>
      </c>
      <c r="I79" s="4">
        <v>153310</v>
      </c>
      <c r="J79" s="4">
        <v>149828</v>
      </c>
      <c r="K79" s="4">
        <v>148074</v>
      </c>
      <c r="L79" s="4">
        <v>153282</v>
      </c>
      <c r="M79" s="40">
        <v>150420</v>
      </c>
      <c r="N79" s="13">
        <f t="shared" si="0"/>
        <v>1702625</v>
      </c>
    </row>
    <row r="80" spans="1:14" ht="12" customHeight="1" x14ac:dyDescent="0.2">
      <c r="A80" s="7" t="str">
        <f>'Pregnant Women Participating'!A71</f>
        <v>Ute Mountain Ute Tribe, CO</v>
      </c>
      <c r="B80" s="13"/>
      <c r="C80" s="4"/>
      <c r="D80" s="4"/>
      <c r="E80" s="4"/>
      <c r="F80" s="4"/>
      <c r="G80" s="4"/>
      <c r="H80" s="4"/>
      <c r="I80" s="4"/>
      <c r="J80" s="4"/>
      <c r="K80" s="4"/>
      <c r="L80" s="4"/>
      <c r="M80" s="40"/>
      <c r="N80" s="13" t="str">
        <f t="shared" si="0"/>
        <v xml:space="preserve"> </v>
      </c>
    </row>
    <row r="81" spans="1:14" ht="12" customHeight="1" x14ac:dyDescent="0.2">
      <c r="A81" s="7" t="str">
        <f>'Pregnant Women Participating'!A72</f>
        <v>Omaha Sioux, NE</v>
      </c>
      <c r="B81" s="13">
        <v>0</v>
      </c>
      <c r="C81" s="4">
        <v>0</v>
      </c>
      <c r="D81" s="4">
        <v>0</v>
      </c>
      <c r="E81" s="4">
        <v>0</v>
      </c>
      <c r="F81" s="4">
        <v>0</v>
      </c>
      <c r="G81" s="4">
        <v>0</v>
      </c>
      <c r="H81" s="4">
        <v>0</v>
      </c>
      <c r="I81" s="4">
        <v>0</v>
      </c>
      <c r="J81" s="4">
        <v>0</v>
      </c>
      <c r="K81" s="4">
        <v>0</v>
      </c>
      <c r="L81" s="4">
        <v>0</v>
      </c>
      <c r="M81" s="40">
        <v>0</v>
      </c>
      <c r="N81" s="13" t="str">
        <f t="shared" si="0"/>
        <v xml:space="preserve"> </v>
      </c>
    </row>
    <row r="82" spans="1:14" ht="12" customHeight="1" x14ac:dyDescent="0.2">
      <c r="A82" s="7" t="str">
        <f>'Pregnant Women Participating'!A73</f>
        <v>Santee Sioux, NE</v>
      </c>
      <c r="B82" s="13"/>
      <c r="C82" s="4"/>
      <c r="D82" s="4"/>
      <c r="E82" s="4"/>
      <c r="F82" s="4"/>
      <c r="G82" s="4"/>
      <c r="H82" s="4"/>
      <c r="I82" s="4"/>
      <c r="J82" s="4"/>
      <c r="K82" s="4"/>
      <c r="L82" s="4"/>
      <c r="M82" s="40"/>
      <c r="N82" s="13" t="str">
        <f t="shared" si="0"/>
        <v xml:space="preserve"> </v>
      </c>
    </row>
    <row r="83" spans="1:14" ht="12" customHeight="1" x14ac:dyDescent="0.2">
      <c r="A83" s="7" t="str">
        <f>'Pregnant Women Participating'!A74</f>
        <v>Winnebago Tribe, NE</v>
      </c>
      <c r="B83" s="13"/>
      <c r="C83" s="4"/>
      <c r="D83" s="4"/>
      <c r="E83" s="4"/>
      <c r="F83" s="4"/>
      <c r="G83" s="4"/>
      <c r="H83" s="4"/>
      <c r="I83" s="4"/>
      <c r="J83" s="4"/>
      <c r="K83" s="4"/>
      <c r="L83" s="4"/>
      <c r="M83" s="40"/>
      <c r="N83" s="13" t="str">
        <f t="shared" si="0"/>
        <v xml:space="preserve"> </v>
      </c>
    </row>
    <row r="84" spans="1:14" ht="12" customHeight="1" x14ac:dyDescent="0.2">
      <c r="A84" s="7" t="str">
        <f>'Pregnant Women Participating'!A75</f>
        <v>Standing Rock Sioux Tribe, ND</v>
      </c>
      <c r="B84" s="13">
        <v>0</v>
      </c>
      <c r="C84" s="4">
        <v>0</v>
      </c>
      <c r="D84" s="4">
        <v>6145</v>
      </c>
      <c r="E84" s="4">
        <v>7337</v>
      </c>
      <c r="F84" s="4">
        <v>11874</v>
      </c>
      <c r="G84" s="4">
        <v>5159</v>
      </c>
      <c r="H84" s="4">
        <v>6323</v>
      </c>
      <c r="I84" s="4">
        <v>12583</v>
      </c>
      <c r="J84" s="4">
        <v>0</v>
      </c>
      <c r="K84" s="4">
        <v>0</v>
      </c>
      <c r="L84" s="4">
        <v>7469</v>
      </c>
      <c r="M84" s="40">
        <v>7121</v>
      </c>
      <c r="N84" s="13">
        <f t="shared" si="0"/>
        <v>64011</v>
      </c>
    </row>
    <row r="85" spans="1:14" ht="12" customHeight="1" x14ac:dyDescent="0.2">
      <c r="A85" s="7" t="str">
        <f>'Pregnant Women Participating'!A76</f>
        <v>Three Affiliated Tribes, ND</v>
      </c>
      <c r="B85" s="13">
        <v>0</v>
      </c>
      <c r="C85" s="4">
        <v>0</v>
      </c>
      <c r="D85" s="4">
        <v>0</v>
      </c>
      <c r="E85" s="4">
        <v>0</v>
      </c>
      <c r="F85" s="4">
        <v>0</v>
      </c>
      <c r="G85" s="4">
        <v>0</v>
      </c>
      <c r="H85" s="4">
        <v>0</v>
      </c>
      <c r="I85" s="4">
        <v>0</v>
      </c>
      <c r="J85" s="4">
        <v>0</v>
      </c>
      <c r="K85" s="4">
        <v>0</v>
      </c>
      <c r="L85" s="4">
        <v>0</v>
      </c>
      <c r="M85" s="40">
        <v>0</v>
      </c>
      <c r="N85" s="13" t="str">
        <f t="shared" si="0"/>
        <v xml:space="preserve"> </v>
      </c>
    </row>
    <row r="86" spans="1:14" ht="12" customHeight="1" x14ac:dyDescent="0.2">
      <c r="A86" s="7" t="str">
        <f>'Pregnant Women Participating'!A77</f>
        <v>Cheyenne River Sioux, SD</v>
      </c>
      <c r="B86" s="13">
        <v>5265</v>
      </c>
      <c r="C86" s="4">
        <v>5254</v>
      </c>
      <c r="D86" s="4">
        <v>4824</v>
      </c>
      <c r="E86" s="4">
        <v>0</v>
      </c>
      <c r="F86" s="4">
        <v>0</v>
      </c>
      <c r="G86" s="4">
        <v>14415</v>
      </c>
      <c r="H86" s="4">
        <v>0</v>
      </c>
      <c r="I86" s="4">
        <v>9866</v>
      </c>
      <c r="J86" s="4">
        <v>4763</v>
      </c>
      <c r="K86" s="4">
        <v>0</v>
      </c>
      <c r="L86" s="4">
        <v>10723</v>
      </c>
      <c r="M86" s="40">
        <v>5452</v>
      </c>
      <c r="N86" s="13">
        <f t="shared" si="0"/>
        <v>60562</v>
      </c>
    </row>
    <row r="87" spans="1:14" ht="12" customHeight="1" x14ac:dyDescent="0.2">
      <c r="A87" s="7" t="str">
        <f>'Pregnant Women Participating'!A78</f>
        <v>Rosebud Sioux, SD</v>
      </c>
      <c r="B87" s="13">
        <v>42246</v>
      </c>
      <c r="C87" s="4">
        <v>23663</v>
      </c>
      <c r="D87" s="4">
        <v>17213</v>
      </c>
      <c r="E87" s="4">
        <v>47638</v>
      </c>
      <c r="F87" s="4">
        <v>0</v>
      </c>
      <c r="G87" s="4">
        <v>16384</v>
      </c>
      <c r="H87" s="4">
        <v>0</v>
      </c>
      <c r="I87" s="4">
        <v>28691</v>
      </c>
      <c r="J87" s="4">
        <v>0</v>
      </c>
      <c r="K87" s="4">
        <v>10215</v>
      </c>
      <c r="L87" s="4">
        <v>10166</v>
      </c>
      <c r="M87" s="40">
        <v>3093</v>
      </c>
      <c r="N87" s="13">
        <f t="shared" si="0"/>
        <v>199309</v>
      </c>
    </row>
    <row r="88" spans="1:14" ht="12" customHeight="1" x14ac:dyDescent="0.2">
      <c r="A88" s="7" t="str">
        <f>'Pregnant Women Participating'!A79</f>
        <v>Northern Arapahoe, WY</v>
      </c>
      <c r="B88" s="13"/>
      <c r="C88" s="4"/>
      <c r="D88" s="4"/>
      <c r="E88" s="4"/>
      <c r="F88" s="4"/>
      <c r="G88" s="4"/>
      <c r="H88" s="4"/>
      <c r="I88" s="4"/>
      <c r="J88" s="4"/>
      <c r="K88" s="4"/>
      <c r="L88" s="4"/>
      <c r="M88" s="40"/>
      <c r="N88" s="13" t="str">
        <f t="shared" si="0"/>
        <v xml:space="preserve"> </v>
      </c>
    </row>
    <row r="89" spans="1:14" ht="12" customHeight="1" x14ac:dyDescent="0.2">
      <c r="A89" s="7" t="str">
        <f>'Pregnant Women Participating'!A80</f>
        <v>Shoshone Tribe, WY</v>
      </c>
      <c r="B89" s="13">
        <v>0</v>
      </c>
      <c r="C89" s="4">
        <v>0</v>
      </c>
      <c r="D89" s="4">
        <v>0</v>
      </c>
      <c r="E89" s="4">
        <v>0</v>
      </c>
      <c r="F89" s="4">
        <v>0</v>
      </c>
      <c r="G89" s="4">
        <v>0</v>
      </c>
      <c r="H89" s="4">
        <v>0</v>
      </c>
      <c r="I89" s="4">
        <v>0</v>
      </c>
      <c r="J89" s="4">
        <v>0</v>
      </c>
      <c r="K89" s="4">
        <v>0</v>
      </c>
      <c r="L89" s="4">
        <v>0</v>
      </c>
      <c r="M89" s="40">
        <v>0</v>
      </c>
      <c r="N89" s="13" t="str">
        <f t="shared" si="0"/>
        <v xml:space="preserve"> </v>
      </c>
    </row>
    <row r="90" spans="1:14" s="17" customFormat="1" ht="24.75" customHeight="1" x14ac:dyDescent="0.2">
      <c r="A90" s="14" t="e">
        <f>'Pregnant Women Participating'!#REF!</f>
        <v>#REF!</v>
      </c>
      <c r="B90" s="16">
        <v>9727973</v>
      </c>
      <c r="C90" s="15">
        <v>6993468</v>
      </c>
      <c r="D90" s="15">
        <v>7003821</v>
      </c>
      <c r="E90" s="15">
        <v>6808661</v>
      </c>
      <c r="F90" s="15">
        <v>5295006</v>
      </c>
      <c r="G90" s="15">
        <v>8245232</v>
      </c>
      <c r="H90" s="15">
        <v>5870252</v>
      </c>
      <c r="I90" s="15">
        <v>7549234</v>
      </c>
      <c r="J90" s="15">
        <v>6953592</v>
      </c>
      <c r="K90" s="15">
        <v>7260469</v>
      </c>
      <c r="L90" s="15">
        <v>5522473</v>
      </c>
      <c r="M90" s="39">
        <v>5136441</v>
      </c>
      <c r="N90" s="16">
        <f t="shared" si="0"/>
        <v>82366622</v>
      </c>
    </row>
    <row r="91" spans="1:14" ht="12" customHeight="1" x14ac:dyDescent="0.2">
      <c r="A91" s="8" t="str">
        <f>'Pregnant Women Participating'!A81</f>
        <v>Alaska</v>
      </c>
      <c r="B91" s="13">
        <v>212107</v>
      </c>
      <c r="C91" s="4">
        <v>16170</v>
      </c>
      <c r="D91" s="4">
        <v>0</v>
      </c>
      <c r="E91" s="4">
        <v>0</v>
      </c>
      <c r="F91" s="4">
        <v>532890</v>
      </c>
      <c r="G91" s="4">
        <v>162241</v>
      </c>
      <c r="H91" s="4">
        <v>60812</v>
      </c>
      <c r="I91" s="4">
        <v>0</v>
      </c>
      <c r="J91" s="4">
        <v>712427</v>
      </c>
      <c r="K91" s="4">
        <v>0</v>
      </c>
      <c r="L91" s="4">
        <v>521980</v>
      </c>
      <c r="M91" s="40">
        <v>231427</v>
      </c>
      <c r="N91" s="13">
        <f t="shared" si="0"/>
        <v>2450054</v>
      </c>
    </row>
    <row r="92" spans="1:14" ht="12" customHeight="1" x14ac:dyDescent="0.2">
      <c r="A92" s="8" t="str">
        <f>'Pregnant Women Participating'!A82</f>
        <v>American Samoa</v>
      </c>
      <c r="B92" s="13">
        <v>71072</v>
      </c>
      <c r="C92" s="4">
        <v>155220</v>
      </c>
      <c r="D92" s="4">
        <v>0</v>
      </c>
      <c r="E92" s="4">
        <v>0</v>
      </c>
      <c r="F92" s="4">
        <v>0</v>
      </c>
      <c r="G92" s="4">
        <v>227435</v>
      </c>
      <c r="H92" s="4">
        <v>156703</v>
      </c>
      <c r="I92" s="4">
        <v>71712</v>
      </c>
      <c r="J92" s="4">
        <v>98808</v>
      </c>
      <c r="K92" s="4">
        <v>90834</v>
      </c>
      <c r="L92" s="4">
        <v>86441</v>
      </c>
      <c r="M92" s="40">
        <v>88920</v>
      </c>
      <c r="N92" s="13">
        <f t="shared" si="0"/>
        <v>1047145</v>
      </c>
    </row>
    <row r="93" spans="1:14" ht="12" customHeight="1" x14ac:dyDescent="0.2">
      <c r="A93" s="8" t="str">
        <f>'Pregnant Women Participating'!A83</f>
        <v>California</v>
      </c>
      <c r="B93" s="13">
        <v>19943853</v>
      </c>
      <c r="C93" s="4">
        <v>16868476</v>
      </c>
      <c r="D93" s="4">
        <v>19884860</v>
      </c>
      <c r="E93" s="4">
        <v>18171231</v>
      </c>
      <c r="F93" s="4">
        <v>17692994</v>
      </c>
      <c r="G93" s="4">
        <v>19832013</v>
      </c>
      <c r="H93" s="4">
        <v>17134898</v>
      </c>
      <c r="I93" s="4">
        <v>17669127</v>
      </c>
      <c r="J93" s="4">
        <v>18128410</v>
      </c>
      <c r="K93" s="4">
        <v>18975101</v>
      </c>
      <c r="L93" s="4">
        <v>16920095</v>
      </c>
      <c r="M93" s="40">
        <v>18533700</v>
      </c>
      <c r="N93" s="13">
        <f t="shared" si="0"/>
        <v>219754758</v>
      </c>
    </row>
    <row r="94" spans="1:14" ht="12" customHeight="1" x14ac:dyDescent="0.2">
      <c r="A94" s="8" t="str">
        <f>'Pregnant Women Participating'!A84</f>
        <v>Guam</v>
      </c>
      <c r="B94" s="13">
        <v>134601</v>
      </c>
      <c r="C94" s="4">
        <v>122891</v>
      </c>
      <c r="D94" s="4">
        <v>130261</v>
      </c>
      <c r="E94" s="4">
        <v>132582</v>
      </c>
      <c r="F94" s="4">
        <v>130166</v>
      </c>
      <c r="G94" s="4">
        <v>125740</v>
      </c>
      <c r="H94" s="4">
        <v>149599</v>
      </c>
      <c r="I94" s="4">
        <v>165712</v>
      </c>
      <c r="J94" s="4">
        <v>161810</v>
      </c>
      <c r="K94" s="4">
        <v>166423</v>
      </c>
      <c r="L94" s="4">
        <v>164907</v>
      </c>
      <c r="M94" s="40">
        <v>167271</v>
      </c>
      <c r="N94" s="13">
        <f t="shared" si="0"/>
        <v>1751963</v>
      </c>
    </row>
    <row r="95" spans="1:14" ht="12" customHeight="1" x14ac:dyDescent="0.2">
      <c r="A95" s="8" t="str">
        <f>'Pregnant Women Participating'!A85</f>
        <v>Hawaii</v>
      </c>
      <c r="B95" s="13">
        <v>452812</v>
      </c>
      <c r="C95" s="4">
        <v>381127</v>
      </c>
      <c r="D95" s="4">
        <v>19820</v>
      </c>
      <c r="E95" s="4">
        <v>870228</v>
      </c>
      <c r="F95" s="4">
        <v>426240</v>
      </c>
      <c r="G95" s="4">
        <v>467682</v>
      </c>
      <c r="H95" s="4">
        <v>467497</v>
      </c>
      <c r="I95" s="4">
        <v>500899</v>
      </c>
      <c r="J95" s="4">
        <v>568010</v>
      </c>
      <c r="K95" s="4">
        <v>535136</v>
      </c>
      <c r="L95" s="4">
        <v>492359</v>
      </c>
      <c r="M95" s="40">
        <v>598754</v>
      </c>
      <c r="N95" s="13">
        <f t="shared" si="0"/>
        <v>5780564</v>
      </c>
    </row>
    <row r="96" spans="1:14" ht="12" customHeight="1" x14ac:dyDescent="0.2">
      <c r="A96" s="8" t="str">
        <f>'Pregnant Women Participating'!A86</f>
        <v>Idaho</v>
      </c>
      <c r="B96" s="13">
        <v>494009</v>
      </c>
      <c r="C96" s="4">
        <v>466762</v>
      </c>
      <c r="D96" s="4">
        <v>474186</v>
      </c>
      <c r="E96" s="4">
        <v>482864</v>
      </c>
      <c r="F96" s="4">
        <v>472636</v>
      </c>
      <c r="G96" s="4">
        <v>476854</v>
      </c>
      <c r="H96" s="4">
        <v>547986</v>
      </c>
      <c r="I96" s="4">
        <v>569253</v>
      </c>
      <c r="J96" s="4">
        <v>579489</v>
      </c>
      <c r="K96" s="4">
        <v>588276</v>
      </c>
      <c r="L96" s="4">
        <v>584039</v>
      </c>
      <c r="M96" s="40">
        <v>618828</v>
      </c>
      <c r="N96" s="13">
        <f t="shared" si="0"/>
        <v>6355182</v>
      </c>
    </row>
    <row r="97" spans="1:14" ht="12" customHeight="1" x14ac:dyDescent="0.2">
      <c r="A97" s="8" t="str">
        <f>'Pregnant Women Participating'!A87</f>
        <v>Nevada</v>
      </c>
      <c r="B97" s="13">
        <v>1267431</v>
      </c>
      <c r="C97" s="4">
        <v>1244900</v>
      </c>
      <c r="D97" s="4">
        <v>1212860</v>
      </c>
      <c r="E97" s="4">
        <v>1228706</v>
      </c>
      <c r="F97" s="4">
        <v>1237053</v>
      </c>
      <c r="G97" s="4">
        <v>1222574</v>
      </c>
      <c r="H97" s="4">
        <v>1458338</v>
      </c>
      <c r="I97" s="4">
        <v>1507439</v>
      </c>
      <c r="J97" s="4">
        <v>1497008</v>
      </c>
      <c r="K97" s="4">
        <v>1567318</v>
      </c>
      <c r="L97" s="4">
        <v>1489448</v>
      </c>
      <c r="M97" s="40">
        <v>1561239</v>
      </c>
      <c r="N97" s="13">
        <f t="shared" si="0"/>
        <v>16494314</v>
      </c>
    </row>
    <row r="98" spans="1:14" ht="12" customHeight="1" x14ac:dyDescent="0.2">
      <c r="A98" s="8" t="str">
        <f>'Pregnant Women Participating'!A88</f>
        <v>Oregon</v>
      </c>
      <c r="B98" s="13">
        <v>2037654</v>
      </c>
      <c r="C98" s="4">
        <v>66025</v>
      </c>
      <c r="D98" s="4">
        <v>49336</v>
      </c>
      <c r="E98" s="4">
        <v>44800</v>
      </c>
      <c r="F98" s="4">
        <v>3321857</v>
      </c>
      <c r="G98" s="4">
        <v>1134400</v>
      </c>
      <c r="H98" s="4">
        <v>1351330</v>
      </c>
      <c r="I98" s="4">
        <v>1357485</v>
      </c>
      <c r="J98" s="4">
        <v>1360419</v>
      </c>
      <c r="K98" s="4">
        <v>1370144</v>
      </c>
      <c r="L98" s="4">
        <v>1401751</v>
      </c>
      <c r="M98" s="40">
        <v>5788</v>
      </c>
      <c r="N98" s="13">
        <f t="shared" si="0"/>
        <v>13500989</v>
      </c>
    </row>
    <row r="99" spans="1:14" ht="12" customHeight="1" x14ac:dyDescent="0.2">
      <c r="A99" s="8" t="str">
        <f>'Pregnant Women Participating'!A89</f>
        <v>Washington</v>
      </c>
      <c r="B99" s="13">
        <v>4052417</v>
      </c>
      <c r="C99" s="4">
        <v>1712292</v>
      </c>
      <c r="D99" s="4">
        <v>2146450</v>
      </c>
      <c r="E99" s="4">
        <v>2058523</v>
      </c>
      <c r="F99" s="4">
        <v>1935782</v>
      </c>
      <c r="G99" s="4">
        <v>2244559</v>
      </c>
      <c r="H99" s="4">
        <v>15391</v>
      </c>
      <c r="I99" s="4">
        <v>1663263</v>
      </c>
      <c r="J99" s="4">
        <v>244746</v>
      </c>
      <c r="K99" s="4">
        <v>2369614</v>
      </c>
      <c r="L99" s="4">
        <v>6842798</v>
      </c>
      <c r="M99" s="40">
        <v>2610166</v>
      </c>
      <c r="N99" s="13">
        <f t="shared" si="0"/>
        <v>27896001</v>
      </c>
    </row>
    <row r="100" spans="1:14" ht="12" customHeight="1" x14ac:dyDescent="0.2">
      <c r="A100" s="8" t="str">
        <f>'Pregnant Women Participating'!A90</f>
        <v>Northern Marianas</v>
      </c>
      <c r="B100" s="13">
        <v>43619</v>
      </c>
      <c r="C100" s="4">
        <v>44284</v>
      </c>
      <c r="D100" s="4">
        <v>37713</v>
      </c>
      <c r="E100" s="4">
        <v>45902</v>
      </c>
      <c r="F100" s="4">
        <v>45333</v>
      </c>
      <c r="G100" s="4">
        <v>46175</v>
      </c>
      <c r="H100" s="4">
        <v>47892</v>
      </c>
      <c r="I100" s="4">
        <v>59085</v>
      </c>
      <c r="J100" s="4">
        <v>54545</v>
      </c>
      <c r="K100" s="4">
        <v>54207</v>
      </c>
      <c r="L100" s="4">
        <v>56669</v>
      </c>
      <c r="M100" s="40">
        <v>57482</v>
      </c>
      <c r="N100" s="13">
        <f t="shared" si="0"/>
        <v>592906</v>
      </c>
    </row>
    <row r="101" spans="1:14" ht="12" customHeight="1" x14ac:dyDescent="0.2">
      <c r="A101" s="8" t="str">
        <f>'Pregnant Women Participating'!A91</f>
        <v>Inter-Tribal Council, NV</v>
      </c>
      <c r="B101" s="13">
        <v>23827</v>
      </c>
      <c r="C101" s="4">
        <v>53273</v>
      </c>
      <c r="D101" s="4">
        <v>654</v>
      </c>
      <c r="E101" s="4">
        <v>25468</v>
      </c>
      <c r="F101" s="4">
        <v>26299</v>
      </c>
      <c r="G101" s="4">
        <v>25140</v>
      </c>
      <c r="H101" s="4">
        <v>20555</v>
      </c>
      <c r="I101" s="4">
        <v>33000</v>
      </c>
      <c r="J101" s="4">
        <v>28020</v>
      </c>
      <c r="K101" s="4">
        <v>30317</v>
      </c>
      <c r="L101" s="4">
        <v>30122</v>
      </c>
      <c r="M101" s="40">
        <v>28818</v>
      </c>
      <c r="N101" s="13">
        <f t="shared" si="0"/>
        <v>325493</v>
      </c>
    </row>
    <row r="102" spans="1:14" s="17" customFormat="1" ht="24.75" customHeight="1" x14ac:dyDescent="0.2">
      <c r="A102" s="14" t="e">
        <f>'Pregnant Women Participating'!#REF!</f>
        <v>#REF!</v>
      </c>
      <c r="B102" s="16">
        <v>28733402</v>
      </c>
      <c r="C102" s="15">
        <v>21131420</v>
      </c>
      <c r="D102" s="15">
        <v>23956140</v>
      </c>
      <c r="E102" s="15">
        <v>23060304</v>
      </c>
      <c r="F102" s="15">
        <v>25821250</v>
      </c>
      <c r="G102" s="15">
        <v>25964813</v>
      </c>
      <c r="H102" s="15">
        <v>21411001</v>
      </c>
      <c r="I102" s="15">
        <v>23596975</v>
      </c>
      <c r="J102" s="15">
        <v>23433692</v>
      </c>
      <c r="K102" s="15">
        <v>25747370</v>
      </c>
      <c r="L102" s="15">
        <v>28590609</v>
      </c>
      <c r="M102" s="39">
        <v>24502393</v>
      </c>
      <c r="N102" s="16">
        <f t="shared" si="0"/>
        <v>295949369</v>
      </c>
    </row>
    <row r="103" spans="1:14" s="29" customFormat="1" ht="16.5" customHeight="1" thickBot="1" x14ac:dyDescent="0.25">
      <c r="A103" s="26" t="e">
        <f>'Pregnant Women Participating'!#REF!</f>
        <v>#REF!</v>
      </c>
      <c r="B103" s="27">
        <v>163189171</v>
      </c>
      <c r="C103" s="28">
        <v>133378828</v>
      </c>
      <c r="D103" s="28">
        <v>141478430</v>
      </c>
      <c r="E103" s="28">
        <v>151978302</v>
      </c>
      <c r="F103" s="28">
        <v>141089524</v>
      </c>
      <c r="G103" s="28">
        <v>147042365</v>
      </c>
      <c r="H103" s="28">
        <v>124030512</v>
      </c>
      <c r="I103" s="28">
        <v>146884277</v>
      </c>
      <c r="J103" s="28">
        <v>133770607</v>
      </c>
      <c r="K103" s="28">
        <v>141751764</v>
      </c>
      <c r="L103" s="28">
        <v>160858852</v>
      </c>
      <c r="M103" s="41">
        <v>124375300</v>
      </c>
      <c r="N103" s="27">
        <f t="shared" si="0"/>
        <v>1709827932</v>
      </c>
    </row>
    <row r="104" spans="1:14" ht="12.75" customHeight="1" thickTop="1" x14ac:dyDescent="0.2">
      <c r="A104" s="9"/>
    </row>
    <row r="105" spans="1:14" x14ac:dyDescent="0.2">
      <c r="A105" s="9"/>
    </row>
    <row r="106" spans="1:14" customFormat="1" ht="12.75" x14ac:dyDescent="0.2">
      <c r="A106" s="10" t="s">
        <v>1</v>
      </c>
    </row>
  </sheetData>
  <phoneticPr fontId="1" type="noConversion"/>
  <pageMargins left="0.5" right="0.5" top="0.5" bottom="0.5" header="0.5" footer="0.3"/>
  <pageSetup scale="90" fitToHeight="0" orientation="landscape" r:id="rId1"/>
  <headerFooter alignWithMargins="0">
    <oddFooter>&amp;L&amp;6Source: National Data Bank, USDA/Food and Nutrition Service&amp;C&amp;6Page &amp;P of &amp;N&amp;R&amp;6Printed on: &amp;D &amp;T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1">
    <pageSetUpPr fitToPage="1"/>
  </sheetPr>
  <dimension ref="A1:B106"/>
  <sheetViews>
    <sheetView showGridLines="0" workbookViewId="0"/>
  </sheetViews>
  <sheetFormatPr defaultColWidth="9.140625" defaultRowHeight="12" x14ac:dyDescent="0.2"/>
  <cols>
    <col min="1" max="1" width="34.7109375" style="3" customWidth="1"/>
    <col min="2" max="2" width="19.7109375" style="3" customWidth="1"/>
    <col min="3" max="16384" width="9.140625" style="3"/>
  </cols>
  <sheetData>
    <row r="1" spans="1:2" ht="12" customHeight="1" x14ac:dyDescent="0.2">
      <c r="A1" s="10" t="s">
        <v>2</v>
      </c>
      <c r="B1" s="2"/>
    </row>
    <row r="2" spans="1:2" ht="12" customHeight="1" x14ac:dyDescent="0.2">
      <c r="A2" s="10" t="e">
        <f>'Pregnant Women Participating'!#REF!</f>
        <v>#REF!</v>
      </c>
      <c r="B2" s="2"/>
    </row>
    <row r="3" spans="1:2" ht="12" customHeight="1" x14ac:dyDescent="0.2">
      <c r="A3" s="1" t="e">
        <f>'Pregnant Women Participating'!#REF!</f>
        <v>#REF!</v>
      </c>
      <c r="B3" s="2"/>
    </row>
    <row r="4" spans="1:2" ht="12" customHeight="1" x14ac:dyDescent="0.2">
      <c r="A4" s="2"/>
      <c r="B4" s="20"/>
    </row>
    <row r="5" spans="1:2" ht="24" customHeight="1" x14ac:dyDescent="0.2">
      <c r="A5" s="6" t="s">
        <v>0</v>
      </c>
      <c r="B5" s="11" t="s">
        <v>122</v>
      </c>
    </row>
    <row r="6" spans="1:2" ht="12" customHeight="1" x14ac:dyDescent="0.2">
      <c r="A6" s="7" t="str">
        <f>'Pregnant Women Participating'!A2</f>
        <v>Connecticut</v>
      </c>
      <c r="B6" s="4">
        <v>14817763</v>
      </c>
    </row>
    <row r="7" spans="1:2" ht="12" customHeight="1" x14ac:dyDescent="0.2">
      <c r="A7" s="7" t="str">
        <f>'Pregnant Women Participating'!A3</f>
        <v>Maine</v>
      </c>
      <c r="B7" s="4">
        <v>6008335</v>
      </c>
    </row>
    <row r="8" spans="1:2" ht="12" customHeight="1" x14ac:dyDescent="0.2">
      <c r="A8" s="7" t="str">
        <f>'Pregnant Women Participating'!A4</f>
        <v>Massachusetts</v>
      </c>
      <c r="B8" s="4">
        <v>24346966</v>
      </c>
    </row>
    <row r="9" spans="1:2" ht="12" customHeight="1" x14ac:dyDescent="0.2">
      <c r="A9" s="7" t="str">
        <f>'Pregnant Women Participating'!A5</f>
        <v>New Hampshire</v>
      </c>
      <c r="B9" s="4">
        <v>4252044</v>
      </c>
    </row>
    <row r="10" spans="1:2" ht="12" customHeight="1" x14ac:dyDescent="0.2">
      <c r="A10" s="7" t="str">
        <f>'Pregnant Women Participating'!A6</f>
        <v>New York</v>
      </c>
      <c r="B10" s="4">
        <v>147094274</v>
      </c>
    </row>
    <row r="11" spans="1:2" ht="12" customHeight="1" x14ac:dyDescent="0.2">
      <c r="A11" s="7" t="str">
        <f>'Pregnant Women Participating'!A7</f>
        <v>Rhode Island</v>
      </c>
      <c r="B11" s="4">
        <v>6341708</v>
      </c>
    </row>
    <row r="12" spans="1:2" ht="12" customHeight="1" x14ac:dyDescent="0.2">
      <c r="A12" s="7" t="str">
        <f>'Pregnant Women Participating'!A8</f>
        <v>Vermont</v>
      </c>
      <c r="B12" s="4">
        <v>4524595</v>
      </c>
    </row>
    <row r="13" spans="1:2" ht="12" customHeight="1" x14ac:dyDescent="0.2">
      <c r="A13" s="7" t="str">
        <f>'Pregnant Women Participating'!A9</f>
        <v>Virgin Islands</v>
      </c>
      <c r="B13" s="4">
        <v>1908419</v>
      </c>
    </row>
    <row r="14" spans="1:2" ht="12" customHeight="1" x14ac:dyDescent="0.2">
      <c r="A14" s="7" t="str">
        <f>'Pregnant Women Participating'!A10</f>
        <v>Indian Township, ME</v>
      </c>
      <c r="B14" s="4">
        <v>45389</v>
      </c>
    </row>
    <row r="15" spans="1:2" ht="12" customHeight="1" x14ac:dyDescent="0.2">
      <c r="A15" s="7" t="str">
        <f>'Pregnant Women Participating'!A11</f>
        <v>Pleasant Point, ME</v>
      </c>
      <c r="B15" s="4">
        <v>33893</v>
      </c>
    </row>
    <row r="16" spans="1:2" ht="12" customHeight="1" x14ac:dyDescent="0.2">
      <c r="A16" s="7" t="str">
        <f>'Pregnant Women Participating'!A12</f>
        <v>Seneca Nation, NY</v>
      </c>
      <c r="B16" s="4">
        <v>43169</v>
      </c>
    </row>
    <row r="17" spans="1:2" s="17" customFormat="1" ht="24.75" customHeight="1" x14ac:dyDescent="0.2">
      <c r="A17" s="14" t="e">
        <f>'Pregnant Women Participating'!#REF!</f>
        <v>#REF!</v>
      </c>
      <c r="B17" s="15">
        <v>209416555</v>
      </c>
    </row>
    <row r="18" spans="1:2" ht="12" customHeight="1" x14ac:dyDescent="0.2">
      <c r="A18" s="7" t="str">
        <f>'Pregnant Women Participating'!A13</f>
        <v>Delaware</v>
      </c>
      <c r="B18" s="4">
        <v>5402335</v>
      </c>
    </row>
    <row r="19" spans="1:2" ht="12" customHeight="1" x14ac:dyDescent="0.2">
      <c r="A19" s="7" t="str">
        <f>'Pregnant Women Participating'!A14</f>
        <v>District of Columbia</v>
      </c>
      <c r="B19" s="4">
        <v>5286262</v>
      </c>
    </row>
    <row r="20" spans="1:2" ht="12" customHeight="1" x14ac:dyDescent="0.2">
      <c r="A20" s="7" t="str">
        <f>'Pregnant Women Participating'!A15</f>
        <v>Maryland</v>
      </c>
      <c r="B20" s="4">
        <v>36333360</v>
      </c>
    </row>
    <row r="21" spans="1:2" ht="12" customHeight="1" x14ac:dyDescent="0.2">
      <c r="A21" s="7" t="str">
        <f>'Pregnant Women Participating'!A16</f>
        <v>New Jersey</v>
      </c>
      <c r="B21" s="4">
        <v>35930580</v>
      </c>
    </row>
    <row r="22" spans="1:2" ht="12" customHeight="1" x14ac:dyDescent="0.2">
      <c r="A22" s="7" t="str">
        <f>'Pregnant Women Participating'!A17</f>
        <v>Pennsylvania</v>
      </c>
      <c r="B22" s="4">
        <v>53994593</v>
      </c>
    </row>
    <row r="23" spans="1:2" ht="12" customHeight="1" x14ac:dyDescent="0.2">
      <c r="A23" s="7" t="str">
        <f>'Pregnant Women Participating'!A18</f>
        <v>Puerto Rico</v>
      </c>
      <c r="B23" s="4">
        <v>34266318</v>
      </c>
    </row>
    <row r="24" spans="1:2" ht="12" customHeight="1" x14ac:dyDescent="0.2">
      <c r="A24" s="7" t="str">
        <f>'Pregnant Women Participating'!A19</f>
        <v>Virginia</v>
      </c>
      <c r="B24" s="4">
        <v>32821966</v>
      </c>
    </row>
    <row r="25" spans="1:2" ht="12" customHeight="1" x14ac:dyDescent="0.2">
      <c r="A25" s="7" t="str">
        <f>'Pregnant Women Participating'!A20</f>
        <v>West Virginia</v>
      </c>
      <c r="B25" s="4">
        <v>12221658</v>
      </c>
    </row>
    <row r="26" spans="1:2" s="17" customFormat="1" ht="24.75" customHeight="1" x14ac:dyDescent="0.2">
      <c r="A26" s="14" t="e">
        <f>'Pregnant Women Participating'!#REF!</f>
        <v>#REF!</v>
      </c>
      <c r="B26" s="15">
        <v>216257072</v>
      </c>
    </row>
    <row r="27" spans="1:2" ht="12" customHeight="1" x14ac:dyDescent="0.2">
      <c r="A27" s="7" t="str">
        <f>'Pregnant Women Participating'!A21</f>
        <v>Alabama</v>
      </c>
      <c r="B27" s="4">
        <v>27580065</v>
      </c>
    </row>
    <row r="28" spans="1:2" ht="12" customHeight="1" x14ac:dyDescent="0.2">
      <c r="A28" s="7" t="str">
        <f>'Pregnant Women Participating'!A22</f>
        <v>Florida</v>
      </c>
      <c r="B28" s="4">
        <v>106206221</v>
      </c>
    </row>
    <row r="29" spans="1:2" ht="12" customHeight="1" x14ac:dyDescent="0.2">
      <c r="A29" s="7" t="str">
        <f>'Pregnant Women Participating'!A23</f>
        <v>Georgia</v>
      </c>
      <c r="B29" s="4">
        <v>63107427</v>
      </c>
    </row>
    <row r="30" spans="1:2" ht="12" customHeight="1" x14ac:dyDescent="0.2">
      <c r="A30" s="7" t="str">
        <f>'Pregnant Women Participating'!A24</f>
        <v>Kentucky</v>
      </c>
      <c r="B30" s="4">
        <v>27107188</v>
      </c>
    </row>
    <row r="31" spans="1:2" ht="12" customHeight="1" x14ac:dyDescent="0.2">
      <c r="A31" s="7" t="str">
        <f>'Pregnant Women Participating'!A25</f>
        <v>Mississippi</v>
      </c>
      <c r="B31" s="4">
        <v>17050377</v>
      </c>
    </row>
    <row r="32" spans="1:2" ht="12" customHeight="1" x14ac:dyDescent="0.2">
      <c r="A32" s="7" t="str">
        <f>'Pregnant Women Participating'!A26</f>
        <v>North Carolina</v>
      </c>
      <c r="B32" s="4">
        <v>58203391</v>
      </c>
    </row>
    <row r="33" spans="1:2" ht="12" customHeight="1" x14ac:dyDescent="0.2">
      <c r="A33" s="7" t="str">
        <f>'Pregnant Women Participating'!A27</f>
        <v>South Carolina</v>
      </c>
      <c r="B33" s="4">
        <v>25306771</v>
      </c>
    </row>
    <row r="34" spans="1:2" ht="12" customHeight="1" x14ac:dyDescent="0.2">
      <c r="A34" s="7" t="str">
        <f>'Pregnant Women Participating'!A28</f>
        <v>Tennessee</v>
      </c>
      <c r="B34" s="4">
        <v>42470381</v>
      </c>
    </row>
    <row r="35" spans="1:2" ht="12" customHeight="1" x14ac:dyDescent="0.2">
      <c r="A35" s="7" t="str">
        <f>'Pregnant Women Participating'!A29</f>
        <v>Choctaw Indians, MS</v>
      </c>
      <c r="B35" s="4">
        <v>402372</v>
      </c>
    </row>
    <row r="36" spans="1:2" ht="12" customHeight="1" x14ac:dyDescent="0.2">
      <c r="A36" s="7" t="str">
        <f>'Pregnant Women Participating'!A30</f>
        <v>Eastern Cherokee, NC</v>
      </c>
      <c r="B36" s="4">
        <v>354854</v>
      </c>
    </row>
    <row r="37" spans="1:2" s="17" customFormat="1" ht="24.75" customHeight="1" x14ac:dyDescent="0.2">
      <c r="A37" s="14" t="e">
        <f>'Pregnant Women Participating'!#REF!</f>
        <v>#REF!</v>
      </c>
      <c r="B37" s="15">
        <v>367789047</v>
      </c>
    </row>
    <row r="38" spans="1:2" ht="12" customHeight="1" x14ac:dyDescent="0.2">
      <c r="A38" s="7" t="str">
        <f>'Pregnant Women Participating'!A31</f>
        <v>Illinois</v>
      </c>
      <c r="B38" s="4">
        <v>52226200</v>
      </c>
    </row>
    <row r="39" spans="1:2" ht="12" customHeight="1" x14ac:dyDescent="0.2">
      <c r="A39" s="7" t="str">
        <f>'Pregnant Women Participating'!A32</f>
        <v>Indiana</v>
      </c>
      <c r="B39" s="4">
        <v>38379586</v>
      </c>
    </row>
    <row r="40" spans="1:2" ht="12" customHeight="1" x14ac:dyDescent="0.2">
      <c r="A40" s="7" t="str">
        <f>'Pregnant Women Participating'!A33</f>
        <v>Iowa</v>
      </c>
      <c r="B40" s="4">
        <v>16292321</v>
      </c>
    </row>
    <row r="41" spans="1:2" ht="12" customHeight="1" x14ac:dyDescent="0.2">
      <c r="A41" s="7" t="str">
        <f>'Pregnant Women Participating'!A34</f>
        <v>Michigan</v>
      </c>
      <c r="B41" s="4">
        <v>59590210</v>
      </c>
    </row>
    <row r="42" spans="1:2" ht="12" customHeight="1" x14ac:dyDescent="0.2">
      <c r="A42" s="7" t="str">
        <f>'Pregnant Women Participating'!A35</f>
        <v>Minnesota</v>
      </c>
      <c r="B42" s="4">
        <v>32247822</v>
      </c>
    </row>
    <row r="43" spans="1:2" ht="12" customHeight="1" x14ac:dyDescent="0.2">
      <c r="A43" s="7" t="str">
        <f>'Pregnant Women Participating'!A36</f>
        <v>Ohio</v>
      </c>
      <c r="B43" s="4">
        <v>54969866</v>
      </c>
    </row>
    <row r="44" spans="1:2" ht="12" customHeight="1" x14ac:dyDescent="0.2">
      <c r="A44" s="7" t="str">
        <f>'Pregnant Women Participating'!A37</f>
        <v>Wisconsin</v>
      </c>
      <c r="B44" s="4">
        <v>27986479</v>
      </c>
    </row>
    <row r="45" spans="1:2" s="17" customFormat="1" ht="24.75" customHeight="1" x14ac:dyDescent="0.2">
      <c r="A45" s="14" t="e">
        <f>'Pregnant Women Participating'!#REF!</f>
        <v>#REF!</v>
      </c>
      <c r="B45" s="15">
        <v>281692484</v>
      </c>
    </row>
    <row r="46" spans="1:2" ht="12" customHeight="1" x14ac:dyDescent="0.2">
      <c r="A46" s="7" t="str">
        <f>'Pregnant Women Participating'!A38</f>
        <v>Arizona</v>
      </c>
      <c r="B46" s="4">
        <v>35296774</v>
      </c>
    </row>
    <row r="47" spans="1:2" ht="12" customHeight="1" x14ac:dyDescent="0.2">
      <c r="A47" s="7" t="str">
        <f>'Pregnant Women Participating'!A39</f>
        <v>Arkansas</v>
      </c>
      <c r="B47" s="4">
        <v>21785579</v>
      </c>
    </row>
    <row r="48" spans="1:2" ht="12" customHeight="1" x14ac:dyDescent="0.2">
      <c r="A48" s="7" t="str">
        <f>'Pregnant Women Participating'!A40</f>
        <v>Louisiana</v>
      </c>
      <c r="B48" s="4">
        <v>34373778</v>
      </c>
    </row>
    <row r="49" spans="1:2" ht="12" customHeight="1" x14ac:dyDescent="0.2">
      <c r="A49" s="7" t="str">
        <f>'Pregnant Women Participating'!A41</f>
        <v>New Mexico</v>
      </c>
      <c r="B49" s="4">
        <v>15605711</v>
      </c>
    </row>
    <row r="50" spans="1:2" ht="12" customHeight="1" x14ac:dyDescent="0.2">
      <c r="A50" s="7" t="str">
        <f>'Pregnant Women Participating'!A42</f>
        <v>Oklahoma</v>
      </c>
      <c r="B50" s="4">
        <v>20364277</v>
      </c>
    </row>
    <row r="51" spans="1:2" ht="12" customHeight="1" x14ac:dyDescent="0.2">
      <c r="A51" s="7" t="str">
        <f>'Pregnant Women Participating'!A43</f>
        <v>Texas</v>
      </c>
      <c r="B51" s="4">
        <v>196306980</v>
      </c>
    </row>
    <row r="52" spans="1:2" ht="12" customHeight="1" x14ac:dyDescent="0.2">
      <c r="A52" s="7" t="str">
        <f>'Pregnant Women Participating'!A44</f>
        <v>Utah</v>
      </c>
      <c r="B52" s="4">
        <v>14647003</v>
      </c>
    </row>
    <row r="53" spans="1:2" ht="12" customHeight="1" x14ac:dyDescent="0.2">
      <c r="A53" s="7" t="str">
        <f>'Pregnant Women Participating'!A45</f>
        <v>Inter-Tribal Council, AZ</v>
      </c>
      <c r="B53" s="4">
        <v>3284632</v>
      </c>
    </row>
    <row r="54" spans="1:2" ht="12" customHeight="1" x14ac:dyDescent="0.2">
      <c r="A54" s="7" t="str">
        <f>'Pregnant Women Participating'!A46</f>
        <v>Navajo Nation, AZ</v>
      </c>
      <c r="B54" s="4">
        <v>3234160</v>
      </c>
    </row>
    <row r="55" spans="1:2" ht="12" customHeight="1" x14ac:dyDescent="0.2">
      <c r="A55" s="7" t="str">
        <f>'Pregnant Women Participating'!A47</f>
        <v>Acoma, Canoncito &amp; Laguna, NM</v>
      </c>
      <c r="B55" s="4">
        <v>219852</v>
      </c>
    </row>
    <row r="56" spans="1:2" ht="12" customHeight="1" x14ac:dyDescent="0.2">
      <c r="A56" s="7" t="str">
        <f>'Pregnant Women Participating'!A48</f>
        <v>Eight Northern Pueblos, NM</v>
      </c>
      <c r="B56" s="4">
        <v>217439</v>
      </c>
    </row>
    <row r="57" spans="1:2" ht="12" customHeight="1" x14ac:dyDescent="0.2">
      <c r="A57" s="7" t="str">
        <f>'Pregnant Women Participating'!A49</f>
        <v>Five Sandoval Pueblos, NM</v>
      </c>
      <c r="B57" s="4">
        <v>235696</v>
      </c>
    </row>
    <row r="58" spans="1:2" ht="12" customHeight="1" x14ac:dyDescent="0.2">
      <c r="A58" s="7" t="str">
        <f>'Pregnant Women Participating'!A50</f>
        <v>Isleta Pueblo, NM</v>
      </c>
      <c r="B58" s="4">
        <v>468354</v>
      </c>
    </row>
    <row r="59" spans="1:2" ht="12" customHeight="1" x14ac:dyDescent="0.2">
      <c r="A59" s="7" t="str">
        <f>'Pregnant Women Participating'!A51</f>
        <v>San Felipe Pueblo, NM</v>
      </c>
      <c r="B59" s="4">
        <v>171303</v>
      </c>
    </row>
    <row r="60" spans="1:2" ht="12" customHeight="1" x14ac:dyDescent="0.2">
      <c r="A60" s="7" t="str">
        <f>'Pregnant Women Participating'!A52</f>
        <v>Santo Domingo Tribe, NM</v>
      </c>
      <c r="B60" s="4">
        <v>280207</v>
      </c>
    </row>
    <row r="61" spans="1:2" ht="12" customHeight="1" x14ac:dyDescent="0.2">
      <c r="A61" s="7" t="str">
        <f>'Pregnant Women Participating'!A53</f>
        <v>Zuni Pueblo, NM</v>
      </c>
      <c r="B61" s="4">
        <v>416783</v>
      </c>
    </row>
    <row r="62" spans="1:2" ht="12" customHeight="1" x14ac:dyDescent="0.2">
      <c r="A62" s="7" t="str">
        <f>'Pregnant Women Participating'!A54</f>
        <v>Cherokee Nation, OK</v>
      </c>
      <c r="B62" s="4">
        <v>3086156</v>
      </c>
    </row>
    <row r="63" spans="1:2" ht="12" customHeight="1" x14ac:dyDescent="0.2">
      <c r="A63" s="7" t="str">
        <f>'Pregnant Women Participating'!A55</f>
        <v>Chickasaw Nation, OK</v>
      </c>
      <c r="B63" s="4">
        <v>2917240</v>
      </c>
    </row>
    <row r="64" spans="1:2" ht="12" customHeight="1" x14ac:dyDescent="0.2">
      <c r="A64" s="7" t="str">
        <f>'Pregnant Women Participating'!A56</f>
        <v>Choctaw Nation, OK</v>
      </c>
      <c r="B64" s="4">
        <v>1460120</v>
      </c>
    </row>
    <row r="65" spans="1:2" ht="12" customHeight="1" x14ac:dyDescent="0.2">
      <c r="A65" s="7" t="str">
        <f>'Pregnant Women Participating'!A57</f>
        <v>Citizen Potawatomi Nation, OK</v>
      </c>
      <c r="B65" s="4">
        <v>2798686</v>
      </c>
    </row>
    <row r="66" spans="1:2" ht="12" customHeight="1" x14ac:dyDescent="0.2">
      <c r="A66" s="7" t="str">
        <f>'Pregnant Women Participating'!A58</f>
        <v>Inter-Tribal Council, OK</v>
      </c>
      <c r="B66" s="4">
        <v>345704</v>
      </c>
    </row>
    <row r="67" spans="1:2" ht="12" customHeight="1" x14ac:dyDescent="0.2">
      <c r="A67" s="7" t="str">
        <f>'Pregnant Women Participating'!A59</f>
        <v>Muscogee Creek Nation, OK</v>
      </c>
      <c r="B67" s="4">
        <v>865450</v>
      </c>
    </row>
    <row r="68" spans="1:2" ht="12" customHeight="1" x14ac:dyDescent="0.2">
      <c r="A68" s="7" t="str">
        <f>'Pregnant Women Participating'!A60</f>
        <v>Osage Tribal Council, OK</v>
      </c>
      <c r="B68" s="4">
        <v>1499098</v>
      </c>
    </row>
    <row r="69" spans="1:2" ht="12" customHeight="1" x14ac:dyDescent="0.2">
      <c r="A69" s="7" t="str">
        <f>'Pregnant Women Participating'!A61</f>
        <v>Otoe-Missouria Tribe, OK</v>
      </c>
      <c r="B69" s="4">
        <v>336027</v>
      </c>
    </row>
    <row r="70" spans="1:2" ht="12" customHeight="1" x14ac:dyDescent="0.2">
      <c r="A70" s="7" t="str">
        <f>'Pregnant Women Participating'!A62</f>
        <v>Wichita, Caddo &amp; Delaware (WCD), OK</v>
      </c>
      <c r="B70" s="4">
        <v>2261154</v>
      </c>
    </row>
    <row r="71" spans="1:2" s="17" customFormat="1" ht="24.75" customHeight="1" x14ac:dyDescent="0.2">
      <c r="A71" s="14" t="e">
        <f>'Pregnant Women Participating'!#REF!</f>
        <v>#REF!</v>
      </c>
      <c r="B71" s="15">
        <v>362478163</v>
      </c>
    </row>
    <row r="72" spans="1:2" ht="12" customHeight="1" x14ac:dyDescent="0.2">
      <c r="A72" s="7" t="str">
        <f>'Pregnant Women Participating'!A63</f>
        <v>Colorado</v>
      </c>
      <c r="B72" s="13">
        <v>25108466</v>
      </c>
    </row>
    <row r="73" spans="1:2" ht="12" customHeight="1" x14ac:dyDescent="0.2">
      <c r="A73" s="7" t="str">
        <f>'Pregnant Women Participating'!A64</f>
        <v>Kansas</v>
      </c>
      <c r="B73" s="13">
        <v>17257788</v>
      </c>
    </row>
    <row r="74" spans="1:2" ht="12" customHeight="1" x14ac:dyDescent="0.2">
      <c r="A74" s="7" t="str">
        <f>'Pregnant Women Participating'!A65</f>
        <v>Missouri</v>
      </c>
      <c r="B74" s="13">
        <v>28265236</v>
      </c>
    </row>
    <row r="75" spans="1:2" ht="12" customHeight="1" x14ac:dyDescent="0.2">
      <c r="A75" s="7" t="str">
        <f>'Pregnant Women Participating'!A66</f>
        <v>Montana</v>
      </c>
      <c r="B75" s="13">
        <v>6256704</v>
      </c>
    </row>
    <row r="76" spans="1:2" ht="12" customHeight="1" x14ac:dyDescent="0.2">
      <c r="A76" s="7" t="str">
        <f>'Pregnant Women Participating'!A67</f>
        <v>Nebraska</v>
      </c>
      <c r="B76" s="13">
        <v>9939900</v>
      </c>
    </row>
    <row r="77" spans="1:2" ht="12" customHeight="1" x14ac:dyDescent="0.2">
      <c r="A77" s="7" t="str">
        <f>'Pregnant Women Participating'!A68</f>
        <v>North Dakota</v>
      </c>
      <c r="B77" s="13">
        <v>3985793</v>
      </c>
    </row>
    <row r="78" spans="1:2" ht="12" customHeight="1" x14ac:dyDescent="0.2">
      <c r="A78" s="7" t="str">
        <f>'Pregnant Women Participating'!A69</f>
        <v>South Dakota</v>
      </c>
      <c r="B78" s="13">
        <v>7826935</v>
      </c>
    </row>
    <row r="79" spans="1:2" ht="12" customHeight="1" x14ac:dyDescent="0.2">
      <c r="A79" s="7" t="str">
        <f>'Pregnant Women Participating'!A70</f>
        <v>Wyoming</v>
      </c>
      <c r="B79" s="13">
        <v>3702233</v>
      </c>
    </row>
    <row r="80" spans="1:2" ht="12" customHeight="1" x14ac:dyDescent="0.2">
      <c r="A80" s="7" t="str">
        <f>'Pregnant Women Participating'!A71</f>
        <v>Ute Mountain Ute Tribe, CO</v>
      </c>
      <c r="B80" s="13">
        <v>283402</v>
      </c>
    </row>
    <row r="81" spans="1:2" ht="12" customHeight="1" x14ac:dyDescent="0.2">
      <c r="A81" s="7" t="str">
        <f>'Pregnant Women Participating'!A72</f>
        <v>Omaha Sioux, NE</v>
      </c>
      <c r="B81" s="13">
        <v>250701</v>
      </c>
    </row>
    <row r="82" spans="1:2" ht="12" customHeight="1" x14ac:dyDescent="0.2">
      <c r="A82" s="7" t="str">
        <f>'Pregnant Women Participating'!A73</f>
        <v>Santee Sioux, NE</v>
      </c>
      <c r="B82" s="13">
        <v>95259</v>
      </c>
    </row>
    <row r="83" spans="1:2" ht="12" customHeight="1" x14ac:dyDescent="0.2">
      <c r="A83" s="7" t="str">
        <f>'Pregnant Women Participating'!A74</f>
        <v>Winnebago Tribe, NE</v>
      </c>
      <c r="B83" s="13">
        <v>184611</v>
      </c>
    </row>
    <row r="84" spans="1:2" ht="12" customHeight="1" x14ac:dyDescent="0.2">
      <c r="A84" s="7" t="str">
        <f>'Pregnant Women Participating'!A75</f>
        <v>Standing Rock Sioux Tribe, ND</v>
      </c>
      <c r="B84" s="13">
        <v>1240110</v>
      </c>
    </row>
    <row r="85" spans="1:2" ht="12" customHeight="1" x14ac:dyDescent="0.2">
      <c r="A85" s="7" t="str">
        <f>'Pregnant Women Participating'!A76</f>
        <v>Three Affiliated Tribes, ND</v>
      </c>
      <c r="B85" s="13">
        <v>236071</v>
      </c>
    </row>
    <row r="86" spans="1:2" ht="12" customHeight="1" x14ac:dyDescent="0.2">
      <c r="A86" s="7" t="str">
        <f>'Pregnant Women Participating'!A77</f>
        <v>Cheyenne River Sioux, SD</v>
      </c>
      <c r="B86" s="13">
        <v>554113</v>
      </c>
    </row>
    <row r="87" spans="1:2" ht="12" customHeight="1" x14ac:dyDescent="0.2">
      <c r="A87" s="7" t="str">
        <f>'Pregnant Women Participating'!A78</f>
        <v>Rosebud Sioux, SD</v>
      </c>
      <c r="B87" s="13">
        <v>687552</v>
      </c>
    </row>
    <row r="88" spans="1:2" ht="12" customHeight="1" x14ac:dyDescent="0.2">
      <c r="A88" s="7" t="str">
        <f>'Pregnant Women Participating'!A79</f>
        <v>Northern Arapahoe, WY</v>
      </c>
      <c r="B88" s="13">
        <v>396371</v>
      </c>
    </row>
    <row r="89" spans="1:2" ht="12" customHeight="1" x14ac:dyDescent="0.2">
      <c r="A89" s="7" t="str">
        <f>'Pregnant Women Participating'!A80</f>
        <v>Shoshone Tribe, WY</v>
      </c>
      <c r="B89" s="13">
        <v>249417</v>
      </c>
    </row>
    <row r="90" spans="1:2" s="17" customFormat="1" ht="24.75" customHeight="1" x14ac:dyDescent="0.2">
      <c r="A90" s="14" t="e">
        <f>'Pregnant Women Participating'!#REF!</f>
        <v>#REF!</v>
      </c>
      <c r="B90" s="15">
        <v>106520662</v>
      </c>
    </row>
    <row r="91" spans="1:2" ht="12" customHeight="1" x14ac:dyDescent="0.2">
      <c r="A91" s="8" t="str">
        <f>'Pregnant Women Participating'!A81</f>
        <v>Alaska</v>
      </c>
      <c r="B91" s="13">
        <v>6915376</v>
      </c>
    </row>
    <row r="92" spans="1:2" ht="12" customHeight="1" x14ac:dyDescent="0.2">
      <c r="A92" s="8" t="str">
        <f>'Pregnant Women Participating'!A82</f>
        <v>American Samoa</v>
      </c>
      <c r="B92" s="13">
        <v>1480096</v>
      </c>
    </row>
    <row r="93" spans="1:2" ht="12" customHeight="1" x14ac:dyDescent="0.2">
      <c r="A93" s="8" t="str">
        <f>'Pregnant Women Participating'!A83</f>
        <v>California</v>
      </c>
      <c r="B93" s="13">
        <v>324502329</v>
      </c>
    </row>
    <row r="94" spans="1:2" ht="12" customHeight="1" x14ac:dyDescent="0.2">
      <c r="A94" s="8" t="str">
        <f>'Pregnant Women Participating'!A84</f>
        <v>Guam</v>
      </c>
      <c r="B94" s="13">
        <v>2964490</v>
      </c>
    </row>
    <row r="95" spans="1:2" ht="12" customHeight="1" x14ac:dyDescent="0.2">
      <c r="A95" s="8" t="str">
        <f>'Pregnant Women Participating'!A85</f>
        <v>Hawaii</v>
      </c>
      <c r="B95" s="13">
        <v>9248784</v>
      </c>
    </row>
    <row r="96" spans="1:2" ht="12" customHeight="1" x14ac:dyDescent="0.2">
      <c r="A96" s="8" t="str">
        <f>'Pregnant Women Participating'!A86</f>
        <v>Idaho</v>
      </c>
      <c r="B96" s="13">
        <v>8782779</v>
      </c>
    </row>
    <row r="97" spans="1:2" ht="12" customHeight="1" x14ac:dyDescent="0.2">
      <c r="A97" s="8" t="str">
        <f>'Pregnant Women Participating'!A87</f>
        <v>Nevada</v>
      </c>
      <c r="B97" s="13">
        <v>15128630</v>
      </c>
    </row>
    <row r="98" spans="1:2" ht="12" customHeight="1" x14ac:dyDescent="0.2">
      <c r="A98" s="8" t="str">
        <f>'Pregnant Women Participating'!A88</f>
        <v>Oregon</v>
      </c>
      <c r="B98" s="13">
        <v>23887513</v>
      </c>
    </row>
    <row r="99" spans="1:2" ht="12" customHeight="1" x14ac:dyDescent="0.2">
      <c r="A99" s="8" t="str">
        <f>'Pregnant Women Participating'!A89</f>
        <v>Washington</v>
      </c>
      <c r="B99" s="13">
        <v>47334882</v>
      </c>
    </row>
    <row r="100" spans="1:2" ht="12" customHeight="1" x14ac:dyDescent="0.2">
      <c r="A100" s="8" t="str">
        <f>'Pregnant Women Participating'!A90</f>
        <v>Northern Marianas</v>
      </c>
      <c r="B100" s="13">
        <v>1408876</v>
      </c>
    </row>
    <row r="101" spans="1:2" ht="12" customHeight="1" x14ac:dyDescent="0.2">
      <c r="A101" s="8" t="str">
        <f>'Pregnant Women Participating'!A91</f>
        <v>Inter-Tribal Council, NV</v>
      </c>
      <c r="B101" s="13">
        <v>623202</v>
      </c>
    </row>
    <row r="102" spans="1:2" s="17" customFormat="1" ht="24.75" customHeight="1" x14ac:dyDescent="0.2">
      <c r="A102" s="14" t="e">
        <f>'Pregnant Women Participating'!#REF!</f>
        <v>#REF!</v>
      </c>
      <c r="B102" s="15">
        <v>442276957</v>
      </c>
    </row>
    <row r="103" spans="1:2" s="23" customFormat="1" ht="16.5" customHeight="1" thickBot="1" x14ac:dyDescent="0.25">
      <c r="A103" s="21" t="e">
        <f>'Pregnant Women Participating'!#REF!</f>
        <v>#REF!</v>
      </c>
      <c r="B103" s="22">
        <v>1986430940</v>
      </c>
    </row>
    <row r="104" spans="1:2" ht="12.75" customHeight="1" thickTop="1" x14ac:dyDescent="0.2">
      <c r="A104" s="9"/>
    </row>
    <row r="105" spans="1:2" x14ac:dyDescent="0.2">
      <c r="A105" s="9"/>
    </row>
    <row r="106" spans="1:2" s="25" customFormat="1" ht="12.75" x14ac:dyDescent="0.2">
      <c r="A106" s="24" t="s">
        <v>1</v>
      </c>
    </row>
  </sheetData>
  <phoneticPr fontId="1" type="noConversion"/>
  <pageMargins left="0.5" right="0.5" top="0.5" bottom="0.5" header="0.5" footer="0.3"/>
  <pageSetup fitToHeight="0" orientation="landscape" r:id="rId1"/>
  <headerFooter alignWithMargins="0">
    <oddFooter>&amp;L&amp;6Source: National Data Bank, USDA/Food and Nutrition Service&amp;C&amp;6Page &amp;P of &amp;N&amp;R&amp;6Printed on: 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N98"/>
  <sheetViews>
    <sheetView showGridLines="0" zoomScaleNormal="100" workbookViewId="0">
      <selection activeCell="A92" sqref="A92:XFD97"/>
    </sheetView>
  </sheetViews>
  <sheetFormatPr defaultColWidth="9.140625" defaultRowHeight="12" x14ac:dyDescent="0.2"/>
  <cols>
    <col min="1" max="1" width="34.7109375" style="3" customWidth="1"/>
    <col min="2" max="13" width="11.7109375" style="3" customWidth="1"/>
    <col min="14" max="14" width="13.7109375" style="3" customWidth="1"/>
    <col min="15" max="16384" width="9.140625" style="3"/>
  </cols>
  <sheetData>
    <row r="1" spans="1:14" ht="24" customHeight="1" x14ac:dyDescent="0.2">
      <c r="A1" s="6" t="s">
        <v>138</v>
      </c>
      <c r="B1" s="18" t="s">
        <v>125</v>
      </c>
      <c r="C1" s="19" t="s">
        <v>126</v>
      </c>
      <c r="D1" s="19" t="s">
        <v>127</v>
      </c>
      <c r="E1" s="19" t="s">
        <v>128</v>
      </c>
      <c r="F1" s="19" t="s">
        <v>129</v>
      </c>
      <c r="G1" s="19" t="s">
        <v>130</v>
      </c>
      <c r="H1" s="19" t="s">
        <v>131</v>
      </c>
      <c r="I1" s="19" t="s">
        <v>132</v>
      </c>
      <c r="J1" s="19" t="s">
        <v>133</v>
      </c>
      <c r="K1" s="19" t="s">
        <v>134</v>
      </c>
      <c r="L1" s="19" t="s">
        <v>135</v>
      </c>
      <c r="M1" s="19" t="s">
        <v>136</v>
      </c>
      <c r="N1" s="12" t="s">
        <v>137</v>
      </c>
    </row>
    <row r="2" spans="1:14" ht="12" customHeight="1" x14ac:dyDescent="0.2">
      <c r="A2" s="7" t="s">
        <v>32</v>
      </c>
      <c r="B2" s="13">
        <v>5331</v>
      </c>
      <c r="C2" s="4">
        <v>5039</v>
      </c>
      <c r="D2" s="4">
        <v>4846</v>
      </c>
      <c r="E2" s="4">
        <v>4935</v>
      </c>
      <c r="F2" s="4">
        <v>4699</v>
      </c>
      <c r="G2" s="4">
        <v>4684</v>
      </c>
      <c r="H2" s="4">
        <v>4753</v>
      </c>
      <c r="I2" s="4">
        <v>4852</v>
      </c>
      <c r="J2" s="4">
        <v>4825</v>
      </c>
      <c r="K2" s="4">
        <v>4965</v>
      </c>
      <c r="L2" s="4">
        <v>4926</v>
      </c>
      <c r="M2" s="4">
        <v>4786</v>
      </c>
      <c r="N2" s="13">
        <f t="shared" ref="N2:N12" si="0">IF(SUM(B2:M2)&gt;0,AVERAGE(B2:M2)," ")</f>
        <v>4886.75</v>
      </c>
    </row>
    <row r="3" spans="1:14" ht="12" customHeight="1" x14ac:dyDescent="0.2">
      <c r="A3" s="7" t="s">
        <v>33</v>
      </c>
      <c r="B3" s="13">
        <v>1485</v>
      </c>
      <c r="C3" s="4">
        <v>1363</v>
      </c>
      <c r="D3" s="4">
        <v>1322</v>
      </c>
      <c r="E3" s="4">
        <v>1339</v>
      </c>
      <c r="F3" s="4">
        <v>1321</v>
      </c>
      <c r="G3" s="4">
        <v>1359</v>
      </c>
      <c r="H3" s="4">
        <v>1386</v>
      </c>
      <c r="I3" s="4">
        <v>1426</v>
      </c>
      <c r="J3" s="4">
        <v>1412</v>
      </c>
      <c r="K3" s="4">
        <v>1405</v>
      </c>
      <c r="L3" s="4">
        <v>1345</v>
      </c>
      <c r="M3" s="4">
        <v>1311</v>
      </c>
      <c r="N3" s="13">
        <f t="shared" si="0"/>
        <v>1372.8333333333333</v>
      </c>
    </row>
    <row r="4" spans="1:14" ht="12" customHeight="1" x14ac:dyDescent="0.2">
      <c r="A4" s="7" t="s">
        <v>34</v>
      </c>
      <c r="B4" s="13">
        <v>8982</v>
      </c>
      <c r="C4" s="4">
        <v>8676</v>
      </c>
      <c r="D4" s="4">
        <v>8408</v>
      </c>
      <c r="E4" s="4">
        <v>8391</v>
      </c>
      <c r="F4" s="4">
        <v>8541</v>
      </c>
      <c r="G4" s="4">
        <v>8857</v>
      </c>
      <c r="H4" s="4">
        <v>8992</v>
      </c>
      <c r="I4" s="4">
        <v>9025</v>
      </c>
      <c r="J4" s="4">
        <v>8989</v>
      </c>
      <c r="K4" s="4">
        <v>8950</v>
      </c>
      <c r="L4" s="4">
        <v>8893</v>
      </c>
      <c r="M4" s="4">
        <v>8652</v>
      </c>
      <c r="N4" s="13">
        <f t="shared" si="0"/>
        <v>8779.6666666666661</v>
      </c>
    </row>
    <row r="5" spans="1:14" ht="12" customHeight="1" x14ac:dyDescent="0.2">
      <c r="A5" s="7" t="s">
        <v>35</v>
      </c>
      <c r="B5" s="13">
        <v>982</v>
      </c>
      <c r="C5" s="4">
        <v>976</v>
      </c>
      <c r="D5" s="4">
        <v>956</v>
      </c>
      <c r="E5" s="4">
        <v>1011</v>
      </c>
      <c r="F5" s="4">
        <v>974</v>
      </c>
      <c r="G5" s="4">
        <v>967</v>
      </c>
      <c r="H5" s="4">
        <v>977</v>
      </c>
      <c r="I5" s="4">
        <v>1010</v>
      </c>
      <c r="J5" s="4">
        <v>964</v>
      </c>
      <c r="K5" s="4">
        <v>1010</v>
      </c>
      <c r="L5" s="4">
        <v>983</v>
      </c>
      <c r="M5" s="4">
        <v>948</v>
      </c>
      <c r="N5" s="13">
        <f t="shared" si="0"/>
        <v>979.83333333333337</v>
      </c>
    </row>
    <row r="6" spans="1:14" ht="12" customHeight="1" x14ac:dyDescent="0.2">
      <c r="A6" s="7" t="s">
        <v>36</v>
      </c>
      <c r="B6" s="13">
        <v>32892</v>
      </c>
      <c r="C6" s="4">
        <v>31204</v>
      </c>
      <c r="D6" s="4">
        <v>29647</v>
      </c>
      <c r="E6" s="4">
        <v>29644</v>
      </c>
      <c r="F6" s="4">
        <v>29614</v>
      </c>
      <c r="G6" s="4">
        <v>30558</v>
      </c>
      <c r="H6" s="4">
        <v>31579</v>
      </c>
      <c r="I6" s="4">
        <v>32354</v>
      </c>
      <c r="J6" s="4">
        <v>31976</v>
      </c>
      <c r="K6" s="4">
        <v>32508</v>
      </c>
      <c r="L6" s="4">
        <v>32250</v>
      </c>
      <c r="M6" s="4">
        <v>31245</v>
      </c>
      <c r="N6" s="13">
        <f t="shared" si="0"/>
        <v>31289.25</v>
      </c>
    </row>
    <row r="7" spans="1:14" ht="12" customHeight="1" x14ac:dyDescent="0.2">
      <c r="A7" s="7" t="s">
        <v>37</v>
      </c>
      <c r="B7" s="13">
        <v>1547</v>
      </c>
      <c r="C7" s="4">
        <v>1503</v>
      </c>
      <c r="D7" s="4">
        <v>1423</v>
      </c>
      <c r="E7" s="4">
        <v>1442</v>
      </c>
      <c r="F7" s="4">
        <v>1456</v>
      </c>
      <c r="G7" s="4">
        <v>1538</v>
      </c>
      <c r="H7" s="4">
        <v>1590</v>
      </c>
      <c r="I7" s="4">
        <v>1656</v>
      </c>
      <c r="J7" s="4">
        <v>1632</v>
      </c>
      <c r="K7" s="4">
        <v>1663</v>
      </c>
      <c r="L7" s="4">
        <v>1677</v>
      </c>
      <c r="M7" s="4">
        <v>1598</v>
      </c>
      <c r="N7" s="13">
        <f t="shared" si="0"/>
        <v>1560.4166666666667</v>
      </c>
    </row>
    <row r="8" spans="1:14" ht="12" customHeight="1" x14ac:dyDescent="0.2">
      <c r="A8" s="7" t="s">
        <v>38</v>
      </c>
      <c r="B8" s="13">
        <v>891</v>
      </c>
      <c r="C8" s="4">
        <v>870</v>
      </c>
      <c r="D8" s="4">
        <v>842</v>
      </c>
      <c r="E8" s="4">
        <v>832</v>
      </c>
      <c r="F8" s="4">
        <v>842</v>
      </c>
      <c r="G8" s="4">
        <v>829</v>
      </c>
      <c r="H8" s="4">
        <v>851</v>
      </c>
      <c r="I8" s="4">
        <v>860</v>
      </c>
      <c r="J8" s="4">
        <v>853</v>
      </c>
      <c r="K8" s="4">
        <v>870</v>
      </c>
      <c r="L8" s="4">
        <v>864</v>
      </c>
      <c r="M8" s="4">
        <v>859</v>
      </c>
      <c r="N8" s="13">
        <f t="shared" si="0"/>
        <v>855.25</v>
      </c>
    </row>
    <row r="9" spans="1:14" ht="12" customHeight="1" x14ac:dyDescent="0.2">
      <c r="A9" s="7" t="s">
        <v>39</v>
      </c>
      <c r="B9" s="13">
        <v>276</v>
      </c>
      <c r="C9" s="4">
        <v>255</v>
      </c>
      <c r="D9" s="4">
        <v>247</v>
      </c>
      <c r="E9" s="4">
        <v>245</v>
      </c>
      <c r="F9" s="4">
        <v>238</v>
      </c>
      <c r="G9" s="4">
        <v>241</v>
      </c>
      <c r="H9" s="4">
        <v>248</v>
      </c>
      <c r="I9" s="4">
        <v>247</v>
      </c>
      <c r="J9" s="4">
        <v>251</v>
      </c>
      <c r="K9" s="4">
        <v>259</v>
      </c>
      <c r="L9" s="4">
        <v>256</v>
      </c>
      <c r="M9" s="4">
        <v>247</v>
      </c>
      <c r="N9" s="13">
        <f t="shared" si="0"/>
        <v>250.83333333333334</v>
      </c>
    </row>
    <row r="10" spans="1:14" ht="12" customHeight="1" x14ac:dyDescent="0.2">
      <c r="A10" s="7" t="s">
        <v>40</v>
      </c>
      <c r="B10" s="13">
        <v>11</v>
      </c>
      <c r="C10" s="4">
        <v>11</v>
      </c>
      <c r="D10" s="4">
        <v>8</v>
      </c>
      <c r="E10" s="4">
        <v>9</v>
      </c>
      <c r="F10" s="4">
        <v>7</v>
      </c>
      <c r="G10" s="4">
        <v>12</v>
      </c>
      <c r="H10" s="4">
        <v>15</v>
      </c>
      <c r="I10" s="4">
        <v>16</v>
      </c>
      <c r="J10" s="4">
        <v>14</v>
      </c>
      <c r="K10" s="4">
        <v>17</v>
      </c>
      <c r="L10" s="4">
        <v>15</v>
      </c>
      <c r="M10" s="4">
        <v>23</v>
      </c>
      <c r="N10" s="13">
        <f t="shared" si="0"/>
        <v>13.166666666666666</v>
      </c>
    </row>
    <row r="11" spans="1:14" ht="12" customHeight="1" x14ac:dyDescent="0.2">
      <c r="A11" s="7" t="s">
        <v>41</v>
      </c>
      <c r="B11" s="13">
        <v>3</v>
      </c>
      <c r="C11" s="4">
        <v>5</v>
      </c>
      <c r="D11" s="4">
        <v>5</v>
      </c>
      <c r="E11" s="4">
        <v>5</v>
      </c>
      <c r="F11" s="4">
        <v>4</v>
      </c>
      <c r="G11" s="4">
        <v>3</v>
      </c>
      <c r="H11" s="4">
        <v>4</v>
      </c>
      <c r="I11" s="4">
        <v>8</v>
      </c>
      <c r="J11" s="4">
        <v>9</v>
      </c>
      <c r="K11" s="4">
        <v>8</v>
      </c>
      <c r="L11" s="4">
        <v>5</v>
      </c>
      <c r="M11" s="4">
        <v>9</v>
      </c>
      <c r="N11" s="13">
        <f t="shared" si="0"/>
        <v>5.666666666666667</v>
      </c>
    </row>
    <row r="12" spans="1:14" ht="12" customHeight="1" x14ac:dyDescent="0.2">
      <c r="A12" s="7" t="s">
        <v>42</v>
      </c>
      <c r="B12" s="13">
        <v>19</v>
      </c>
      <c r="C12" s="4">
        <v>17</v>
      </c>
      <c r="D12" s="4">
        <v>18</v>
      </c>
      <c r="E12" s="4">
        <v>26</v>
      </c>
      <c r="F12" s="4">
        <v>21</v>
      </c>
      <c r="G12" s="4">
        <v>23</v>
      </c>
      <c r="H12" s="4">
        <v>12</v>
      </c>
      <c r="I12" s="4">
        <v>20</v>
      </c>
      <c r="J12" s="4">
        <v>0</v>
      </c>
      <c r="K12" s="4">
        <v>0</v>
      </c>
      <c r="L12" s="4">
        <v>0</v>
      </c>
      <c r="M12" s="4">
        <v>0</v>
      </c>
      <c r="N12" s="13">
        <f t="shared" si="0"/>
        <v>13</v>
      </c>
    </row>
    <row r="13" spans="1:14" ht="12" customHeight="1" x14ac:dyDescent="0.2">
      <c r="A13" s="7" t="s">
        <v>43</v>
      </c>
      <c r="B13" s="13">
        <v>1690</v>
      </c>
      <c r="C13" s="4">
        <v>1582</v>
      </c>
      <c r="D13" s="4">
        <v>1502</v>
      </c>
      <c r="E13" s="4">
        <v>1530</v>
      </c>
      <c r="F13" s="4">
        <v>1477</v>
      </c>
      <c r="G13" s="4">
        <v>1497</v>
      </c>
      <c r="H13" s="4">
        <v>1525</v>
      </c>
      <c r="I13" s="4">
        <v>1557</v>
      </c>
      <c r="J13" s="4">
        <v>1596</v>
      </c>
      <c r="K13" s="4">
        <v>1641</v>
      </c>
      <c r="L13" s="4">
        <v>1604</v>
      </c>
      <c r="M13" s="4">
        <v>1619</v>
      </c>
      <c r="N13" s="13">
        <f t="shared" ref="N13:N91" si="1">IF(SUM(B13:M13)&gt;0,AVERAGE(B13:M13)," ")</f>
        <v>1568.3333333333333</v>
      </c>
    </row>
    <row r="14" spans="1:14" ht="12" customHeight="1" x14ac:dyDescent="0.2">
      <c r="A14" s="7" t="s">
        <v>44</v>
      </c>
      <c r="B14" s="13">
        <v>1008</v>
      </c>
      <c r="C14" s="4">
        <v>944</v>
      </c>
      <c r="D14" s="4">
        <v>912</v>
      </c>
      <c r="E14" s="4">
        <v>878</v>
      </c>
      <c r="F14" s="4">
        <v>840</v>
      </c>
      <c r="G14" s="4">
        <v>909</v>
      </c>
      <c r="H14" s="4">
        <v>946</v>
      </c>
      <c r="I14" s="4">
        <v>1005</v>
      </c>
      <c r="J14" s="4">
        <v>1003</v>
      </c>
      <c r="K14" s="4">
        <v>1008</v>
      </c>
      <c r="L14" s="4">
        <v>1010</v>
      </c>
      <c r="M14" s="4">
        <v>976</v>
      </c>
      <c r="N14" s="13">
        <f t="shared" si="1"/>
        <v>953.25</v>
      </c>
    </row>
    <row r="15" spans="1:14" ht="12" customHeight="1" x14ac:dyDescent="0.2">
      <c r="A15" s="7" t="s">
        <v>45</v>
      </c>
      <c r="B15" s="13">
        <v>12242</v>
      </c>
      <c r="C15" s="4">
        <v>11203</v>
      </c>
      <c r="D15" s="4">
        <v>10568</v>
      </c>
      <c r="E15" s="4">
        <v>11099</v>
      </c>
      <c r="F15" s="4">
        <v>10751</v>
      </c>
      <c r="G15" s="4">
        <v>11211</v>
      </c>
      <c r="H15" s="4">
        <v>11406</v>
      </c>
      <c r="I15" s="4">
        <v>11706</v>
      </c>
      <c r="J15" s="4">
        <v>11744</v>
      </c>
      <c r="K15" s="4">
        <v>12041</v>
      </c>
      <c r="L15" s="4">
        <v>12169</v>
      </c>
      <c r="M15" s="4">
        <v>11807</v>
      </c>
      <c r="N15" s="13">
        <f t="shared" si="1"/>
        <v>11495.583333333334</v>
      </c>
    </row>
    <row r="16" spans="1:14" ht="12" customHeight="1" x14ac:dyDescent="0.2">
      <c r="A16" s="7" t="s">
        <v>46</v>
      </c>
      <c r="B16" s="13">
        <v>11802</v>
      </c>
      <c r="C16" s="4">
        <v>11068</v>
      </c>
      <c r="D16" s="4">
        <v>10169</v>
      </c>
      <c r="E16" s="4">
        <v>9989</v>
      </c>
      <c r="F16" s="4">
        <v>10071</v>
      </c>
      <c r="G16" s="4">
        <v>10298</v>
      </c>
      <c r="H16" s="4">
        <v>10567</v>
      </c>
      <c r="I16" s="4">
        <v>11009</v>
      </c>
      <c r="J16" s="4">
        <v>10935</v>
      </c>
      <c r="K16" s="4">
        <v>11216</v>
      </c>
      <c r="L16" s="4">
        <v>10930</v>
      </c>
      <c r="M16" s="4">
        <v>10698</v>
      </c>
      <c r="N16" s="13">
        <f t="shared" si="1"/>
        <v>10729.333333333334</v>
      </c>
    </row>
    <row r="17" spans="1:14" ht="12" customHeight="1" x14ac:dyDescent="0.2">
      <c r="A17" s="7" t="s">
        <v>47</v>
      </c>
      <c r="B17" s="13">
        <v>18903</v>
      </c>
      <c r="C17" s="4">
        <v>17778</v>
      </c>
      <c r="D17" s="4">
        <v>17019</v>
      </c>
      <c r="E17" s="4">
        <v>17201</v>
      </c>
      <c r="F17" s="4">
        <v>16374</v>
      </c>
      <c r="G17" s="4">
        <v>16818</v>
      </c>
      <c r="H17" s="4">
        <v>17236</v>
      </c>
      <c r="I17" s="4">
        <v>17557</v>
      </c>
      <c r="J17" s="4">
        <v>17718</v>
      </c>
      <c r="K17" s="4">
        <v>17609</v>
      </c>
      <c r="L17" s="4">
        <v>17408</v>
      </c>
      <c r="M17" s="4">
        <v>16550</v>
      </c>
      <c r="N17" s="13">
        <f t="shared" si="1"/>
        <v>17347.583333333332</v>
      </c>
    </row>
    <row r="18" spans="1:14" ht="12" customHeight="1" x14ac:dyDescent="0.2">
      <c r="A18" s="7" t="s">
        <v>48</v>
      </c>
      <c r="B18" s="13">
        <v>10009</v>
      </c>
      <c r="C18" s="4">
        <v>9393</v>
      </c>
      <c r="D18" s="4">
        <v>8963</v>
      </c>
      <c r="E18" s="4">
        <v>9040</v>
      </c>
      <c r="F18" s="4">
        <v>9017</v>
      </c>
      <c r="G18" s="4">
        <v>9261</v>
      </c>
      <c r="H18" s="4">
        <v>9472</v>
      </c>
      <c r="I18" s="4">
        <v>9611</v>
      </c>
      <c r="J18" s="4">
        <v>9597</v>
      </c>
      <c r="K18" s="4">
        <v>9638</v>
      </c>
      <c r="L18" s="4">
        <v>9627</v>
      </c>
      <c r="M18" s="4">
        <v>9288</v>
      </c>
      <c r="N18" s="13">
        <f t="shared" si="1"/>
        <v>9409.6666666666661</v>
      </c>
    </row>
    <row r="19" spans="1:14" ht="12" customHeight="1" x14ac:dyDescent="0.2">
      <c r="A19" s="7" t="s">
        <v>49</v>
      </c>
      <c r="B19" s="13">
        <v>10651</v>
      </c>
      <c r="C19" s="4">
        <v>10011</v>
      </c>
      <c r="D19" s="4">
        <v>9318</v>
      </c>
      <c r="E19" s="4">
        <v>9598</v>
      </c>
      <c r="F19" s="4">
        <v>9691</v>
      </c>
      <c r="G19" s="4">
        <v>10121</v>
      </c>
      <c r="H19" s="4">
        <v>10499</v>
      </c>
      <c r="I19" s="4">
        <v>10870</v>
      </c>
      <c r="J19" s="4">
        <v>10746</v>
      </c>
      <c r="K19" s="4">
        <v>10923</v>
      </c>
      <c r="L19" s="4">
        <v>10968</v>
      </c>
      <c r="M19" s="4">
        <v>10628</v>
      </c>
      <c r="N19" s="13">
        <f t="shared" si="1"/>
        <v>10335.333333333334</v>
      </c>
    </row>
    <row r="20" spans="1:14" ht="12" customHeight="1" x14ac:dyDescent="0.2">
      <c r="A20" s="7" t="s">
        <v>50</v>
      </c>
      <c r="B20" s="13">
        <v>3126</v>
      </c>
      <c r="C20" s="4">
        <v>2958</v>
      </c>
      <c r="D20" s="4">
        <v>2833</v>
      </c>
      <c r="E20" s="4">
        <v>2907</v>
      </c>
      <c r="F20" s="4">
        <v>2959</v>
      </c>
      <c r="G20" s="4">
        <v>3048</v>
      </c>
      <c r="H20" s="4">
        <v>3082</v>
      </c>
      <c r="I20" s="4">
        <v>3192</v>
      </c>
      <c r="J20" s="4">
        <v>3160</v>
      </c>
      <c r="K20" s="4">
        <v>3332</v>
      </c>
      <c r="L20" s="4">
        <v>3357</v>
      </c>
      <c r="M20" s="4">
        <v>3254</v>
      </c>
      <c r="N20" s="13">
        <f t="shared" si="1"/>
        <v>3100.6666666666665</v>
      </c>
    </row>
    <row r="21" spans="1:14" ht="12" customHeight="1" x14ac:dyDescent="0.2">
      <c r="A21" s="7" t="s">
        <v>51</v>
      </c>
      <c r="B21" s="13">
        <v>13259</v>
      </c>
      <c r="C21" s="4">
        <v>12572</v>
      </c>
      <c r="D21" s="4">
        <v>12086</v>
      </c>
      <c r="E21" s="4">
        <v>12164</v>
      </c>
      <c r="F21" s="4">
        <v>11832</v>
      </c>
      <c r="G21" s="4">
        <v>12349</v>
      </c>
      <c r="H21" s="4">
        <v>12733</v>
      </c>
      <c r="I21" s="4">
        <v>13370</v>
      </c>
      <c r="J21" s="4">
        <v>13464</v>
      </c>
      <c r="K21" s="4">
        <v>13276</v>
      </c>
      <c r="L21" s="4">
        <v>13909</v>
      </c>
      <c r="M21" s="4">
        <v>13366</v>
      </c>
      <c r="N21" s="13">
        <f t="shared" si="1"/>
        <v>12865</v>
      </c>
    </row>
    <row r="22" spans="1:14" ht="12" customHeight="1" x14ac:dyDescent="0.2">
      <c r="A22" s="7" t="s">
        <v>52</v>
      </c>
      <c r="B22" s="13">
        <v>41789</v>
      </c>
      <c r="C22" s="4">
        <v>39227</v>
      </c>
      <c r="D22" s="4">
        <v>36822</v>
      </c>
      <c r="E22" s="4">
        <v>36783</v>
      </c>
      <c r="F22" s="4">
        <v>36608</v>
      </c>
      <c r="G22" s="4">
        <v>37055</v>
      </c>
      <c r="H22" s="4">
        <v>37852</v>
      </c>
      <c r="I22" s="4">
        <v>38814</v>
      </c>
      <c r="J22" s="4">
        <v>39764</v>
      </c>
      <c r="K22" s="4">
        <v>40786</v>
      </c>
      <c r="L22" s="4">
        <v>40966</v>
      </c>
      <c r="M22" s="4">
        <v>39544</v>
      </c>
      <c r="N22" s="13">
        <f t="shared" si="1"/>
        <v>38834.166666666664</v>
      </c>
    </row>
    <row r="23" spans="1:14" ht="12" customHeight="1" x14ac:dyDescent="0.2">
      <c r="A23" s="7" t="s">
        <v>53</v>
      </c>
      <c r="B23" s="13">
        <v>21274</v>
      </c>
      <c r="C23" s="4">
        <v>20243</v>
      </c>
      <c r="D23" s="4">
        <v>19512</v>
      </c>
      <c r="E23" s="4">
        <v>19803</v>
      </c>
      <c r="F23" s="4">
        <v>19918</v>
      </c>
      <c r="G23" s="4">
        <v>20318</v>
      </c>
      <c r="H23" s="4">
        <v>20724</v>
      </c>
      <c r="I23" s="4">
        <v>21392</v>
      </c>
      <c r="J23" s="4">
        <v>21699</v>
      </c>
      <c r="K23" s="4">
        <v>22080</v>
      </c>
      <c r="L23" s="4">
        <v>21966</v>
      </c>
      <c r="M23" s="4">
        <v>20750</v>
      </c>
      <c r="N23" s="13">
        <f t="shared" si="1"/>
        <v>20806.583333333332</v>
      </c>
    </row>
    <row r="24" spans="1:14" ht="12" customHeight="1" x14ac:dyDescent="0.2">
      <c r="A24" s="7" t="s">
        <v>54</v>
      </c>
      <c r="B24" s="13">
        <v>9926</v>
      </c>
      <c r="C24" s="4">
        <v>9388</v>
      </c>
      <c r="D24" s="4">
        <v>8856</v>
      </c>
      <c r="E24" s="4">
        <v>8772</v>
      </c>
      <c r="F24" s="4">
        <v>8811</v>
      </c>
      <c r="G24" s="4">
        <v>9085</v>
      </c>
      <c r="H24" s="4">
        <v>9387</v>
      </c>
      <c r="I24" s="4">
        <v>9603</v>
      </c>
      <c r="J24" s="4">
        <v>9706</v>
      </c>
      <c r="K24" s="4">
        <v>9918</v>
      </c>
      <c r="L24" s="4">
        <v>10098</v>
      </c>
      <c r="M24" s="4">
        <v>9758</v>
      </c>
      <c r="N24" s="13">
        <f t="shared" si="1"/>
        <v>9442.3333333333339</v>
      </c>
    </row>
    <row r="25" spans="1:14" ht="12" customHeight="1" x14ac:dyDescent="0.2">
      <c r="A25" s="7" t="s">
        <v>55</v>
      </c>
      <c r="B25" s="13">
        <v>7905</v>
      </c>
      <c r="C25" s="4">
        <v>7288</v>
      </c>
      <c r="D25" s="4">
        <v>6642</v>
      </c>
      <c r="E25" s="4">
        <v>6622</v>
      </c>
      <c r="F25" s="4">
        <v>6558</v>
      </c>
      <c r="G25" s="4">
        <v>6689</v>
      </c>
      <c r="H25" s="4">
        <v>6920</v>
      </c>
      <c r="I25" s="4">
        <v>7461</v>
      </c>
      <c r="J25" s="4">
        <v>7717</v>
      </c>
      <c r="K25" s="4">
        <v>7884</v>
      </c>
      <c r="L25" s="4">
        <v>7889</v>
      </c>
      <c r="M25" s="4">
        <v>7527</v>
      </c>
      <c r="N25" s="13">
        <f t="shared" si="1"/>
        <v>7258.5</v>
      </c>
    </row>
    <row r="26" spans="1:14" ht="12" customHeight="1" x14ac:dyDescent="0.2">
      <c r="A26" s="7" t="s">
        <v>56</v>
      </c>
      <c r="B26" s="13">
        <v>19379</v>
      </c>
      <c r="C26" s="4">
        <v>18382</v>
      </c>
      <c r="D26" s="4">
        <v>17461</v>
      </c>
      <c r="E26" s="4">
        <v>17762</v>
      </c>
      <c r="F26" s="4">
        <v>17632</v>
      </c>
      <c r="G26" s="4">
        <v>18287</v>
      </c>
      <c r="H26" s="4">
        <v>18622</v>
      </c>
      <c r="I26" s="4">
        <v>19430</v>
      </c>
      <c r="J26" s="4">
        <v>19649</v>
      </c>
      <c r="K26" s="4">
        <v>20295</v>
      </c>
      <c r="L26" s="4">
        <v>20951</v>
      </c>
      <c r="M26" s="4">
        <v>20216</v>
      </c>
      <c r="N26" s="13">
        <f t="shared" si="1"/>
        <v>19005.5</v>
      </c>
    </row>
    <row r="27" spans="1:14" ht="12" customHeight="1" x14ac:dyDescent="0.2">
      <c r="A27" s="7" t="s">
        <v>57</v>
      </c>
      <c r="B27" s="13">
        <v>9434</v>
      </c>
      <c r="C27" s="4">
        <v>8997</v>
      </c>
      <c r="D27" s="4">
        <v>8593</v>
      </c>
      <c r="E27" s="4">
        <v>8634</v>
      </c>
      <c r="F27" s="4">
        <v>8465</v>
      </c>
      <c r="G27" s="4">
        <v>8720</v>
      </c>
      <c r="H27" s="4">
        <v>8932</v>
      </c>
      <c r="I27" s="4">
        <v>7760</v>
      </c>
      <c r="J27" s="4">
        <v>9174</v>
      </c>
      <c r="K27" s="4">
        <v>9242</v>
      </c>
      <c r="L27" s="4">
        <v>9233</v>
      </c>
      <c r="M27" s="4">
        <v>8590</v>
      </c>
      <c r="N27" s="13">
        <f t="shared" si="1"/>
        <v>8814.5</v>
      </c>
    </row>
    <row r="28" spans="1:14" ht="12" customHeight="1" x14ac:dyDescent="0.2">
      <c r="A28" s="7" t="s">
        <v>58</v>
      </c>
      <c r="B28" s="13">
        <v>13804</v>
      </c>
      <c r="C28" s="4">
        <v>12824</v>
      </c>
      <c r="D28" s="4">
        <v>11986</v>
      </c>
      <c r="E28" s="4">
        <v>12036</v>
      </c>
      <c r="F28" s="4">
        <v>11806</v>
      </c>
      <c r="G28" s="4">
        <v>11688</v>
      </c>
      <c r="H28" s="4">
        <v>11218</v>
      </c>
      <c r="I28" s="4">
        <v>11623</v>
      </c>
      <c r="J28" s="4">
        <v>11718</v>
      </c>
      <c r="K28" s="4">
        <v>12660</v>
      </c>
      <c r="L28" s="4">
        <v>12669</v>
      </c>
      <c r="M28" s="4">
        <v>12452</v>
      </c>
      <c r="N28" s="13">
        <f t="shared" si="1"/>
        <v>12207</v>
      </c>
    </row>
    <row r="29" spans="1:14" ht="12" customHeight="1" x14ac:dyDescent="0.2">
      <c r="A29" s="7" t="s">
        <v>59</v>
      </c>
      <c r="B29" s="13">
        <v>66</v>
      </c>
      <c r="C29" s="4">
        <v>64</v>
      </c>
      <c r="D29" s="4">
        <v>60</v>
      </c>
      <c r="E29" s="4">
        <v>72</v>
      </c>
      <c r="F29" s="4">
        <v>60</v>
      </c>
      <c r="G29" s="4">
        <v>66</v>
      </c>
      <c r="H29" s="4">
        <v>57</v>
      </c>
      <c r="I29" s="4">
        <v>67</v>
      </c>
      <c r="J29" s="4">
        <v>66</v>
      </c>
      <c r="K29" s="4">
        <v>65</v>
      </c>
      <c r="L29" s="4">
        <v>72</v>
      </c>
      <c r="M29" s="4">
        <v>82</v>
      </c>
      <c r="N29" s="13">
        <f t="shared" si="1"/>
        <v>66.416666666666671</v>
      </c>
    </row>
    <row r="30" spans="1:14" ht="12" customHeight="1" x14ac:dyDescent="0.2">
      <c r="A30" s="7" t="s">
        <v>60</v>
      </c>
      <c r="B30" s="13">
        <v>39</v>
      </c>
      <c r="C30" s="4">
        <v>37</v>
      </c>
      <c r="D30" s="4">
        <v>30</v>
      </c>
      <c r="E30" s="4">
        <v>36</v>
      </c>
      <c r="F30" s="4">
        <v>43</v>
      </c>
      <c r="G30" s="4">
        <v>41</v>
      </c>
      <c r="H30" s="4">
        <v>45</v>
      </c>
      <c r="I30" s="4">
        <v>52</v>
      </c>
      <c r="J30" s="4">
        <v>51</v>
      </c>
      <c r="K30" s="4">
        <v>51</v>
      </c>
      <c r="L30" s="4">
        <v>52</v>
      </c>
      <c r="M30" s="4">
        <v>46</v>
      </c>
      <c r="N30" s="13">
        <f t="shared" si="1"/>
        <v>43.583333333333336</v>
      </c>
    </row>
    <row r="31" spans="1:14" ht="12" customHeight="1" x14ac:dyDescent="0.2">
      <c r="A31" s="7" t="s">
        <v>61</v>
      </c>
      <c r="B31" s="13">
        <v>16656</v>
      </c>
      <c r="C31" s="4">
        <v>15626</v>
      </c>
      <c r="D31" s="4">
        <v>14916</v>
      </c>
      <c r="E31" s="4">
        <v>14697</v>
      </c>
      <c r="F31" s="4">
        <v>14699</v>
      </c>
      <c r="G31" s="4">
        <v>15390</v>
      </c>
      <c r="H31" s="4">
        <v>15653</v>
      </c>
      <c r="I31" s="4">
        <v>16055</v>
      </c>
      <c r="J31" s="4">
        <v>15939</v>
      </c>
      <c r="K31" s="4">
        <v>16340</v>
      </c>
      <c r="L31" s="4">
        <v>16016</v>
      </c>
      <c r="M31" s="4">
        <v>15434</v>
      </c>
      <c r="N31" s="13">
        <f t="shared" si="1"/>
        <v>15618.416666666666</v>
      </c>
    </row>
    <row r="32" spans="1:14" ht="12" customHeight="1" x14ac:dyDescent="0.2">
      <c r="A32" s="7" t="s">
        <v>62</v>
      </c>
      <c r="B32" s="13">
        <v>11464</v>
      </c>
      <c r="C32" s="4">
        <v>10952</v>
      </c>
      <c r="D32" s="4">
        <v>10417</v>
      </c>
      <c r="E32" s="4">
        <v>10493</v>
      </c>
      <c r="F32" s="4">
        <v>10270</v>
      </c>
      <c r="G32" s="4">
        <v>10763</v>
      </c>
      <c r="H32" s="4">
        <v>11240</v>
      </c>
      <c r="I32" s="4">
        <v>11589</v>
      </c>
      <c r="J32" s="4">
        <v>11596</v>
      </c>
      <c r="K32" s="4">
        <v>12064</v>
      </c>
      <c r="L32" s="4">
        <v>11728</v>
      </c>
      <c r="M32" s="4">
        <v>11354</v>
      </c>
      <c r="N32" s="13">
        <f t="shared" si="1"/>
        <v>11160.833333333334</v>
      </c>
    </row>
    <row r="33" spans="1:14" ht="12" customHeight="1" x14ac:dyDescent="0.2">
      <c r="A33" s="7" t="s">
        <v>63</v>
      </c>
      <c r="B33" s="13">
        <v>4758</v>
      </c>
      <c r="C33" s="4">
        <v>4610</v>
      </c>
      <c r="D33" s="4">
        <v>4472</v>
      </c>
      <c r="E33" s="4">
        <v>4379</v>
      </c>
      <c r="F33" s="4">
        <v>4248</v>
      </c>
      <c r="G33" s="4">
        <v>4360</v>
      </c>
      <c r="H33" s="4">
        <v>4476</v>
      </c>
      <c r="I33" s="4">
        <v>4508</v>
      </c>
      <c r="J33" s="4">
        <v>4478</v>
      </c>
      <c r="K33" s="4">
        <v>4522</v>
      </c>
      <c r="L33" s="4">
        <v>4582</v>
      </c>
      <c r="M33" s="4">
        <v>4530</v>
      </c>
      <c r="N33" s="13">
        <f t="shared" si="1"/>
        <v>4493.583333333333</v>
      </c>
    </row>
    <row r="34" spans="1:14" ht="12" customHeight="1" x14ac:dyDescent="0.2">
      <c r="A34" s="7" t="s">
        <v>64</v>
      </c>
      <c r="B34" s="13">
        <v>19587</v>
      </c>
      <c r="C34" s="4">
        <v>19165</v>
      </c>
      <c r="D34" s="4">
        <v>19033</v>
      </c>
      <c r="E34" s="4">
        <v>19389</v>
      </c>
      <c r="F34" s="4">
        <v>19055</v>
      </c>
      <c r="G34" s="4">
        <v>19771</v>
      </c>
      <c r="H34" s="4">
        <v>20311</v>
      </c>
      <c r="I34" s="4">
        <v>20601</v>
      </c>
      <c r="J34" s="4">
        <v>20496</v>
      </c>
      <c r="K34" s="4">
        <v>20643</v>
      </c>
      <c r="L34" s="4">
        <v>20399</v>
      </c>
      <c r="M34" s="4">
        <v>20409</v>
      </c>
      <c r="N34" s="13">
        <f t="shared" si="1"/>
        <v>19904.916666666668</v>
      </c>
    </row>
    <row r="35" spans="1:14" ht="12" customHeight="1" x14ac:dyDescent="0.2">
      <c r="A35" s="7" t="s">
        <v>65</v>
      </c>
      <c r="B35" s="13">
        <v>8258</v>
      </c>
      <c r="C35" s="4">
        <v>8015</v>
      </c>
      <c r="D35" s="4">
        <v>7729</v>
      </c>
      <c r="E35" s="4">
        <v>7736</v>
      </c>
      <c r="F35" s="4">
        <v>7379</v>
      </c>
      <c r="G35" s="4">
        <v>7601</v>
      </c>
      <c r="H35" s="4">
        <v>7757</v>
      </c>
      <c r="I35" s="4">
        <v>8045</v>
      </c>
      <c r="J35" s="4">
        <v>8026</v>
      </c>
      <c r="K35" s="4">
        <v>8141</v>
      </c>
      <c r="L35" s="4">
        <v>8161</v>
      </c>
      <c r="M35" s="4">
        <v>7927</v>
      </c>
      <c r="N35" s="13">
        <f t="shared" si="1"/>
        <v>7897.916666666667</v>
      </c>
    </row>
    <row r="36" spans="1:14" ht="12" customHeight="1" x14ac:dyDescent="0.2">
      <c r="A36" s="7" t="s">
        <v>66</v>
      </c>
      <c r="B36" s="13">
        <v>20337</v>
      </c>
      <c r="C36" s="4">
        <v>19329</v>
      </c>
      <c r="D36" s="4">
        <v>18339</v>
      </c>
      <c r="E36" s="4">
        <v>18291</v>
      </c>
      <c r="F36" s="4">
        <v>18210</v>
      </c>
      <c r="G36" s="4">
        <v>18483</v>
      </c>
      <c r="H36" s="4">
        <v>19314</v>
      </c>
      <c r="I36" s="4">
        <v>19717</v>
      </c>
      <c r="J36" s="4">
        <v>19765</v>
      </c>
      <c r="K36" s="4">
        <v>20229</v>
      </c>
      <c r="L36" s="4">
        <v>20332</v>
      </c>
      <c r="M36" s="4">
        <v>19841</v>
      </c>
      <c r="N36" s="13">
        <f t="shared" si="1"/>
        <v>19348.916666666668</v>
      </c>
    </row>
    <row r="37" spans="1:14" ht="12" customHeight="1" x14ac:dyDescent="0.2">
      <c r="A37" s="7" t="s">
        <v>67</v>
      </c>
      <c r="B37" s="13">
        <v>6998</v>
      </c>
      <c r="C37" s="4">
        <v>6723</v>
      </c>
      <c r="D37" s="4">
        <v>6394</v>
      </c>
      <c r="E37" s="4">
        <v>6380</v>
      </c>
      <c r="F37" s="4">
        <v>6233</v>
      </c>
      <c r="G37" s="4">
        <v>6313</v>
      </c>
      <c r="H37" s="4">
        <v>6726</v>
      </c>
      <c r="I37" s="4">
        <v>6910</v>
      </c>
      <c r="J37" s="4">
        <v>6912</v>
      </c>
      <c r="K37" s="4">
        <v>7078</v>
      </c>
      <c r="L37" s="4">
        <v>7143</v>
      </c>
      <c r="M37" s="4">
        <v>6913</v>
      </c>
      <c r="N37" s="13">
        <f t="shared" si="1"/>
        <v>6726.916666666667</v>
      </c>
    </row>
    <row r="38" spans="1:14" ht="12" customHeight="1" x14ac:dyDescent="0.2">
      <c r="A38" s="7" t="s">
        <v>68</v>
      </c>
      <c r="B38" s="13">
        <v>9986</v>
      </c>
      <c r="C38" s="4">
        <v>9371</v>
      </c>
      <c r="D38" s="4">
        <v>8766</v>
      </c>
      <c r="E38" s="4">
        <v>8743</v>
      </c>
      <c r="F38" s="4">
        <v>8598</v>
      </c>
      <c r="G38" s="4">
        <v>8801</v>
      </c>
      <c r="H38" s="4">
        <v>9004</v>
      </c>
      <c r="I38" s="4">
        <v>9372</v>
      </c>
      <c r="J38" s="4">
        <v>9598</v>
      </c>
      <c r="K38" s="4">
        <v>9874</v>
      </c>
      <c r="L38" s="4">
        <v>10022</v>
      </c>
      <c r="M38" s="4">
        <v>9668</v>
      </c>
      <c r="N38" s="13">
        <f t="shared" si="1"/>
        <v>9316.9166666666661</v>
      </c>
    </row>
    <row r="39" spans="1:14" ht="12" customHeight="1" x14ac:dyDescent="0.2">
      <c r="A39" s="7" t="s">
        <v>69</v>
      </c>
      <c r="B39" s="13">
        <v>8000</v>
      </c>
      <c r="C39" s="4">
        <v>7553</v>
      </c>
      <c r="D39" s="4">
        <v>7110</v>
      </c>
      <c r="E39" s="4">
        <v>7137</v>
      </c>
      <c r="F39" s="4">
        <v>6976</v>
      </c>
      <c r="G39" s="4">
        <v>7025</v>
      </c>
      <c r="H39" s="4">
        <v>7357</v>
      </c>
      <c r="I39" s="4">
        <v>7554</v>
      </c>
      <c r="J39" s="4">
        <v>7393</v>
      </c>
      <c r="K39" s="4">
        <v>7538</v>
      </c>
      <c r="L39" s="4">
        <v>7600</v>
      </c>
      <c r="M39" s="4">
        <v>7221</v>
      </c>
      <c r="N39" s="13">
        <f t="shared" si="1"/>
        <v>7372</v>
      </c>
    </row>
    <row r="40" spans="1:14" ht="12" customHeight="1" x14ac:dyDescent="0.2">
      <c r="A40" s="7" t="s">
        <v>70</v>
      </c>
      <c r="B40" s="13">
        <v>11978</v>
      </c>
      <c r="C40" s="4">
        <v>11165</v>
      </c>
      <c r="D40" s="4">
        <v>10562</v>
      </c>
      <c r="E40" s="4">
        <v>10468</v>
      </c>
      <c r="F40" s="4">
        <v>10223</v>
      </c>
      <c r="G40" s="4">
        <v>10306</v>
      </c>
      <c r="H40" s="4">
        <v>10500</v>
      </c>
      <c r="I40" s="4">
        <v>11079</v>
      </c>
      <c r="J40" s="4">
        <v>11610</v>
      </c>
      <c r="K40" s="4">
        <v>11603</v>
      </c>
      <c r="L40" s="4">
        <v>11589</v>
      </c>
      <c r="M40" s="4">
        <v>10939</v>
      </c>
      <c r="N40" s="13">
        <f t="shared" si="1"/>
        <v>11001.833333333334</v>
      </c>
    </row>
    <row r="41" spans="1:14" ht="12" customHeight="1" x14ac:dyDescent="0.2">
      <c r="A41" s="7" t="s">
        <v>71</v>
      </c>
      <c r="B41" s="13">
        <v>3437</v>
      </c>
      <c r="C41" s="4">
        <v>3268</v>
      </c>
      <c r="D41" s="4">
        <v>3133</v>
      </c>
      <c r="E41" s="4">
        <v>3074</v>
      </c>
      <c r="F41" s="4">
        <v>3062</v>
      </c>
      <c r="G41" s="4">
        <v>3136</v>
      </c>
      <c r="H41" s="4">
        <v>3313</v>
      </c>
      <c r="I41" s="4">
        <v>3379</v>
      </c>
      <c r="J41" s="4">
        <v>3441</v>
      </c>
      <c r="K41" s="4">
        <v>3592</v>
      </c>
      <c r="L41" s="4">
        <v>3614</v>
      </c>
      <c r="M41" s="4">
        <v>3491</v>
      </c>
      <c r="N41" s="13">
        <f t="shared" si="1"/>
        <v>3328.3333333333335</v>
      </c>
    </row>
    <row r="42" spans="1:14" ht="12" customHeight="1" x14ac:dyDescent="0.2">
      <c r="A42" s="7" t="s">
        <v>72</v>
      </c>
      <c r="B42" s="13">
        <v>7906</v>
      </c>
      <c r="C42" s="4">
        <v>7507</v>
      </c>
      <c r="D42" s="4">
        <v>7132</v>
      </c>
      <c r="E42" s="4">
        <v>7168</v>
      </c>
      <c r="F42" s="4">
        <v>6947</v>
      </c>
      <c r="G42" s="4">
        <v>7232</v>
      </c>
      <c r="H42" s="4">
        <v>7468</v>
      </c>
      <c r="I42" s="4">
        <v>7664</v>
      </c>
      <c r="J42" s="4">
        <v>7742</v>
      </c>
      <c r="K42" s="4">
        <v>7970</v>
      </c>
      <c r="L42" s="4">
        <v>7941</v>
      </c>
      <c r="M42" s="4">
        <v>7918</v>
      </c>
      <c r="N42" s="13">
        <f t="shared" si="1"/>
        <v>7549.583333333333</v>
      </c>
    </row>
    <row r="43" spans="1:14" ht="12" customHeight="1" x14ac:dyDescent="0.2">
      <c r="A43" s="7" t="s">
        <v>73</v>
      </c>
      <c r="B43" s="13">
        <v>59434</v>
      </c>
      <c r="C43" s="4">
        <v>55904</v>
      </c>
      <c r="D43" s="4">
        <v>52850</v>
      </c>
      <c r="E43" s="4">
        <v>53518</v>
      </c>
      <c r="F43" s="4">
        <v>52987</v>
      </c>
      <c r="G43" s="4">
        <v>55106</v>
      </c>
      <c r="H43" s="4">
        <v>57214</v>
      </c>
      <c r="I43" s="4">
        <v>59200</v>
      </c>
      <c r="J43" s="4">
        <v>60597</v>
      </c>
      <c r="K43" s="4">
        <v>62450</v>
      </c>
      <c r="L43" s="4">
        <v>62386</v>
      </c>
      <c r="M43" s="4">
        <v>60874</v>
      </c>
      <c r="N43" s="13">
        <f t="shared" si="1"/>
        <v>57710</v>
      </c>
    </row>
    <row r="44" spans="1:14" ht="12" customHeight="1" x14ac:dyDescent="0.2">
      <c r="A44" s="7" t="s">
        <v>74</v>
      </c>
      <c r="B44" s="13">
        <v>3573</v>
      </c>
      <c r="C44" s="4">
        <v>3508</v>
      </c>
      <c r="D44" s="4">
        <v>3408</v>
      </c>
      <c r="E44" s="4">
        <v>3484</v>
      </c>
      <c r="F44" s="4">
        <v>3415</v>
      </c>
      <c r="G44" s="4">
        <v>3389</v>
      </c>
      <c r="H44" s="4">
        <v>3394</v>
      </c>
      <c r="I44" s="4">
        <v>3435</v>
      </c>
      <c r="J44" s="4">
        <v>3428</v>
      </c>
      <c r="K44" s="4">
        <v>3344</v>
      </c>
      <c r="L44" s="4">
        <v>3352</v>
      </c>
      <c r="M44" s="4">
        <v>3244</v>
      </c>
      <c r="N44" s="13">
        <f t="shared" si="1"/>
        <v>3414.5</v>
      </c>
    </row>
    <row r="45" spans="1:14" ht="12" customHeight="1" x14ac:dyDescent="0.2">
      <c r="A45" s="7" t="s">
        <v>75</v>
      </c>
      <c r="B45" s="13">
        <v>613</v>
      </c>
      <c r="C45" s="4">
        <v>536</v>
      </c>
      <c r="D45" s="4">
        <v>495</v>
      </c>
      <c r="E45" s="4">
        <v>519</v>
      </c>
      <c r="F45" s="4">
        <v>471</v>
      </c>
      <c r="G45" s="4">
        <v>489</v>
      </c>
      <c r="H45" s="4">
        <v>499</v>
      </c>
      <c r="I45" s="4">
        <v>511</v>
      </c>
      <c r="J45" s="4">
        <v>531</v>
      </c>
      <c r="K45" s="4">
        <v>586</v>
      </c>
      <c r="L45" s="4">
        <v>594</v>
      </c>
      <c r="M45" s="4">
        <v>563</v>
      </c>
      <c r="N45" s="13">
        <f t="shared" si="1"/>
        <v>533.91666666666663</v>
      </c>
    </row>
    <row r="46" spans="1:14" ht="12" customHeight="1" x14ac:dyDescent="0.2">
      <c r="A46" s="7" t="s">
        <v>76</v>
      </c>
      <c r="B46" s="13">
        <v>604</v>
      </c>
      <c r="C46" s="4">
        <v>532</v>
      </c>
      <c r="D46" s="4">
        <v>530</v>
      </c>
      <c r="E46" s="4">
        <v>545</v>
      </c>
      <c r="F46" s="4">
        <v>543</v>
      </c>
      <c r="G46" s="4">
        <v>551</v>
      </c>
      <c r="H46" s="4">
        <v>596</v>
      </c>
      <c r="I46" s="4">
        <v>605</v>
      </c>
      <c r="J46" s="4">
        <v>588</v>
      </c>
      <c r="K46" s="4">
        <v>596</v>
      </c>
      <c r="L46" s="4">
        <v>596</v>
      </c>
      <c r="M46" s="4">
        <v>567</v>
      </c>
      <c r="N46" s="13">
        <f t="shared" si="1"/>
        <v>571.08333333333337</v>
      </c>
    </row>
    <row r="47" spans="1:14" ht="12" customHeight="1" x14ac:dyDescent="0.2">
      <c r="A47" s="7" t="s">
        <v>77</v>
      </c>
      <c r="B47" s="13">
        <v>27</v>
      </c>
      <c r="C47" s="4">
        <v>21</v>
      </c>
      <c r="D47" s="4">
        <v>24</v>
      </c>
      <c r="E47" s="4">
        <v>34</v>
      </c>
      <c r="F47" s="4">
        <v>32</v>
      </c>
      <c r="G47" s="4">
        <v>30</v>
      </c>
      <c r="H47" s="4">
        <v>35</v>
      </c>
      <c r="I47" s="4">
        <v>26</v>
      </c>
      <c r="J47" s="4">
        <v>36</v>
      </c>
      <c r="K47" s="4">
        <v>32</v>
      </c>
      <c r="L47" s="4">
        <v>30</v>
      </c>
      <c r="M47" s="4">
        <v>36</v>
      </c>
      <c r="N47" s="13">
        <f t="shared" si="1"/>
        <v>30.25</v>
      </c>
    </row>
    <row r="48" spans="1:14" ht="12" customHeight="1" x14ac:dyDescent="0.2">
      <c r="A48" s="7" t="s">
        <v>78</v>
      </c>
      <c r="B48" s="13">
        <v>24</v>
      </c>
      <c r="C48" s="4">
        <v>27</v>
      </c>
      <c r="D48" s="4">
        <v>24</v>
      </c>
      <c r="E48" s="4">
        <v>26</v>
      </c>
      <c r="F48" s="4">
        <v>21</v>
      </c>
      <c r="G48" s="4">
        <v>23</v>
      </c>
      <c r="H48" s="4">
        <v>21</v>
      </c>
      <c r="I48" s="4">
        <v>14</v>
      </c>
      <c r="J48" s="4">
        <v>15</v>
      </c>
      <c r="K48" s="4">
        <v>15</v>
      </c>
      <c r="L48" s="4">
        <v>16</v>
      </c>
      <c r="M48" s="4">
        <v>18</v>
      </c>
      <c r="N48" s="13">
        <f t="shared" si="1"/>
        <v>20.333333333333332</v>
      </c>
    </row>
    <row r="49" spans="1:14" ht="12" customHeight="1" x14ac:dyDescent="0.2">
      <c r="A49" s="7" t="s">
        <v>79</v>
      </c>
      <c r="B49" s="13">
        <v>17</v>
      </c>
      <c r="C49" s="4">
        <v>15</v>
      </c>
      <c r="D49" s="4">
        <v>15</v>
      </c>
      <c r="E49" s="4">
        <v>16</v>
      </c>
      <c r="F49" s="4">
        <v>18</v>
      </c>
      <c r="G49" s="4">
        <v>17</v>
      </c>
      <c r="H49" s="4">
        <v>14</v>
      </c>
      <c r="I49" s="4">
        <v>13</v>
      </c>
      <c r="J49" s="4">
        <v>14</v>
      </c>
      <c r="K49" s="4">
        <v>13</v>
      </c>
      <c r="L49" s="4">
        <v>13</v>
      </c>
      <c r="M49" s="4">
        <v>11</v>
      </c>
      <c r="N49" s="13">
        <f t="shared" si="1"/>
        <v>14.666666666666666</v>
      </c>
    </row>
    <row r="50" spans="1:14" ht="12" customHeight="1" x14ac:dyDescent="0.2">
      <c r="A50" s="7" t="s">
        <v>80</v>
      </c>
      <c r="B50" s="13">
        <v>64</v>
      </c>
      <c r="C50" s="4">
        <v>69</v>
      </c>
      <c r="D50" s="4">
        <v>64</v>
      </c>
      <c r="E50" s="4">
        <v>60</v>
      </c>
      <c r="F50" s="4">
        <v>68</v>
      </c>
      <c r="G50" s="4">
        <v>68</v>
      </c>
      <c r="H50" s="4">
        <v>67</v>
      </c>
      <c r="I50" s="4">
        <v>70</v>
      </c>
      <c r="J50" s="4">
        <v>72</v>
      </c>
      <c r="K50" s="4">
        <v>74</v>
      </c>
      <c r="L50" s="4">
        <v>63</v>
      </c>
      <c r="M50" s="4">
        <v>64</v>
      </c>
      <c r="N50" s="13">
        <f t="shared" si="1"/>
        <v>66.916666666666671</v>
      </c>
    </row>
    <row r="51" spans="1:14" ht="12" customHeight="1" x14ac:dyDescent="0.2">
      <c r="A51" s="7" t="s">
        <v>81</v>
      </c>
      <c r="B51" s="13">
        <v>13</v>
      </c>
      <c r="C51" s="4">
        <v>13</v>
      </c>
      <c r="D51" s="4">
        <v>8</v>
      </c>
      <c r="E51" s="4">
        <v>13</v>
      </c>
      <c r="F51" s="4">
        <v>14</v>
      </c>
      <c r="G51" s="4">
        <v>15</v>
      </c>
      <c r="H51" s="4">
        <v>13</v>
      </c>
      <c r="I51" s="4">
        <v>19</v>
      </c>
      <c r="J51" s="4">
        <v>23</v>
      </c>
      <c r="K51" s="4">
        <v>23</v>
      </c>
      <c r="L51" s="4">
        <v>23</v>
      </c>
      <c r="M51" s="4">
        <v>14</v>
      </c>
      <c r="N51" s="13">
        <f t="shared" si="1"/>
        <v>15.916666666666666</v>
      </c>
    </row>
    <row r="52" spans="1:14" ht="12" customHeight="1" x14ac:dyDescent="0.2">
      <c r="A52" s="7" t="s">
        <v>82</v>
      </c>
      <c r="B52" s="13">
        <v>18</v>
      </c>
      <c r="C52" s="4">
        <v>17</v>
      </c>
      <c r="D52" s="4">
        <v>19</v>
      </c>
      <c r="E52" s="4">
        <v>22</v>
      </c>
      <c r="F52" s="4">
        <v>19</v>
      </c>
      <c r="G52" s="4">
        <v>21</v>
      </c>
      <c r="H52" s="4">
        <v>23</v>
      </c>
      <c r="I52" s="4">
        <v>23</v>
      </c>
      <c r="J52" s="4">
        <v>22</v>
      </c>
      <c r="K52" s="4">
        <v>19</v>
      </c>
      <c r="L52" s="4">
        <v>16</v>
      </c>
      <c r="M52" s="4">
        <v>13</v>
      </c>
      <c r="N52" s="13">
        <f t="shared" si="1"/>
        <v>19.333333333333332</v>
      </c>
    </row>
    <row r="53" spans="1:14" ht="12" customHeight="1" x14ac:dyDescent="0.2">
      <c r="A53" s="7" t="s">
        <v>83</v>
      </c>
      <c r="B53" s="13">
        <v>32</v>
      </c>
      <c r="C53" s="4">
        <v>31</v>
      </c>
      <c r="D53" s="4">
        <v>41</v>
      </c>
      <c r="E53" s="4">
        <v>33</v>
      </c>
      <c r="F53" s="4">
        <v>37</v>
      </c>
      <c r="G53" s="4">
        <v>31</v>
      </c>
      <c r="H53" s="4">
        <v>35</v>
      </c>
      <c r="I53" s="4">
        <v>32</v>
      </c>
      <c r="J53" s="4">
        <v>38</v>
      </c>
      <c r="K53" s="4">
        <v>36</v>
      </c>
      <c r="L53" s="4">
        <v>44</v>
      </c>
      <c r="M53" s="4">
        <v>40</v>
      </c>
      <c r="N53" s="13">
        <f t="shared" si="1"/>
        <v>35.833333333333336</v>
      </c>
    </row>
    <row r="54" spans="1:14" ht="12" customHeight="1" x14ac:dyDescent="0.2">
      <c r="A54" s="7" t="s">
        <v>84</v>
      </c>
      <c r="B54" s="13">
        <v>665</v>
      </c>
      <c r="C54" s="4">
        <v>622</v>
      </c>
      <c r="D54" s="4">
        <v>602</v>
      </c>
      <c r="E54" s="4">
        <v>627</v>
      </c>
      <c r="F54" s="4">
        <v>641</v>
      </c>
      <c r="G54" s="4">
        <v>652</v>
      </c>
      <c r="H54" s="4">
        <v>648</v>
      </c>
      <c r="I54" s="4">
        <v>660</v>
      </c>
      <c r="J54" s="4">
        <v>672</v>
      </c>
      <c r="K54" s="4">
        <v>702</v>
      </c>
      <c r="L54" s="4">
        <v>679</v>
      </c>
      <c r="M54" s="4">
        <v>646</v>
      </c>
      <c r="N54" s="13">
        <f t="shared" si="1"/>
        <v>651.33333333333337</v>
      </c>
    </row>
    <row r="55" spans="1:14" ht="12" customHeight="1" x14ac:dyDescent="0.2">
      <c r="A55" s="7" t="s">
        <v>85</v>
      </c>
      <c r="B55" s="13">
        <v>313</v>
      </c>
      <c r="C55" s="4">
        <v>322</v>
      </c>
      <c r="D55" s="4">
        <v>305</v>
      </c>
      <c r="E55" s="4">
        <v>344</v>
      </c>
      <c r="F55" s="4">
        <v>330</v>
      </c>
      <c r="G55" s="4">
        <v>329</v>
      </c>
      <c r="H55" s="4">
        <v>343</v>
      </c>
      <c r="I55" s="4">
        <v>354</v>
      </c>
      <c r="J55" s="4">
        <v>351</v>
      </c>
      <c r="K55" s="4">
        <v>350</v>
      </c>
      <c r="L55" s="4">
        <v>352</v>
      </c>
      <c r="M55" s="4">
        <v>331</v>
      </c>
      <c r="N55" s="13">
        <f t="shared" si="1"/>
        <v>335.33333333333331</v>
      </c>
    </row>
    <row r="56" spans="1:14" ht="12" customHeight="1" x14ac:dyDescent="0.2">
      <c r="A56" s="7" t="s">
        <v>86</v>
      </c>
      <c r="B56" s="13">
        <v>329</v>
      </c>
      <c r="C56" s="4">
        <v>315</v>
      </c>
      <c r="D56" s="4">
        <v>315</v>
      </c>
      <c r="E56" s="4">
        <v>333</v>
      </c>
      <c r="F56" s="4">
        <v>335</v>
      </c>
      <c r="G56" s="4">
        <v>335</v>
      </c>
      <c r="H56" s="4">
        <v>341</v>
      </c>
      <c r="I56" s="4">
        <v>353</v>
      </c>
      <c r="J56" s="4">
        <v>372</v>
      </c>
      <c r="K56" s="4">
        <v>373</v>
      </c>
      <c r="L56" s="4">
        <v>370</v>
      </c>
      <c r="M56" s="4">
        <v>341</v>
      </c>
      <c r="N56" s="13">
        <f t="shared" si="1"/>
        <v>342.66666666666669</v>
      </c>
    </row>
    <row r="57" spans="1:14" ht="12" customHeight="1" x14ac:dyDescent="0.2">
      <c r="A57" s="7" t="s">
        <v>87</v>
      </c>
      <c r="B57" s="13">
        <v>147</v>
      </c>
      <c r="C57" s="4">
        <v>130</v>
      </c>
      <c r="D57" s="4">
        <v>134</v>
      </c>
      <c r="E57" s="4">
        <v>142</v>
      </c>
      <c r="F57" s="4">
        <v>132</v>
      </c>
      <c r="G57" s="4">
        <v>146</v>
      </c>
      <c r="H57" s="4">
        <v>144</v>
      </c>
      <c r="I57" s="4">
        <v>131</v>
      </c>
      <c r="J57" s="4">
        <v>139</v>
      </c>
      <c r="K57" s="4">
        <v>141</v>
      </c>
      <c r="L57" s="4">
        <v>140</v>
      </c>
      <c r="M57" s="4">
        <v>137</v>
      </c>
      <c r="N57" s="13">
        <f t="shared" si="1"/>
        <v>138.58333333333334</v>
      </c>
    </row>
    <row r="58" spans="1:14" ht="12" customHeight="1" x14ac:dyDescent="0.2">
      <c r="A58" s="7" t="s">
        <v>88</v>
      </c>
      <c r="B58" s="13">
        <v>59</v>
      </c>
      <c r="C58" s="4">
        <v>54</v>
      </c>
      <c r="D58" s="4">
        <v>49</v>
      </c>
      <c r="E58" s="4">
        <v>41</v>
      </c>
      <c r="F58" s="4">
        <v>39</v>
      </c>
      <c r="G58" s="4">
        <v>43</v>
      </c>
      <c r="H58" s="4">
        <v>47</v>
      </c>
      <c r="I58" s="4">
        <v>47</v>
      </c>
      <c r="J58" s="4">
        <v>46</v>
      </c>
      <c r="K58" s="4">
        <v>48</v>
      </c>
      <c r="L58" s="4">
        <v>46</v>
      </c>
      <c r="M58" s="4">
        <v>45</v>
      </c>
      <c r="N58" s="13">
        <f t="shared" si="1"/>
        <v>47</v>
      </c>
    </row>
    <row r="59" spans="1:14" ht="12" customHeight="1" x14ac:dyDescent="0.2">
      <c r="A59" s="7" t="s">
        <v>89</v>
      </c>
      <c r="B59" s="13">
        <v>197</v>
      </c>
      <c r="C59" s="4">
        <v>196</v>
      </c>
      <c r="D59" s="4">
        <v>176</v>
      </c>
      <c r="E59" s="4">
        <v>186</v>
      </c>
      <c r="F59" s="4">
        <v>180</v>
      </c>
      <c r="G59" s="4">
        <v>187</v>
      </c>
      <c r="H59" s="4">
        <v>191</v>
      </c>
      <c r="I59" s="4">
        <v>198</v>
      </c>
      <c r="J59" s="4">
        <v>178</v>
      </c>
      <c r="K59" s="4">
        <v>195</v>
      </c>
      <c r="L59" s="4">
        <v>186</v>
      </c>
      <c r="M59" s="4">
        <v>178</v>
      </c>
      <c r="N59" s="13">
        <f t="shared" si="1"/>
        <v>187.33333333333334</v>
      </c>
    </row>
    <row r="60" spans="1:14" ht="12" customHeight="1" x14ac:dyDescent="0.2">
      <c r="A60" s="7" t="s">
        <v>90</v>
      </c>
      <c r="B60" s="13">
        <v>212</v>
      </c>
      <c r="C60" s="4">
        <v>189</v>
      </c>
      <c r="D60" s="4">
        <v>179</v>
      </c>
      <c r="E60" s="4">
        <v>179</v>
      </c>
      <c r="F60" s="4">
        <v>181</v>
      </c>
      <c r="G60" s="4">
        <v>184</v>
      </c>
      <c r="H60" s="4">
        <v>202</v>
      </c>
      <c r="I60" s="4">
        <v>199</v>
      </c>
      <c r="J60" s="4">
        <v>202</v>
      </c>
      <c r="K60" s="4">
        <v>203</v>
      </c>
      <c r="L60" s="4">
        <v>213</v>
      </c>
      <c r="M60" s="4">
        <v>197</v>
      </c>
      <c r="N60" s="13">
        <f t="shared" si="1"/>
        <v>195</v>
      </c>
    </row>
    <row r="61" spans="1:14" ht="12" customHeight="1" x14ac:dyDescent="0.2">
      <c r="A61" s="7" t="s">
        <v>91</v>
      </c>
      <c r="B61" s="13">
        <v>31</v>
      </c>
      <c r="C61" s="4">
        <v>25</v>
      </c>
      <c r="D61" s="4">
        <v>24</v>
      </c>
      <c r="E61" s="4">
        <v>22</v>
      </c>
      <c r="F61" s="4">
        <v>27</v>
      </c>
      <c r="G61" s="4">
        <v>30</v>
      </c>
      <c r="H61" s="4">
        <v>31</v>
      </c>
      <c r="I61" s="4">
        <v>32</v>
      </c>
      <c r="J61" s="4">
        <v>31</v>
      </c>
      <c r="K61" s="4">
        <v>32</v>
      </c>
      <c r="L61" s="4">
        <v>28</v>
      </c>
      <c r="M61" s="4">
        <v>23</v>
      </c>
      <c r="N61" s="13">
        <f t="shared" si="1"/>
        <v>28</v>
      </c>
    </row>
    <row r="62" spans="1:14" ht="12" customHeight="1" x14ac:dyDescent="0.2">
      <c r="A62" s="7" t="s">
        <v>92</v>
      </c>
      <c r="B62" s="13">
        <v>290</v>
      </c>
      <c r="C62" s="4">
        <v>278</v>
      </c>
      <c r="D62" s="4">
        <v>265</v>
      </c>
      <c r="E62" s="4">
        <v>271</v>
      </c>
      <c r="F62" s="4">
        <v>288</v>
      </c>
      <c r="G62" s="4">
        <v>274</v>
      </c>
      <c r="H62" s="4">
        <v>283</v>
      </c>
      <c r="I62" s="4">
        <v>292</v>
      </c>
      <c r="J62" s="4">
        <v>313</v>
      </c>
      <c r="K62" s="4">
        <v>319</v>
      </c>
      <c r="L62" s="4">
        <v>295</v>
      </c>
      <c r="M62" s="4">
        <v>275</v>
      </c>
      <c r="N62" s="13">
        <f t="shared" si="1"/>
        <v>286.91666666666669</v>
      </c>
    </row>
    <row r="63" spans="1:14" ht="12" customHeight="1" x14ac:dyDescent="0.2">
      <c r="A63" s="7" t="s">
        <v>93</v>
      </c>
      <c r="B63" s="13">
        <v>6824</v>
      </c>
      <c r="C63" s="4">
        <v>6748</v>
      </c>
      <c r="D63" s="4">
        <v>6632</v>
      </c>
      <c r="E63" s="4">
        <v>6703</v>
      </c>
      <c r="F63" s="4">
        <v>6670</v>
      </c>
      <c r="G63" s="4">
        <v>6766</v>
      </c>
      <c r="H63" s="4">
        <v>6892</v>
      </c>
      <c r="I63" s="4">
        <v>7102</v>
      </c>
      <c r="J63" s="4">
        <v>7030</v>
      </c>
      <c r="K63" s="4">
        <v>6871</v>
      </c>
      <c r="L63" s="4">
        <v>6903</v>
      </c>
      <c r="M63" s="4">
        <v>6738</v>
      </c>
      <c r="N63" s="13">
        <f t="shared" si="1"/>
        <v>6823.25</v>
      </c>
    </row>
    <row r="64" spans="1:14" ht="12" customHeight="1" x14ac:dyDescent="0.2">
      <c r="A64" s="7" t="s">
        <v>94</v>
      </c>
      <c r="B64" s="13">
        <v>4857</v>
      </c>
      <c r="C64" s="4">
        <v>4601</v>
      </c>
      <c r="D64" s="4">
        <v>4334</v>
      </c>
      <c r="E64" s="4">
        <v>4451</v>
      </c>
      <c r="F64" s="4">
        <v>4236</v>
      </c>
      <c r="G64" s="4">
        <v>4319</v>
      </c>
      <c r="H64" s="4">
        <v>4270</v>
      </c>
      <c r="I64" s="4">
        <v>4441</v>
      </c>
      <c r="J64" s="4">
        <v>4344</v>
      </c>
      <c r="K64" s="4">
        <v>4664</v>
      </c>
      <c r="L64" s="4">
        <v>4703</v>
      </c>
      <c r="M64" s="4">
        <v>4549</v>
      </c>
      <c r="N64" s="13">
        <f t="shared" si="1"/>
        <v>4480.75</v>
      </c>
    </row>
    <row r="65" spans="1:14" ht="12" customHeight="1" x14ac:dyDescent="0.2">
      <c r="A65" s="7" t="s">
        <v>95</v>
      </c>
      <c r="B65" s="13">
        <v>11281</v>
      </c>
      <c r="C65" s="4">
        <v>10750</v>
      </c>
      <c r="D65" s="4">
        <v>10289</v>
      </c>
      <c r="E65" s="4">
        <v>10577</v>
      </c>
      <c r="F65" s="4">
        <v>10410</v>
      </c>
      <c r="G65" s="4">
        <v>10508</v>
      </c>
      <c r="H65" s="4">
        <v>10984</v>
      </c>
      <c r="I65" s="4">
        <v>11148</v>
      </c>
      <c r="J65" s="4">
        <v>11074</v>
      </c>
      <c r="K65" s="4">
        <v>11383</v>
      </c>
      <c r="L65" s="4">
        <v>11460</v>
      </c>
      <c r="M65" s="4">
        <v>11057</v>
      </c>
      <c r="N65" s="13">
        <f t="shared" si="1"/>
        <v>10910.083333333334</v>
      </c>
    </row>
    <row r="66" spans="1:14" ht="12" customHeight="1" x14ac:dyDescent="0.2">
      <c r="A66" s="7" t="s">
        <v>96</v>
      </c>
      <c r="B66" s="13">
        <v>1343</v>
      </c>
      <c r="C66" s="4">
        <v>1361</v>
      </c>
      <c r="D66" s="4">
        <v>1403</v>
      </c>
      <c r="E66" s="4">
        <v>1461</v>
      </c>
      <c r="F66" s="4">
        <v>1386</v>
      </c>
      <c r="G66" s="4">
        <v>1367</v>
      </c>
      <c r="H66" s="4">
        <v>1400</v>
      </c>
      <c r="I66" s="4">
        <v>1386</v>
      </c>
      <c r="J66" s="4">
        <v>1363</v>
      </c>
      <c r="K66" s="4">
        <v>1322</v>
      </c>
      <c r="L66" s="4">
        <v>1302</v>
      </c>
      <c r="M66" s="4">
        <v>1325</v>
      </c>
      <c r="N66" s="13">
        <f t="shared" si="1"/>
        <v>1368.25</v>
      </c>
    </row>
    <row r="67" spans="1:14" ht="12" customHeight="1" x14ac:dyDescent="0.2">
      <c r="A67" s="7" t="s">
        <v>97</v>
      </c>
      <c r="B67" s="13">
        <v>2678</v>
      </c>
      <c r="C67" s="4">
        <v>2579</v>
      </c>
      <c r="D67" s="4">
        <v>2417</v>
      </c>
      <c r="E67" s="4">
        <v>2369</v>
      </c>
      <c r="F67" s="4">
        <v>2375</v>
      </c>
      <c r="G67" s="4">
        <v>2445</v>
      </c>
      <c r="H67" s="4">
        <v>2431</v>
      </c>
      <c r="I67" s="4">
        <v>2471</v>
      </c>
      <c r="J67" s="4">
        <v>2518</v>
      </c>
      <c r="K67" s="4">
        <v>2596</v>
      </c>
      <c r="L67" s="4">
        <v>2604</v>
      </c>
      <c r="M67" s="4">
        <v>2547</v>
      </c>
      <c r="N67" s="13">
        <f t="shared" si="1"/>
        <v>2502.5</v>
      </c>
    </row>
    <row r="68" spans="1:14" ht="12" customHeight="1" x14ac:dyDescent="0.2">
      <c r="A68" s="7" t="s">
        <v>98</v>
      </c>
      <c r="B68" s="13">
        <v>853</v>
      </c>
      <c r="C68" s="4">
        <v>847</v>
      </c>
      <c r="D68" s="4">
        <v>803</v>
      </c>
      <c r="E68" s="4">
        <v>794</v>
      </c>
      <c r="F68" s="4">
        <v>780</v>
      </c>
      <c r="G68" s="4">
        <v>807</v>
      </c>
      <c r="H68" s="4">
        <v>832</v>
      </c>
      <c r="I68" s="4">
        <v>824</v>
      </c>
      <c r="J68" s="4">
        <v>804</v>
      </c>
      <c r="K68" s="4">
        <v>794</v>
      </c>
      <c r="L68" s="4">
        <v>752</v>
      </c>
      <c r="M68" s="4">
        <v>770</v>
      </c>
      <c r="N68" s="13">
        <f t="shared" si="1"/>
        <v>805</v>
      </c>
    </row>
    <row r="69" spans="1:14" ht="12" customHeight="1" x14ac:dyDescent="0.2">
      <c r="A69" s="7" t="s">
        <v>99</v>
      </c>
      <c r="B69" s="13">
        <v>1275</v>
      </c>
      <c r="C69" s="4">
        <v>1246</v>
      </c>
      <c r="D69" s="4">
        <v>1192</v>
      </c>
      <c r="E69" s="4">
        <v>1256</v>
      </c>
      <c r="F69" s="4">
        <v>1202</v>
      </c>
      <c r="G69" s="4">
        <v>1226</v>
      </c>
      <c r="H69" s="4">
        <v>1205</v>
      </c>
      <c r="I69" s="4">
        <v>1309</v>
      </c>
      <c r="J69" s="4">
        <v>1255</v>
      </c>
      <c r="K69" s="4">
        <v>1281</v>
      </c>
      <c r="L69" s="4">
        <v>1254</v>
      </c>
      <c r="M69" s="4">
        <v>1218</v>
      </c>
      <c r="N69" s="13">
        <f t="shared" si="1"/>
        <v>1243.25</v>
      </c>
    </row>
    <row r="70" spans="1:14" ht="12" customHeight="1" x14ac:dyDescent="0.2">
      <c r="A70" s="7" t="s">
        <v>100</v>
      </c>
      <c r="B70" s="13">
        <v>670</v>
      </c>
      <c r="C70" s="4">
        <v>653</v>
      </c>
      <c r="D70" s="4">
        <v>626</v>
      </c>
      <c r="E70" s="4">
        <v>643</v>
      </c>
      <c r="F70" s="4">
        <v>650</v>
      </c>
      <c r="G70" s="4">
        <v>641</v>
      </c>
      <c r="H70" s="4">
        <v>653</v>
      </c>
      <c r="I70" s="4">
        <v>643</v>
      </c>
      <c r="J70" s="4">
        <v>628</v>
      </c>
      <c r="K70" s="4">
        <v>623</v>
      </c>
      <c r="L70" s="4">
        <v>637</v>
      </c>
      <c r="M70" s="4">
        <v>605</v>
      </c>
      <c r="N70" s="13">
        <f t="shared" si="1"/>
        <v>639.33333333333337</v>
      </c>
    </row>
    <row r="71" spans="1:14" ht="12" customHeight="1" x14ac:dyDescent="0.2">
      <c r="A71" s="7" t="s">
        <v>101</v>
      </c>
      <c r="B71" s="13">
        <v>12</v>
      </c>
      <c r="C71" s="4">
        <v>11</v>
      </c>
      <c r="D71" s="4">
        <v>10</v>
      </c>
      <c r="E71" s="4">
        <v>9</v>
      </c>
      <c r="F71" s="4">
        <v>10</v>
      </c>
      <c r="G71" s="4">
        <v>9</v>
      </c>
      <c r="H71" s="4">
        <v>10</v>
      </c>
      <c r="I71" s="4">
        <v>8</v>
      </c>
      <c r="J71" s="4">
        <v>8</v>
      </c>
      <c r="K71" s="4">
        <v>8</v>
      </c>
      <c r="L71" s="4">
        <v>8</v>
      </c>
      <c r="M71" s="4">
        <v>7</v>
      </c>
      <c r="N71" s="13">
        <f t="shared" si="1"/>
        <v>9.1666666666666661</v>
      </c>
    </row>
    <row r="72" spans="1:14" ht="12" customHeight="1" x14ac:dyDescent="0.2">
      <c r="A72" s="7" t="s">
        <v>102</v>
      </c>
      <c r="B72" s="13">
        <v>17</v>
      </c>
      <c r="C72" s="4">
        <v>21</v>
      </c>
      <c r="D72" s="4">
        <v>18</v>
      </c>
      <c r="E72" s="4">
        <v>21</v>
      </c>
      <c r="F72" s="4">
        <v>20</v>
      </c>
      <c r="G72" s="4">
        <v>22</v>
      </c>
      <c r="H72" s="4">
        <v>22</v>
      </c>
      <c r="I72" s="4">
        <v>19</v>
      </c>
      <c r="J72" s="4">
        <v>19</v>
      </c>
      <c r="K72" s="4">
        <v>11</v>
      </c>
      <c r="L72" s="4">
        <v>12</v>
      </c>
      <c r="M72" s="4">
        <v>9</v>
      </c>
      <c r="N72" s="13">
        <f t="shared" si="1"/>
        <v>17.583333333333332</v>
      </c>
    </row>
    <row r="73" spans="1:14" ht="12" customHeight="1" x14ac:dyDescent="0.2">
      <c r="A73" s="7" t="s">
        <v>103</v>
      </c>
      <c r="B73" s="13">
        <v>7</v>
      </c>
      <c r="C73" s="4">
        <v>8</v>
      </c>
      <c r="D73" s="4">
        <v>10</v>
      </c>
      <c r="E73" s="4">
        <v>9</v>
      </c>
      <c r="F73" s="4">
        <v>8</v>
      </c>
      <c r="G73" s="4">
        <v>5</v>
      </c>
      <c r="H73" s="4">
        <v>9</v>
      </c>
      <c r="I73" s="4">
        <v>10</v>
      </c>
      <c r="J73" s="4">
        <v>10</v>
      </c>
      <c r="K73" s="4">
        <v>13</v>
      </c>
      <c r="L73" s="4">
        <v>11</v>
      </c>
      <c r="M73" s="4">
        <v>8</v>
      </c>
      <c r="N73" s="13">
        <f t="shared" si="1"/>
        <v>9</v>
      </c>
    </row>
    <row r="74" spans="1:14" ht="12" customHeight="1" x14ac:dyDescent="0.2">
      <c r="A74" s="7" t="s">
        <v>104</v>
      </c>
      <c r="B74" s="13">
        <v>26</v>
      </c>
      <c r="C74" s="4">
        <v>22</v>
      </c>
      <c r="D74" s="4">
        <v>17</v>
      </c>
      <c r="E74" s="4">
        <v>15</v>
      </c>
      <c r="F74" s="4">
        <v>13</v>
      </c>
      <c r="G74" s="4">
        <v>13</v>
      </c>
      <c r="H74" s="4">
        <v>14</v>
      </c>
      <c r="I74" s="4">
        <v>12</v>
      </c>
      <c r="J74" s="4">
        <v>14</v>
      </c>
      <c r="K74" s="4">
        <v>11</v>
      </c>
      <c r="L74" s="4">
        <v>12</v>
      </c>
      <c r="M74" s="4">
        <v>14</v>
      </c>
      <c r="N74" s="13">
        <f t="shared" si="1"/>
        <v>15.25</v>
      </c>
    </row>
    <row r="75" spans="1:14" ht="12" customHeight="1" x14ac:dyDescent="0.2">
      <c r="A75" s="7" t="s">
        <v>105</v>
      </c>
      <c r="B75" s="13">
        <v>50</v>
      </c>
      <c r="C75" s="4">
        <v>44</v>
      </c>
      <c r="D75" s="4">
        <v>37</v>
      </c>
      <c r="E75" s="4">
        <v>38</v>
      </c>
      <c r="F75" s="4">
        <v>43</v>
      </c>
      <c r="G75" s="4">
        <v>38</v>
      </c>
      <c r="H75" s="4">
        <v>37</v>
      </c>
      <c r="I75" s="4">
        <v>36</v>
      </c>
      <c r="J75" s="4">
        <v>32</v>
      </c>
      <c r="K75" s="4">
        <v>40</v>
      </c>
      <c r="L75" s="4">
        <v>44</v>
      </c>
      <c r="M75" s="4">
        <v>46</v>
      </c>
      <c r="N75" s="13">
        <f t="shared" si="1"/>
        <v>40.416666666666664</v>
      </c>
    </row>
    <row r="76" spans="1:14" ht="12" customHeight="1" x14ac:dyDescent="0.2">
      <c r="A76" s="7" t="s">
        <v>106</v>
      </c>
      <c r="B76" s="13">
        <v>23</v>
      </c>
      <c r="C76" s="4">
        <v>21</v>
      </c>
      <c r="D76" s="4">
        <v>19</v>
      </c>
      <c r="E76" s="4">
        <v>16</v>
      </c>
      <c r="F76" s="4">
        <v>17</v>
      </c>
      <c r="G76" s="4">
        <v>19</v>
      </c>
      <c r="H76" s="4">
        <v>17</v>
      </c>
      <c r="I76" s="4">
        <v>18</v>
      </c>
      <c r="J76" s="4">
        <v>17</v>
      </c>
      <c r="K76" s="4">
        <v>18</v>
      </c>
      <c r="L76" s="4">
        <v>19</v>
      </c>
      <c r="M76" s="4">
        <v>14</v>
      </c>
      <c r="N76" s="13">
        <f t="shared" si="1"/>
        <v>18.166666666666668</v>
      </c>
    </row>
    <row r="77" spans="1:14" ht="12" customHeight="1" x14ac:dyDescent="0.2">
      <c r="A77" s="7" t="s">
        <v>107</v>
      </c>
      <c r="B77" s="13">
        <v>86</v>
      </c>
      <c r="C77" s="4">
        <v>78</v>
      </c>
      <c r="D77" s="4">
        <v>70</v>
      </c>
      <c r="E77" s="4">
        <v>64</v>
      </c>
      <c r="F77" s="4">
        <v>60</v>
      </c>
      <c r="G77" s="4">
        <v>51</v>
      </c>
      <c r="H77" s="4">
        <v>53</v>
      </c>
      <c r="I77" s="4">
        <v>50</v>
      </c>
      <c r="J77" s="4">
        <v>52</v>
      </c>
      <c r="K77" s="4">
        <v>48</v>
      </c>
      <c r="L77" s="4">
        <v>50</v>
      </c>
      <c r="M77" s="4">
        <v>58</v>
      </c>
      <c r="N77" s="13">
        <f t="shared" si="1"/>
        <v>60</v>
      </c>
    </row>
    <row r="78" spans="1:14" ht="12" customHeight="1" x14ac:dyDescent="0.2">
      <c r="A78" s="7" t="s">
        <v>108</v>
      </c>
      <c r="B78" s="13">
        <v>107</v>
      </c>
      <c r="C78" s="4">
        <v>102</v>
      </c>
      <c r="D78" s="4">
        <v>102</v>
      </c>
      <c r="E78" s="4">
        <v>105</v>
      </c>
      <c r="F78" s="4">
        <v>99</v>
      </c>
      <c r="G78" s="4">
        <v>108</v>
      </c>
      <c r="H78" s="4">
        <v>102</v>
      </c>
      <c r="I78" s="4">
        <v>112</v>
      </c>
      <c r="J78" s="4">
        <v>107</v>
      </c>
      <c r="K78" s="4">
        <v>101</v>
      </c>
      <c r="L78" s="4">
        <v>91</v>
      </c>
      <c r="M78" s="4">
        <v>108</v>
      </c>
      <c r="N78" s="13">
        <f t="shared" si="1"/>
        <v>103.66666666666667</v>
      </c>
    </row>
    <row r="79" spans="1:14" ht="12" customHeight="1" x14ac:dyDescent="0.2">
      <c r="A79" s="7" t="s">
        <v>109</v>
      </c>
      <c r="B79" s="13">
        <v>29</v>
      </c>
      <c r="C79" s="4">
        <v>16</v>
      </c>
      <c r="D79" s="4">
        <v>16</v>
      </c>
      <c r="E79" s="4">
        <v>15</v>
      </c>
      <c r="F79" s="4">
        <v>11</v>
      </c>
      <c r="G79" s="4">
        <v>17</v>
      </c>
      <c r="H79" s="4">
        <v>14</v>
      </c>
      <c r="I79" s="4">
        <v>19</v>
      </c>
      <c r="J79" s="4">
        <v>19</v>
      </c>
      <c r="K79" s="4">
        <v>18</v>
      </c>
      <c r="L79" s="4">
        <v>22</v>
      </c>
      <c r="M79" s="4">
        <v>21</v>
      </c>
      <c r="N79" s="13">
        <f t="shared" si="1"/>
        <v>18.083333333333332</v>
      </c>
    </row>
    <row r="80" spans="1:14" ht="12" customHeight="1" x14ac:dyDescent="0.2">
      <c r="A80" s="7" t="s">
        <v>110</v>
      </c>
      <c r="B80" s="13">
        <v>15</v>
      </c>
      <c r="C80" s="4">
        <v>24</v>
      </c>
      <c r="D80" s="4">
        <v>18</v>
      </c>
      <c r="E80" s="4">
        <v>17</v>
      </c>
      <c r="F80" s="4">
        <v>16</v>
      </c>
      <c r="G80" s="4">
        <v>19</v>
      </c>
      <c r="H80" s="4">
        <v>19</v>
      </c>
      <c r="I80" s="4">
        <v>10</v>
      </c>
      <c r="J80" s="4">
        <v>13</v>
      </c>
      <c r="K80" s="4">
        <v>10</v>
      </c>
      <c r="L80" s="4">
        <v>12</v>
      </c>
      <c r="M80" s="4">
        <v>15</v>
      </c>
      <c r="N80" s="13">
        <f t="shared" si="1"/>
        <v>15.666666666666666</v>
      </c>
    </row>
    <row r="81" spans="1:14" ht="12" customHeight="1" x14ac:dyDescent="0.2">
      <c r="A81" s="8" t="s">
        <v>111</v>
      </c>
      <c r="B81" s="13">
        <v>1553</v>
      </c>
      <c r="C81" s="4">
        <v>1521</v>
      </c>
      <c r="D81" s="4">
        <v>1463</v>
      </c>
      <c r="E81" s="4">
        <v>1473</v>
      </c>
      <c r="F81" s="4">
        <v>1472</v>
      </c>
      <c r="G81" s="4">
        <v>1463</v>
      </c>
      <c r="H81" s="4">
        <v>1483</v>
      </c>
      <c r="I81" s="4">
        <v>1503</v>
      </c>
      <c r="J81" s="4">
        <v>1494</v>
      </c>
      <c r="K81" s="4">
        <v>1503</v>
      </c>
      <c r="L81" s="4">
        <v>1471</v>
      </c>
      <c r="M81" s="4">
        <v>1370</v>
      </c>
      <c r="N81" s="13">
        <f t="shared" si="1"/>
        <v>1480.75</v>
      </c>
    </row>
    <row r="82" spans="1:14" ht="12" customHeight="1" x14ac:dyDescent="0.2">
      <c r="A82" s="8" t="s">
        <v>112</v>
      </c>
      <c r="B82" s="13">
        <v>370</v>
      </c>
      <c r="C82" s="4">
        <v>379</v>
      </c>
      <c r="D82" s="4">
        <v>366</v>
      </c>
      <c r="E82" s="4">
        <v>366</v>
      </c>
      <c r="F82" s="4">
        <v>363</v>
      </c>
      <c r="G82" s="4">
        <v>344</v>
      </c>
      <c r="H82" s="4">
        <v>350</v>
      </c>
      <c r="I82" s="4">
        <v>335</v>
      </c>
      <c r="J82" s="4">
        <v>343</v>
      </c>
      <c r="K82" s="4">
        <v>336</v>
      </c>
      <c r="L82" s="4">
        <v>332</v>
      </c>
      <c r="M82" s="4">
        <v>346</v>
      </c>
      <c r="N82" s="13">
        <f t="shared" si="1"/>
        <v>352.5</v>
      </c>
    </row>
    <row r="83" spans="1:14" ht="12" customHeight="1" x14ac:dyDescent="0.2">
      <c r="A83" s="8" t="s">
        <v>113</v>
      </c>
      <c r="B83" s="13">
        <v>80659</v>
      </c>
      <c r="C83" s="4">
        <v>76627</v>
      </c>
      <c r="D83" s="4">
        <v>71648</v>
      </c>
      <c r="E83" s="4">
        <v>75900</v>
      </c>
      <c r="F83" s="4">
        <v>74182</v>
      </c>
      <c r="G83" s="4">
        <v>74716</v>
      </c>
      <c r="H83" s="4">
        <v>76438</v>
      </c>
      <c r="I83" s="4">
        <v>77768</v>
      </c>
      <c r="J83" s="4">
        <v>76582</v>
      </c>
      <c r="K83" s="4">
        <v>78706</v>
      </c>
      <c r="L83" s="4">
        <v>76887</v>
      </c>
      <c r="M83" s="4">
        <v>72147</v>
      </c>
      <c r="N83" s="13">
        <f t="shared" si="1"/>
        <v>76021.666666666672</v>
      </c>
    </row>
    <row r="84" spans="1:14" ht="12" customHeight="1" x14ac:dyDescent="0.2">
      <c r="A84" s="8" t="s">
        <v>114</v>
      </c>
      <c r="B84" s="13">
        <v>476</v>
      </c>
      <c r="C84" s="4">
        <v>497</v>
      </c>
      <c r="D84" s="4">
        <v>459</v>
      </c>
      <c r="E84" s="4">
        <v>454</v>
      </c>
      <c r="F84" s="4">
        <v>451</v>
      </c>
      <c r="G84" s="4">
        <v>457</v>
      </c>
      <c r="H84" s="4">
        <v>434</v>
      </c>
      <c r="I84" s="4">
        <v>445</v>
      </c>
      <c r="J84" s="4">
        <v>427</v>
      </c>
      <c r="K84" s="4">
        <v>403</v>
      </c>
      <c r="L84" s="4">
        <v>442</v>
      </c>
      <c r="M84" s="4">
        <v>433</v>
      </c>
      <c r="N84" s="13">
        <f t="shared" si="1"/>
        <v>448.16666666666669</v>
      </c>
    </row>
    <row r="85" spans="1:14" ht="12" customHeight="1" x14ac:dyDescent="0.2">
      <c r="A85" s="8" t="s">
        <v>115</v>
      </c>
      <c r="B85" s="13">
        <v>2419</v>
      </c>
      <c r="C85" s="4">
        <v>2323</v>
      </c>
      <c r="D85" s="4">
        <v>2228</v>
      </c>
      <c r="E85" s="4">
        <v>2239</v>
      </c>
      <c r="F85" s="4">
        <v>2164</v>
      </c>
      <c r="G85" s="4">
        <v>2240</v>
      </c>
      <c r="H85" s="4">
        <v>2240</v>
      </c>
      <c r="I85" s="4">
        <v>2308</v>
      </c>
      <c r="J85" s="4">
        <v>2297</v>
      </c>
      <c r="K85" s="4">
        <v>2450</v>
      </c>
      <c r="L85" s="4">
        <v>2405</v>
      </c>
      <c r="M85" s="4">
        <v>2332</v>
      </c>
      <c r="N85" s="13">
        <f t="shared" si="1"/>
        <v>2303.75</v>
      </c>
    </row>
    <row r="86" spans="1:14" ht="12" customHeight="1" x14ac:dyDescent="0.2">
      <c r="A86" s="8" t="s">
        <v>116</v>
      </c>
      <c r="B86" s="13">
        <v>2636</v>
      </c>
      <c r="C86" s="4">
        <v>2628</v>
      </c>
      <c r="D86" s="4">
        <v>2589</v>
      </c>
      <c r="E86" s="4">
        <v>2623</v>
      </c>
      <c r="F86" s="4">
        <v>2631</v>
      </c>
      <c r="G86" s="4">
        <v>2642</v>
      </c>
      <c r="H86" s="4">
        <v>2685</v>
      </c>
      <c r="I86" s="4">
        <v>2665</v>
      </c>
      <c r="J86" s="4">
        <v>2564</v>
      </c>
      <c r="K86" s="4">
        <v>2534</v>
      </c>
      <c r="L86" s="4">
        <v>2488</v>
      </c>
      <c r="M86" s="4">
        <v>2419</v>
      </c>
      <c r="N86" s="13">
        <f t="shared" si="1"/>
        <v>2592</v>
      </c>
    </row>
    <row r="87" spans="1:14" ht="12" customHeight="1" x14ac:dyDescent="0.2">
      <c r="A87" s="8" t="s">
        <v>117</v>
      </c>
      <c r="B87" s="13">
        <v>4409</v>
      </c>
      <c r="C87" s="4">
        <v>4141</v>
      </c>
      <c r="D87" s="4">
        <v>3840</v>
      </c>
      <c r="E87" s="4">
        <v>3875</v>
      </c>
      <c r="F87" s="4">
        <v>3935</v>
      </c>
      <c r="G87" s="4">
        <v>4113</v>
      </c>
      <c r="H87" s="4">
        <v>4257</v>
      </c>
      <c r="I87" s="4">
        <v>4344</v>
      </c>
      <c r="J87" s="4">
        <v>4335</v>
      </c>
      <c r="K87" s="4">
        <v>4437</v>
      </c>
      <c r="L87" s="4">
        <v>4499</v>
      </c>
      <c r="M87" s="4">
        <v>4346</v>
      </c>
      <c r="N87" s="13">
        <f t="shared" si="1"/>
        <v>4210.916666666667</v>
      </c>
    </row>
    <row r="88" spans="1:14" ht="12" customHeight="1" x14ac:dyDescent="0.2">
      <c r="A88" s="8" t="s">
        <v>118</v>
      </c>
      <c r="B88" s="13">
        <v>6862</v>
      </c>
      <c r="C88" s="4">
        <v>6713</v>
      </c>
      <c r="D88" s="4">
        <v>6534</v>
      </c>
      <c r="E88" s="4">
        <v>6607</v>
      </c>
      <c r="F88" s="4">
        <v>6523</v>
      </c>
      <c r="G88" s="4">
        <v>6554</v>
      </c>
      <c r="H88" s="4">
        <v>6575</v>
      </c>
      <c r="I88" s="4">
        <v>6546</v>
      </c>
      <c r="J88" s="4">
        <v>6489</v>
      </c>
      <c r="K88" s="4">
        <v>6432</v>
      </c>
      <c r="L88" s="4">
        <v>6326</v>
      </c>
      <c r="M88" s="4">
        <v>6229</v>
      </c>
      <c r="N88" s="13">
        <f t="shared" si="1"/>
        <v>6532.5</v>
      </c>
    </row>
    <row r="89" spans="1:14" ht="12" customHeight="1" x14ac:dyDescent="0.2">
      <c r="A89" s="8" t="s">
        <v>119</v>
      </c>
      <c r="B89" s="13">
        <v>11744</v>
      </c>
      <c r="C89" s="4">
        <v>11351</v>
      </c>
      <c r="D89" s="4">
        <v>10780</v>
      </c>
      <c r="E89" s="4">
        <v>11399</v>
      </c>
      <c r="F89" s="4">
        <v>10957</v>
      </c>
      <c r="G89" s="4">
        <v>11210</v>
      </c>
      <c r="H89" s="4">
        <v>11384</v>
      </c>
      <c r="I89" s="4">
        <v>11336</v>
      </c>
      <c r="J89" s="4">
        <v>10947</v>
      </c>
      <c r="K89" s="4">
        <v>11071</v>
      </c>
      <c r="L89" s="4">
        <v>10670</v>
      </c>
      <c r="M89" s="4">
        <v>9891</v>
      </c>
      <c r="N89" s="13">
        <f t="shared" si="1"/>
        <v>11061.666666666666</v>
      </c>
    </row>
    <row r="90" spans="1:14" ht="12" customHeight="1" x14ac:dyDescent="0.2">
      <c r="A90" s="8" t="s">
        <v>120</v>
      </c>
      <c r="B90" s="13">
        <v>256</v>
      </c>
      <c r="C90" s="4">
        <v>217</v>
      </c>
      <c r="D90" s="4">
        <v>199</v>
      </c>
      <c r="E90" s="4">
        <v>222</v>
      </c>
      <c r="F90" s="4">
        <v>217</v>
      </c>
      <c r="G90" s="4">
        <v>215</v>
      </c>
      <c r="H90" s="4">
        <v>253</v>
      </c>
      <c r="I90" s="4">
        <v>271</v>
      </c>
      <c r="J90" s="4">
        <v>280</v>
      </c>
      <c r="K90" s="4">
        <v>273</v>
      </c>
      <c r="L90" s="4">
        <v>265</v>
      </c>
      <c r="M90" s="4">
        <v>248</v>
      </c>
      <c r="N90" s="13">
        <f t="shared" si="1"/>
        <v>243</v>
      </c>
    </row>
    <row r="91" spans="1:14" ht="12" customHeight="1" x14ac:dyDescent="0.2">
      <c r="A91" s="8" t="s">
        <v>121</v>
      </c>
      <c r="B91" s="13">
        <v>109</v>
      </c>
      <c r="C91" s="4">
        <v>93</v>
      </c>
      <c r="D91" s="4">
        <v>85</v>
      </c>
      <c r="E91" s="4">
        <v>86</v>
      </c>
      <c r="F91" s="4">
        <v>88</v>
      </c>
      <c r="G91" s="4">
        <v>86</v>
      </c>
      <c r="H91" s="4">
        <v>86</v>
      </c>
      <c r="I91" s="4">
        <v>91</v>
      </c>
      <c r="J91" s="4">
        <v>107</v>
      </c>
      <c r="K91" s="4">
        <v>116</v>
      </c>
      <c r="L91" s="4">
        <v>105</v>
      </c>
      <c r="M91" s="4">
        <v>88</v>
      </c>
      <c r="N91" s="13">
        <f t="shared" si="1"/>
        <v>95</v>
      </c>
    </row>
    <row r="98" ht="12.75" customHeight="1" x14ac:dyDescent="0.2"/>
  </sheetData>
  <phoneticPr fontId="0" type="noConversion"/>
  <pageMargins left="0.5" right="0.5" top="0.5" bottom="0.5" header="0.5" footer="0.3"/>
  <pageSetup scale="91" fitToHeight="0" orientation="landscape" r:id="rId1"/>
  <headerFooter alignWithMargins="0">
    <oddHeader>&amp;L&amp;C&amp;R</oddHeader>
    <oddFooter>&amp;L&amp;6Source: National Data Bank, USDA/Food and Nutrition Service&amp;C&amp;6Page &amp;P of &amp;N&amp;R&amp;6Printed on: &amp;D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06"/>
  <sheetViews>
    <sheetView workbookViewId="0"/>
  </sheetViews>
  <sheetFormatPr defaultColWidth="9.140625" defaultRowHeight="12" x14ac:dyDescent="0.2"/>
  <cols>
    <col min="1" max="1" width="34.7109375" style="50" customWidth="1"/>
    <col min="2" max="13" width="11.7109375" style="50" customWidth="1"/>
    <col min="14" max="14" width="13.7109375" style="50" customWidth="1"/>
    <col min="15" max="16384" width="9.140625" style="50"/>
  </cols>
  <sheetData>
    <row r="1" spans="1:14" ht="12" customHeight="1" x14ac:dyDescent="0.2">
      <c r="A1" s="48" t="s">
        <v>26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</row>
    <row r="2" spans="1:14" ht="12" customHeight="1" x14ac:dyDescent="0.2">
      <c r="A2" s="48" t="e">
        <f>'Pregnant Women Participating'!#REF!</f>
        <v>#REF!</v>
      </c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</row>
    <row r="3" spans="1:14" ht="12" customHeight="1" x14ac:dyDescent="0.2">
      <c r="A3" s="51" t="e">
        <f>'Pregnant Women Participating'!#REF!</f>
        <v>#REF!</v>
      </c>
      <c r="B3" s="49"/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</row>
    <row r="4" spans="1:14" ht="12" customHeight="1" x14ac:dyDescent="0.2">
      <c r="A4" s="49"/>
      <c r="B4" s="49"/>
      <c r="C4" s="49"/>
      <c r="D4" s="49"/>
      <c r="E4" s="49"/>
      <c r="F4" s="49"/>
      <c r="G4" s="49"/>
      <c r="H4" s="49"/>
      <c r="I4" s="49"/>
      <c r="J4" s="49"/>
      <c r="K4" s="49"/>
      <c r="L4" s="49"/>
      <c r="M4" s="49"/>
    </row>
    <row r="5" spans="1:14" ht="24" customHeight="1" x14ac:dyDescent="0.2">
      <c r="A5" s="52" t="s">
        <v>0</v>
      </c>
      <c r="B5" s="53" t="e">
        <f>DATE(RIGHT(A2,4)-1,10,1)</f>
        <v>#REF!</v>
      </c>
      <c r="C5" s="54" t="e">
        <f>DATE(RIGHT(A2,4)-1,11,1)</f>
        <v>#REF!</v>
      </c>
      <c r="D5" s="54" t="e">
        <f>DATE(RIGHT(A2,4)-1,12,1)</f>
        <v>#REF!</v>
      </c>
      <c r="E5" s="54" t="e">
        <f>DATE(RIGHT(A2,4),1,1)</f>
        <v>#REF!</v>
      </c>
      <c r="F5" s="54" t="e">
        <f>DATE(RIGHT(A2,4),2,1)</f>
        <v>#REF!</v>
      </c>
      <c r="G5" s="54" t="e">
        <f>DATE(RIGHT(A2,4),3,1)</f>
        <v>#REF!</v>
      </c>
      <c r="H5" s="54" t="e">
        <f>DATE(RIGHT(A2,4),4,1)</f>
        <v>#REF!</v>
      </c>
      <c r="I5" s="54" t="e">
        <f>DATE(RIGHT(A2,4),5,1)</f>
        <v>#REF!</v>
      </c>
      <c r="J5" s="54" t="e">
        <f>DATE(RIGHT(A2,4),6,1)</f>
        <v>#REF!</v>
      </c>
      <c r="K5" s="54" t="e">
        <f>DATE(RIGHT(A2,4),7,1)</f>
        <v>#REF!</v>
      </c>
      <c r="L5" s="54" t="e">
        <f>DATE(RIGHT(A2,4),8,1)</f>
        <v>#REF!</v>
      </c>
      <c r="M5" s="54" t="e">
        <f>DATE(RIGHT(A2,4),9,1)</f>
        <v>#REF!</v>
      </c>
      <c r="N5" s="12" t="s">
        <v>5</v>
      </c>
    </row>
    <row r="6" spans="1:14" ht="12" customHeight="1" x14ac:dyDescent="0.2">
      <c r="A6" s="56" t="str">
        <f>'Pregnant Women Participating'!A2</f>
        <v>Connecticut</v>
      </c>
      <c r="B6" s="57">
        <v>787</v>
      </c>
      <c r="C6" s="58">
        <v>799</v>
      </c>
      <c r="D6" s="58">
        <v>809</v>
      </c>
      <c r="E6" s="58">
        <v>826</v>
      </c>
      <c r="F6" s="58">
        <v>833</v>
      </c>
      <c r="G6" s="58">
        <v>863</v>
      </c>
      <c r="H6" s="58">
        <v>884</v>
      </c>
      <c r="I6" s="58">
        <v>889</v>
      </c>
      <c r="J6" s="58">
        <v>876</v>
      </c>
      <c r="K6" s="58">
        <v>890</v>
      </c>
      <c r="L6" s="58">
        <v>886</v>
      </c>
      <c r="M6" s="59">
        <v>890</v>
      </c>
      <c r="N6" s="57">
        <f t="shared" ref="N6:N103" si="0">IF(SUM(B6:M6)&gt;0,AVERAGE(B6:M6),"0")</f>
        <v>852.66666666666663</v>
      </c>
    </row>
    <row r="7" spans="1:14" ht="12" customHeight="1" x14ac:dyDescent="0.2">
      <c r="A7" s="56" t="str">
        <f>'Pregnant Women Participating'!A3</f>
        <v>Maine</v>
      </c>
      <c r="B7" s="57">
        <v>669</v>
      </c>
      <c r="C7" s="58">
        <v>675</v>
      </c>
      <c r="D7" s="58">
        <v>643</v>
      </c>
      <c r="E7" s="58">
        <v>684</v>
      </c>
      <c r="F7" s="58">
        <v>688</v>
      </c>
      <c r="G7" s="58">
        <v>673</v>
      </c>
      <c r="H7" s="58">
        <v>660</v>
      </c>
      <c r="I7" s="58">
        <v>649</v>
      </c>
      <c r="J7" s="58">
        <v>668</v>
      </c>
      <c r="K7" s="58">
        <v>685</v>
      </c>
      <c r="L7" s="58">
        <v>666</v>
      </c>
      <c r="M7" s="59">
        <v>639</v>
      </c>
      <c r="N7" s="57">
        <f t="shared" si="0"/>
        <v>666.58333333333337</v>
      </c>
    </row>
    <row r="8" spans="1:14" ht="12" customHeight="1" x14ac:dyDescent="0.2">
      <c r="A8" s="56" t="str">
        <f>'Pregnant Women Participating'!A4</f>
        <v>Massachusetts</v>
      </c>
      <c r="B8" s="57">
        <v>2829</v>
      </c>
      <c r="C8" s="58">
        <v>2801</v>
      </c>
      <c r="D8" s="58">
        <v>2737</v>
      </c>
      <c r="E8" s="58">
        <v>2730</v>
      </c>
      <c r="F8" s="58">
        <v>2703</v>
      </c>
      <c r="G8" s="58">
        <v>2727</v>
      </c>
      <c r="H8" s="58">
        <v>2768</v>
      </c>
      <c r="I8" s="58">
        <v>2776</v>
      </c>
      <c r="J8" s="58">
        <v>2779</v>
      </c>
      <c r="K8" s="58">
        <v>2781</v>
      </c>
      <c r="L8" s="58">
        <v>2746</v>
      </c>
      <c r="M8" s="59">
        <v>2783</v>
      </c>
      <c r="N8" s="57">
        <f t="shared" si="0"/>
        <v>2763.3333333333335</v>
      </c>
    </row>
    <row r="9" spans="1:14" ht="12" customHeight="1" x14ac:dyDescent="0.2">
      <c r="A9" s="56" t="str">
        <f>'Pregnant Women Participating'!A5</f>
        <v>New Hampshire</v>
      </c>
      <c r="B9" s="57">
        <v>530</v>
      </c>
      <c r="C9" s="58">
        <v>466</v>
      </c>
      <c r="D9" s="58">
        <v>459</v>
      </c>
      <c r="E9" s="58">
        <v>466</v>
      </c>
      <c r="F9" s="58">
        <v>439</v>
      </c>
      <c r="G9" s="58">
        <v>486</v>
      </c>
      <c r="H9" s="58">
        <v>487</v>
      </c>
      <c r="I9" s="58">
        <v>476</v>
      </c>
      <c r="J9" s="58">
        <v>463</v>
      </c>
      <c r="K9" s="58">
        <v>460</v>
      </c>
      <c r="L9" s="58">
        <v>470</v>
      </c>
      <c r="M9" s="59">
        <v>471</v>
      </c>
      <c r="N9" s="57">
        <f t="shared" si="0"/>
        <v>472.75</v>
      </c>
    </row>
    <row r="10" spans="1:14" ht="12" customHeight="1" x14ac:dyDescent="0.2">
      <c r="A10" s="56" t="str">
        <f>'Pregnant Women Participating'!A6</f>
        <v>New York</v>
      </c>
      <c r="B10" s="57">
        <v>10259</v>
      </c>
      <c r="C10" s="58">
        <v>9944</v>
      </c>
      <c r="D10" s="58">
        <v>9550</v>
      </c>
      <c r="E10" s="58">
        <v>9476</v>
      </c>
      <c r="F10" s="58">
        <v>9391</v>
      </c>
      <c r="G10" s="58">
        <v>9440</v>
      </c>
      <c r="H10" s="58">
        <v>9335</v>
      </c>
      <c r="I10" s="58">
        <v>9359</v>
      </c>
      <c r="J10" s="58">
        <v>9147</v>
      </c>
      <c r="K10" s="58">
        <v>9259</v>
      </c>
      <c r="L10" s="58">
        <v>9311</v>
      </c>
      <c r="M10" s="59">
        <v>9369</v>
      </c>
      <c r="N10" s="57">
        <f t="shared" si="0"/>
        <v>9486.6666666666661</v>
      </c>
    </row>
    <row r="11" spans="1:14" ht="12" customHeight="1" x14ac:dyDescent="0.2">
      <c r="A11" s="56" t="str">
        <f>'Pregnant Women Participating'!A7</f>
        <v>Rhode Island</v>
      </c>
      <c r="B11" s="57">
        <v>309</v>
      </c>
      <c r="C11" s="58">
        <v>300</v>
      </c>
      <c r="D11" s="58">
        <v>291</v>
      </c>
      <c r="E11" s="58">
        <v>297</v>
      </c>
      <c r="F11" s="58">
        <v>297</v>
      </c>
      <c r="G11" s="58">
        <v>289</v>
      </c>
      <c r="H11" s="58">
        <v>282</v>
      </c>
      <c r="I11" s="58">
        <v>294</v>
      </c>
      <c r="J11" s="58">
        <v>304</v>
      </c>
      <c r="K11" s="58">
        <v>288</v>
      </c>
      <c r="L11" s="58">
        <v>305</v>
      </c>
      <c r="M11" s="59">
        <v>294</v>
      </c>
      <c r="N11" s="57">
        <f t="shared" si="0"/>
        <v>295.83333333333331</v>
      </c>
    </row>
    <row r="12" spans="1:14" ht="12" customHeight="1" x14ac:dyDescent="0.2">
      <c r="A12" s="56" t="str">
        <f>'Pregnant Women Participating'!A8</f>
        <v>Vermont</v>
      </c>
      <c r="B12" s="57">
        <v>687</v>
      </c>
      <c r="C12" s="58">
        <v>671</v>
      </c>
      <c r="D12" s="58">
        <v>660</v>
      </c>
      <c r="E12" s="58">
        <v>676</v>
      </c>
      <c r="F12" s="58">
        <v>671</v>
      </c>
      <c r="G12" s="58">
        <v>685</v>
      </c>
      <c r="H12" s="58">
        <v>691</v>
      </c>
      <c r="I12" s="58">
        <v>704</v>
      </c>
      <c r="J12" s="58">
        <v>702</v>
      </c>
      <c r="K12" s="58">
        <v>694</v>
      </c>
      <c r="L12" s="58">
        <v>682</v>
      </c>
      <c r="M12" s="59">
        <v>677</v>
      </c>
      <c r="N12" s="57">
        <f t="shared" si="0"/>
        <v>683.33333333333337</v>
      </c>
    </row>
    <row r="13" spans="1:14" ht="12" customHeight="1" x14ac:dyDescent="0.2">
      <c r="A13" s="56" t="str">
        <f>'Pregnant Women Participating'!A9</f>
        <v>Virgin Islands</v>
      </c>
      <c r="B13" s="57">
        <v>59</v>
      </c>
      <c r="C13" s="58">
        <v>69</v>
      </c>
      <c r="D13" s="58">
        <v>66</v>
      </c>
      <c r="E13" s="58">
        <v>66</v>
      </c>
      <c r="F13" s="58">
        <v>61</v>
      </c>
      <c r="G13" s="58">
        <v>63</v>
      </c>
      <c r="H13" s="58">
        <v>75</v>
      </c>
      <c r="I13" s="58">
        <v>75</v>
      </c>
      <c r="J13" s="58">
        <v>82</v>
      </c>
      <c r="K13" s="58">
        <v>88</v>
      </c>
      <c r="L13" s="58">
        <v>79</v>
      </c>
      <c r="M13" s="59">
        <v>81</v>
      </c>
      <c r="N13" s="57">
        <f t="shared" si="0"/>
        <v>72</v>
      </c>
    </row>
    <row r="14" spans="1:14" ht="12" customHeight="1" x14ac:dyDescent="0.2">
      <c r="A14" s="56" t="str">
        <f>'Pregnant Women Participating'!A10</f>
        <v>Indian Township, ME</v>
      </c>
      <c r="B14" s="57">
        <v>4</v>
      </c>
      <c r="C14" s="58">
        <v>4</v>
      </c>
      <c r="D14" s="58">
        <v>5</v>
      </c>
      <c r="E14" s="58">
        <v>3</v>
      </c>
      <c r="F14" s="58">
        <v>4</v>
      </c>
      <c r="G14" s="58">
        <v>6</v>
      </c>
      <c r="H14" s="58">
        <v>8</v>
      </c>
      <c r="I14" s="58">
        <v>8</v>
      </c>
      <c r="J14" s="58">
        <v>7</v>
      </c>
      <c r="K14" s="58">
        <v>5</v>
      </c>
      <c r="L14" s="58">
        <v>5</v>
      </c>
      <c r="M14" s="59">
        <v>6</v>
      </c>
      <c r="N14" s="57">
        <f t="shared" si="0"/>
        <v>5.416666666666667</v>
      </c>
    </row>
    <row r="15" spans="1:14" ht="12" customHeight="1" x14ac:dyDescent="0.2">
      <c r="A15" s="56" t="str">
        <f>'Pregnant Women Participating'!A11</f>
        <v>Pleasant Point, ME</v>
      </c>
      <c r="B15" s="57">
        <v>2</v>
      </c>
      <c r="C15" s="58">
        <v>1</v>
      </c>
      <c r="D15" s="58">
        <v>1</v>
      </c>
      <c r="E15" s="58">
        <v>1</v>
      </c>
      <c r="F15" s="58">
        <v>0</v>
      </c>
      <c r="G15" s="58">
        <v>0</v>
      </c>
      <c r="H15" s="58">
        <v>0</v>
      </c>
      <c r="I15" s="58">
        <v>1</v>
      </c>
      <c r="J15" s="58">
        <v>1</v>
      </c>
      <c r="K15" s="58">
        <v>1</v>
      </c>
      <c r="L15" s="58">
        <v>2</v>
      </c>
      <c r="M15" s="59">
        <v>1</v>
      </c>
      <c r="N15" s="57">
        <f t="shared" si="0"/>
        <v>0.91666666666666663</v>
      </c>
    </row>
    <row r="16" spans="1:14" ht="12" customHeight="1" x14ac:dyDescent="0.2">
      <c r="A16" s="56" t="str">
        <f>'Pregnant Women Participating'!A12</f>
        <v>Seneca Nation, NY</v>
      </c>
      <c r="B16" s="57">
        <v>7</v>
      </c>
      <c r="C16" s="58">
        <v>6</v>
      </c>
      <c r="D16" s="58">
        <v>3</v>
      </c>
      <c r="E16" s="58">
        <v>7</v>
      </c>
      <c r="F16" s="58">
        <v>5</v>
      </c>
      <c r="G16" s="58">
        <v>4</v>
      </c>
      <c r="H16" s="58">
        <v>2</v>
      </c>
      <c r="I16" s="58">
        <v>2</v>
      </c>
      <c r="J16" s="58"/>
      <c r="K16" s="58"/>
      <c r="L16" s="58"/>
      <c r="M16" s="59"/>
      <c r="N16" s="57">
        <f t="shared" si="0"/>
        <v>4.5</v>
      </c>
    </row>
    <row r="17" spans="1:14" s="64" customFormat="1" ht="24.75" customHeight="1" x14ac:dyDescent="0.2">
      <c r="A17" s="60" t="e">
        <f>'Pregnant Women Participating'!#REF!</f>
        <v>#REF!</v>
      </c>
      <c r="B17" s="61">
        <v>16142</v>
      </c>
      <c r="C17" s="62">
        <v>15736</v>
      </c>
      <c r="D17" s="62">
        <v>15224</v>
      </c>
      <c r="E17" s="62">
        <v>15232</v>
      </c>
      <c r="F17" s="62">
        <v>15092</v>
      </c>
      <c r="G17" s="62">
        <v>15236</v>
      </c>
      <c r="H17" s="62">
        <v>15192</v>
      </c>
      <c r="I17" s="62">
        <v>15233</v>
      </c>
      <c r="J17" s="62">
        <v>15029</v>
      </c>
      <c r="K17" s="62">
        <v>15151</v>
      </c>
      <c r="L17" s="62">
        <v>15152</v>
      </c>
      <c r="M17" s="63">
        <v>15211</v>
      </c>
      <c r="N17" s="61">
        <f t="shared" si="0"/>
        <v>15302.5</v>
      </c>
    </row>
    <row r="18" spans="1:14" ht="12" customHeight="1" x14ac:dyDescent="0.2">
      <c r="A18" s="56" t="str">
        <f>'Pregnant Women Participating'!A13</f>
        <v>Delaware</v>
      </c>
      <c r="B18" s="57">
        <v>312</v>
      </c>
      <c r="C18" s="58">
        <v>304</v>
      </c>
      <c r="D18" s="58">
        <v>304</v>
      </c>
      <c r="E18" s="58">
        <v>293</v>
      </c>
      <c r="F18" s="58">
        <v>281</v>
      </c>
      <c r="G18" s="58">
        <v>301</v>
      </c>
      <c r="H18" s="58">
        <v>293</v>
      </c>
      <c r="I18" s="58">
        <v>271</v>
      </c>
      <c r="J18" s="58">
        <v>281</v>
      </c>
      <c r="K18" s="58">
        <v>291</v>
      </c>
      <c r="L18" s="58">
        <v>283</v>
      </c>
      <c r="M18" s="59">
        <v>275</v>
      </c>
      <c r="N18" s="57">
        <f t="shared" si="0"/>
        <v>290.75</v>
      </c>
    </row>
    <row r="19" spans="1:14" ht="12" customHeight="1" x14ac:dyDescent="0.2">
      <c r="A19" s="56" t="str">
        <f>'Pregnant Women Participating'!A14</f>
        <v>District of Columbia</v>
      </c>
      <c r="B19" s="57">
        <v>545</v>
      </c>
      <c r="C19" s="58">
        <v>550</v>
      </c>
      <c r="D19" s="58">
        <v>560</v>
      </c>
      <c r="E19" s="58">
        <v>554</v>
      </c>
      <c r="F19" s="58">
        <v>562</v>
      </c>
      <c r="G19" s="58">
        <v>554</v>
      </c>
      <c r="H19" s="58">
        <v>583</v>
      </c>
      <c r="I19" s="58">
        <v>564</v>
      </c>
      <c r="J19" s="58">
        <v>561</v>
      </c>
      <c r="K19" s="58">
        <v>560</v>
      </c>
      <c r="L19" s="58">
        <v>599</v>
      </c>
      <c r="M19" s="59">
        <v>600</v>
      </c>
      <c r="N19" s="57">
        <f t="shared" si="0"/>
        <v>566</v>
      </c>
    </row>
    <row r="20" spans="1:14" ht="12" customHeight="1" x14ac:dyDescent="0.2">
      <c r="A20" s="56" t="str">
        <f>'Pregnant Women Participating'!A15</f>
        <v>Maryland</v>
      </c>
      <c r="B20" s="57">
        <v>3249</v>
      </c>
      <c r="C20" s="58">
        <v>3282</v>
      </c>
      <c r="D20" s="58">
        <v>3278</v>
      </c>
      <c r="E20" s="58">
        <v>3114</v>
      </c>
      <c r="F20" s="58">
        <v>3061</v>
      </c>
      <c r="G20" s="58">
        <v>3175</v>
      </c>
      <c r="H20" s="58">
        <v>3221</v>
      </c>
      <c r="I20" s="58">
        <v>3221</v>
      </c>
      <c r="J20" s="58">
        <v>3192</v>
      </c>
      <c r="K20" s="58">
        <v>3162</v>
      </c>
      <c r="L20" s="58">
        <v>3122</v>
      </c>
      <c r="M20" s="59">
        <v>3138</v>
      </c>
      <c r="N20" s="57">
        <f t="shared" si="0"/>
        <v>3184.5833333333335</v>
      </c>
    </row>
    <row r="21" spans="1:14" ht="12" customHeight="1" x14ac:dyDescent="0.2">
      <c r="A21" s="56" t="str">
        <f>'Pregnant Women Participating'!A16</f>
        <v>New Jersey</v>
      </c>
      <c r="B21" s="57">
        <v>3929</v>
      </c>
      <c r="C21" s="58">
        <v>3842</v>
      </c>
      <c r="D21" s="58">
        <v>3831</v>
      </c>
      <c r="E21" s="58">
        <v>3839</v>
      </c>
      <c r="F21" s="58">
        <v>3911</v>
      </c>
      <c r="G21" s="58">
        <v>4022</v>
      </c>
      <c r="H21" s="58">
        <v>3953</v>
      </c>
      <c r="I21" s="58">
        <v>3980</v>
      </c>
      <c r="J21" s="58">
        <v>3962</v>
      </c>
      <c r="K21" s="58">
        <v>3981</v>
      </c>
      <c r="L21" s="58">
        <v>4052</v>
      </c>
      <c r="M21" s="59">
        <v>3956</v>
      </c>
      <c r="N21" s="57">
        <f t="shared" si="0"/>
        <v>3938.1666666666665</v>
      </c>
    </row>
    <row r="22" spans="1:14" ht="12" customHeight="1" x14ac:dyDescent="0.2">
      <c r="A22" s="56" t="str">
        <f>'Pregnant Women Participating'!A17</f>
        <v>Pennsylvania</v>
      </c>
      <c r="B22" s="57">
        <v>6756</v>
      </c>
      <c r="C22" s="58">
        <v>6531</v>
      </c>
      <c r="D22" s="58">
        <v>6269</v>
      </c>
      <c r="E22" s="58">
        <v>6255</v>
      </c>
      <c r="F22" s="58">
        <v>6059</v>
      </c>
      <c r="G22" s="58">
        <v>6106</v>
      </c>
      <c r="H22" s="58">
        <v>6150</v>
      </c>
      <c r="I22" s="58">
        <v>6204</v>
      </c>
      <c r="J22" s="58">
        <v>6129</v>
      </c>
      <c r="K22" s="58">
        <v>5966</v>
      </c>
      <c r="L22" s="58">
        <v>5997</v>
      </c>
      <c r="M22" s="59">
        <v>5822</v>
      </c>
      <c r="N22" s="57">
        <f t="shared" si="0"/>
        <v>6187</v>
      </c>
    </row>
    <row r="23" spans="1:14" ht="12" customHeight="1" x14ac:dyDescent="0.2">
      <c r="A23" s="56" t="str">
        <f>'Pregnant Women Participating'!A18</f>
        <v>Puerto Rico</v>
      </c>
      <c r="B23" s="57">
        <v>4022</v>
      </c>
      <c r="C23" s="58">
        <v>3831</v>
      </c>
      <c r="D23" s="58">
        <v>3744</v>
      </c>
      <c r="E23" s="58">
        <v>3920</v>
      </c>
      <c r="F23" s="58">
        <v>3947</v>
      </c>
      <c r="G23" s="58">
        <v>3932</v>
      </c>
      <c r="H23" s="58">
        <v>3911</v>
      </c>
      <c r="I23" s="58">
        <v>3948</v>
      </c>
      <c r="J23" s="58">
        <v>4009</v>
      </c>
      <c r="K23" s="58">
        <v>4012</v>
      </c>
      <c r="L23" s="58">
        <v>3952</v>
      </c>
      <c r="M23" s="59">
        <v>3793</v>
      </c>
      <c r="N23" s="57">
        <f t="shared" si="0"/>
        <v>3918.4166666666665</v>
      </c>
    </row>
    <row r="24" spans="1:14" ht="12" customHeight="1" x14ac:dyDescent="0.2">
      <c r="A24" s="56" t="str">
        <f>'Pregnant Women Participating'!A19</f>
        <v>Virginia</v>
      </c>
      <c r="B24" s="57">
        <v>3225</v>
      </c>
      <c r="C24" s="58">
        <v>3106</v>
      </c>
      <c r="D24" s="58">
        <v>3020</v>
      </c>
      <c r="E24" s="58">
        <v>3025</v>
      </c>
      <c r="F24" s="58">
        <v>3001</v>
      </c>
      <c r="G24" s="58">
        <v>2987</v>
      </c>
      <c r="H24" s="58">
        <v>2942</v>
      </c>
      <c r="I24" s="58">
        <v>3060</v>
      </c>
      <c r="J24" s="58">
        <v>2996</v>
      </c>
      <c r="K24" s="58">
        <v>3004</v>
      </c>
      <c r="L24" s="58">
        <v>3009</v>
      </c>
      <c r="M24" s="59">
        <v>2935</v>
      </c>
      <c r="N24" s="57">
        <f t="shared" si="0"/>
        <v>3025.8333333333335</v>
      </c>
    </row>
    <row r="25" spans="1:14" ht="12" customHeight="1" x14ac:dyDescent="0.2">
      <c r="A25" s="56" t="str">
        <f>'Pregnant Women Participating'!A20</f>
        <v>West Virginia</v>
      </c>
      <c r="B25" s="57">
        <v>951</v>
      </c>
      <c r="C25" s="58">
        <v>904</v>
      </c>
      <c r="D25" s="58">
        <v>914</v>
      </c>
      <c r="E25" s="58">
        <v>898</v>
      </c>
      <c r="F25" s="58">
        <v>910</v>
      </c>
      <c r="G25" s="58">
        <v>938</v>
      </c>
      <c r="H25" s="58">
        <v>950</v>
      </c>
      <c r="I25" s="58">
        <v>928</v>
      </c>
      <c r="J25" s="58">
        <v>913</v>
      </c>
      <c r="K25" s="58">
        <v>903</v>
      </c>
      <c r="L25" s="58">
        <v>952</v>
      </c>
      <c r="M25" s="59">
        <v>982</v>
      </c>
      <c r="N25" s="57">
        <f t="shared" si="0"/>
        <v>928.58333333333337</v>
      </c>
    </row>
    <row r="26" spans="1:14" s="64" customFormat="1" ht="24.75" customHeight="1" x14ac:dyDescent="0.2">
      <c r="A26" s="60" t="e">
        <f>'Pregnant Women Participating'!#REF!</f>
        <v>#REF!</v>
      </c>
      <c r="B26" s="61">
        <v>22989</v>
      </c>
      <c r="C26" s="62">
        <v>22350</v>
      </c>
      <c r="D26" s="62">
        <v>21920</v>
      </c>
      <c r="E26" s="62">
        <v>21898</v>
      </c>
      <c r="F26" s="62">
        <v>21732</v>
      </c>
      <c r="G26" s="62">
        <v>22015</v>
      </c>
      <c r="H26" s="62">
        <v>22003</v>
      </c>
      <c r="I26" s="62">
        <v>22176</v>
      </c>
      <c r="J26" s="62">
        <v>22043</v>
      </c>
      <c r="K26" s="62">
        <v>21879</v>
      </c>
      <c r="L26" s="62">
        <v>21966</v>
      </c>
      <c r="M26" s="63">
        <v>21501</v>
      </c>
      <c r="N26" s="61">
        <f t="shared" si="0"/>
        <v>22039.333333333332</v>
      </c>
    </row>
    <row r="27" spans="1:14" ht="12" customHeight="1" x14ac:dyDescent="0.2">
      <c r="A27" s="56" t="str">
        <f>'Pregnant Women Participating'!A21</f>
        <v>Alabama</v>
      </c>
      <c r="B27" s="57">
        <v>1750</v>
      </c>
      <c r="C27" s="58">
        <v>1699</v>
      </c>
      <c r="D27" s="58">
        <v>1669</v>
      </c>
      <c r="E27" s="58">
        <v>1635</v>
      </c>
      <c r="F27" s="58">
        <v>1658</v>
      </c>
      <c r="G27" s="58">
        <v>1715</v>
      </c>
      <c r="H27" s="58">
        <v>1649</v>
      </c>
      <c r="I27" s="58">
        <v>1627</v>
      </c>
      <c r="J27" s="58">
        <v>1681</v>
      </c>
      <c r="K27" s="58">
        <v>1686</v>
      </c>
      <c r="L27" s="58">
        <v>1671</v>
      </c>
      <c r="M27" s="59">
        <v>1735</v>
      </c>
      <c r="N27" s="57">
        <f t="shared" si="0"/>
        <v>1681.25</v>
      </c>
    </row>
    <row r="28" spans="1:14" ht="12" customHeight="1" x14ac:dyDescent="0.2">
      <c r="A28" s="56" t="str">
        <f>'Pregnant Women Participating'!A22</f>
        <v>Florida</v>
      </c>
      <c r="B28" s="57">
        <v>13663</v>
      </c>
      <c r="C28" s="58">
        <v>13325</v>
      </c>
      <c r="D28" s="58">
        <v>12989</v>
      </c>
      <c r="E28" s="58">
        <v>13097</v>
      </c>
      <c r="F28" s="58">
        <v>12981</v>
      </c>
      <c r="G28" s="58">
        <v>12918</v>
      </c>
      <c r="H28" s="58">
        <v>12917</v>
      </c>
      <c r="I28" s="58">
        <v>12828</v>
      </c>
      <c r="J28" s="58">
        <v>12693</v>
      </c>
      <c r="K28" s="58">
        <v>12699</v>
      </c>
      <c r="L28" s="58">
        <v>12627</v>
      </c>
      <c r="M28" s="59">
        <v>12810</v>
      </c>
      <c r="N28" s="57">
        <f t="shared" si="0"/>
        <v>12962.25</v>
      </c>
    </row>
    <row r="29" spans="1:14" ht="12" customHeight="1" x14ac:dyDescent="0.2">
      <c r="A29" s="56" t="str">
        <f>'Pregnant Women Participating'!A23</f>
        <v>Georgia</v>
      </c>
      <c r="B29" s="57">
        <v>4942</v>
      </c>
      <c r="C29" s="58">
        <v>4724</v>
      </c>
      <c r="D29" s="58">
        <v>4600</v>
      </c>
      <c r="E29" s="58">
        <v>4587</v>
      </c>
      <c r="F29" s="58">
        <v>4691</v>
      </c>
      <c r="G29" s="58">
        <v>4676</v>
      </c>
      <c r="H29" s="58">
        <v>4655</v>
      </c>
      <c r="I29" s="58">
        <v>4629</v>
      </c>
      <c r="J29" s="58">
        <v>4613</v>
      </c>
      <c r="K29" s="58">
        <v>4658</v>
      </c>
      <c r="L29" s="58">
        <v>4673</v>
      </c>
      <c r="M29" s="59">
        <v>4564</v>
      </c>
      <c r="N29" s="57">
        <f t="shared" si="0"/>
        <v>4667.666666666667</v>
      </c>
    </row>
    <row r="30" spans="1:14" ht="12" customHeight="1" x14ac:dyDescent="0.2">
      <c r="A30" s="56" t="str">
        <f>'Pregnant Women Participating'!A24</f>
        <v>Kentucky</v>
      </c>
      <c r="B30" s="57">
        <v>1969</v>
      </c>
      <c r="C30" s="58">
        <v>1928</v>
      </c>
      <c r="D30" s="58">
        <v>1909</v>
      </c>
      <c r="E30" s="58">
        <v>1915</v>
      </c>
      <c r="F30" s="58">
        <v>1870</v>
      </c>
      <c r="G30" s="58">
        <v>1852</v>
      </c>
      <c r="H30" s="58">
        <v>1866</v>
      </c>
      <c r="I30" s="58">
        <v>1879</v>
      </c>
      <c r="J30" s="58">
        <v>1895</v>
      </c>
      <c r="K30" s="58">
        <v>1894</v>
      </c>
      <c r="L30" s="58">
        <v>1919</v>
      </c>
      <c r="M30" s="59">
        <v>1939</v>
      </c>
      <c r="N30" s="57">
        <f t="shared" si="0"/>
        <v>1902.9166666666667</v>
      </c>
    </row>
    <row r="31" spans="1:14" ht="12" customHeight="1" x14ac:dyDescent="0.2">
      <c r="A31" s="56" t="str">
        <f>'Pregnant Women Participating'!A25</f>
        <v>Mississippi</v>
      </c>
      <c r="B31" s="57">
        <v>968</v>
      </c>
      <c r="C31" s="58">
        <v>915</v>
      </c>
      <c r="D31" s="58">
        <v>898</v>
      </c>
      <c r="E31" s="58">
        <v>886</v>
      </c>
      <c r="F31" s="58">
        <v>861</v>
      </c>
      <c r="G31" s="58">
        <v>867</v>
      </c>
      <c r="H31" s="58">
        <v>875</v>
      </c>
      <c r="I31" s="58">
        <v>870</v>
      </c>
      <c r="J31" s="58">
        <v>892</v>
      </c>
      <c r="K31" s="58">
        <v>891</v>
      </c>
      <c r="L31" s="58">
        <v>898</v>
      </c>
      <c r="M31" s="59">
        <v>928</v>
      </c>
      <c r="N31" s="57">
        <f t="shared" si="0"/>
        <v>895.75</v>
      </c>
    </row>
    <row r="32" spans="1:14" ht="12" customHeight="1" x14ac:dyDescent="0.2">
      <c r="A32" s="56" t="str">
        <f>'Pregnant Women Participating'!A26</f>
        <v>North Carolina</v>
      </c>
      <c r="B32" s="57">
        <v>6562</v>
      </c>
      <c r="C32" s="58">
        <v>6446</v>
      </c>
      <c r="D32" s="58">
        <v>6321</v>
      </c>
      <c r="E32" s="58">
        <v>6373</v>
      </c>
      <c r="F32" s="58">
        <v>6468</v>
      </c>
      <c r="G32" s="58">
        <v>6588</v>
      </c>
      <c r="H32" s="58">
        <v>6516</v>
      </c>
      <c r="I32" s="58">
        <v>6528</v>
      </c>
      <c r="J32" s="58">
        <v>6517</v>
      </c>
      <c r="K32" s="58">
        <v>6583</v>
      </c>
      <c r="L32" s="58">
        <v>6927</v>
      </c>
      <c r="M32" s="59">
        <v>6736</v>
      </c>
      <c r="N32" s="57">
        <f t="shared" si="0"/>
        <v>6547.083333333333</v>
      </c>
    </row>
    <row r="33" spans="1:14" ht="12" customHeight="1" x14ac:dyDescent="0.2">
      <c r="A33" s="56" t="str">
        <f>'Pregnant Women Participating'!A27</f>
        <v>South Carolina</v>
      </c>
      <c r="B33" s="57">
        <v>1997</v>
      </c>
      <c r="C33" s="58">
        <v>1986</v>
      </c>
      <c r="D33" s="58">
        <v>1956</v>
      </c>
      <c r="E33" s="58">
        <v>1999</v>
      </c>
      <c r="F33" s="58">
        <v>2046</v>
      </c>
      <c r="G33" s="58">
        <v>2059</v>
      </c>
      <c r="H33" s="58">
        <v>2012</v>
      </c>
      <c r="I33" s="58">
        <v>1954</v>
      </c>
      <c r="J33" s="58">
        <v>1984</v>
      </c>
      <c r="K33" s="58">
        <v>1983</v>
      </c>
      <c r="L33" s="58">
        <v>2003</v>
      </c>
      <c r="M33" s="59">
        <v>1946</v>
      </c>
      <c r="N33" s="57">
        <f t="shared" si="0"/>
        <v>1993.75</v>
      </c>
    </row>
    <row r="34" spans="1:14" ht="12" customHeight="1" x14ac:dyDescent="0.2">
      <c r="A34" s="56" t="str">
        <f>'Pregnant Women Participating'!A28</f>
        <v>Tennessee</v>
      </c>
      <c r="B34" s="57">
        <v>3338</v>
      </c>
      <c r="C34" s="58">
        <v>3202</v>
      </c>
      <c r="D34" s="58">
        <v>3104</v>
      </c>
      <c r="E34" s="58">
        <v>3061</v>
      </c>
      <c r="F34" s="58">
        <v>3018</v>
      </c>
      <c r="G34" s="58">
        <v>3030</v>
      </c>
      <c r="H34" s="58">
        <v>2918</v>
      </c>
      <c r="I34" s="58">
        <v>2917</v>
      </c>
      <c r="J34" s="58">
        <v>2804</v>
      </c>
      <c r="K34" s="58">
        <v>2843</v>
      </c>
      <c r="L34" s="58">
        <v>2931</v>
      </c>
      <c r="M34" s="59">
        <v>3016</v>
      </c>
      <c r="N34" s="57">
        <f t="shared" si="0"/>
        <v>3015.1666666666665</v>
      </c>
    </row>
    <row r="35" spans="1:14" ht="12" customHeight="1" x14ac:dyDescent="0.2">
      <c r="A35" s="56" t="str">
        <f>'Pregnant Women Participating'!A29</f>
        <v>Choctaw Indians, MS</v>
      </c>
      <c r="B35" s="57">
        <v>6</v>
      </c>
      <c r="C35" s="58">
        <v>5</v>
      </c>
      <c r="D35" s="58">
        <v>3</v>
      </c>
      <c r="E35" s="58">
        <v>5</v>
      </c>
      <c r="F35" s="58">
        <v>4</v>
      </c>
      <c r="G35" s="58">
        <v>1</v>
      </c>
      <c r="H35" s="58">
        <v>1</v>
      </c>
      <c r="I35" s="58">
        <v>0</v>
      </c>
      <c r="J35" s="58">
        <v>0</v>
      </c>
      <c r="K35" s="58">
        <v>0</v>
      </c>
      <c r="L35" s="58">
        <v>2</v>
      </c>
      <c r="M35" s="59">
        <v>2</v>
      </c>
      <c r="N35" s="57">
        <f t="shared" si="0"/>
        <v>2.4166666666666665</v>
      </c>
    </row>
    <row r="36" spans="1:14" ht="12" customHeight="1" x14ac:dyDescent="0.2">
      <c r="A36" s="56" t="str">
        <f>'Pregnant Women Participating'!A30</f>
        <v>Eastern Cherokee, NC</v>
      </c>
      <c r="B36" s="57">
        <v>21</v>
      </c>
      <c r="C36" s="58">
        <v>20</v>
      </c>
      <c r="D36" s="58">
        <v>24</v>
      </c>
      <c r="E36" s="58">
        <v>26</v>
      </c>
      <c r="F36" s="58">
        <v>24</v>
      </c>
      <c r="G36" s="58">
        <v>16</v>
      </c>
      <c r="H36" s="58">
        <v>13</v>
      </c>
      <c r="I36" s="58">
        <v>13</v>
      </c>
      <c r="J36" s="58">
        <v>10</v>
      </c>
      <c r="K36" s="58">
        <v>15</v>
      </c>
      <c r="L36" s="58">
        <v>19</v>
      </c>
      <c r="M36" s="59">
        <v>22</v>
      </c>
      <c r="N36" s="57">
        <f t="shared" si="0"/>
        <v>18.583333333333332</v>
      </c>
    </row>
    <row r="37" spans="1:14" s="64" customFormat="1" ht="24.75" customHeight="1" x14ac:dyDescent="0.2">
      <c r="A37" s="60" t="e">
        <f>'Pregnant Women Participating'!#REF!</f>
        <v>#REF!</v>
      </c>
      <c r="B37" s="61">
        <v>35216</v>
      </c>
      <c r="C37" s="62">
        <v>34250</v>
      </c>
      <c r="D37" s="62">
        <v>33473</v>
      </c>
      <c r="E37" s="62">
        <v>33584</v>
      </c>
      <c r="F37" s="62">
        <v>33621</v>
      </c>
      <c r="G37" s="62">
        <v>33722</v>
      </c>
      <c r="H37" s="62">
        <v>33422</v>
      </c>
      <c r="I37" s="62">
        <v>33245</v>
      </c>
      <c r="J37" s="62">
        <v>33089</v>
      </c>
      <c r="K37" s="62">
        <v>33252</v>
      </c>
      <c r="L37" s="62">
        <v>33670</v>
      </c>
      <c r="M37" s="63">
        <v>33698</v>
      </c>
      <c r="N37" s="61">
        <f t="shared" si="0"/>
        <v>33686.833333333336</v>
      </c>
    </row>
    <row r="38" spans="1:14" ht="12" customHeight="1" x14ac:dyDescent="0.2">
      <c r="A38" s="56" t="str">
        <f>'Pregnant Women Participating'!A31</f>
        <v>Illinois</v>
      </c>
      <c r="B38" s="57">
        <v>3858</v>
      </c>
      <c r="C38" s="58">
        <v>3769</v>
      </c>
      <c r="D38" s="58">
        <v>3651</v>
      </c>
      <c r="E38" s="58">
        <v>3633</v>
      </c>
      <c r="F38" s="58">
        <v>3682</v>
      </c>
      <c r="G38" s="58">
        <v>3749</v>
      </c>
      <c r="H38" s="58">
        <v>3719</v>
      </c>
      <c r="I38" s="58">
        <v>3793</v>
      </c>
      <c r="J38" s="58">
        <v>3732</v>
      </c>
      <c r="K38" s="58">
        <v>3780</v>
      </c>
      <c r="L38" s="58">
        <v>3780</v>
      </c>
      <c r="M38" s="59">
        <v>3786</v>
      </c>
      <c r="N38" s="57">
        <f t="shared" si="0"/>
        <v>3744.3333333333335</v>
      </c>
    </row>
    <row r="39" spans="1:14" ht="12" customHeight="1" x14ac:dyDescent="0.2">
      <c r="A39" s="56" t="str">
        <f>'Pregnant Women Participating'!A32</f>
        <v>Indiana</v>
      </c>
      <c r="B39" s="57">
        <v>5237</v>
      </c>
      <c r="C39" s="58">
        <v>5097</v>
      </c>
      <c r="D39" s="58">
        <v>4991</v>
      </c>
      <c r="E39" s="58">
        <v>5039</v>
      </c>
      <c r="F39" s="58">
        <v>5062</v>
      </c>
      <c r="G39" s="58">
        <v>5137</v>
      </c>
      <c r="H39" s="58">
        <v>5107</v>
      </c>
      <c r="I39" s="58">
        <v>5065</v>
      </c>
      <c r="J39" s="58">
        <v>5005</v>
      </c>
      <c r="K39" s="58">
        <v>5016</v>
      </c>
      <c r="L39" s="58">
        <v>5033</v>
      </c>
      <c r="M39" s="59">
        <v>5129</v>
      </c>
      <c r="N39" s="57">
        <f t="shared" si="0"/>
        <v>5076.5</v>
      </c>
    </row>
    <row r="40" spans="1:14" ht="12" customHeight="1" x14ac:dyDescent="0.2">
      <c r="A40" s="56" t="str">
        <f>'Pregnant Women Participating'!A33</f>
        <v>Iowa</v>
      </c>
      <c r="B40" s="57">
        <v>2073</v>
      </c>
      <c r="C40" s="58">
        <v>2058</v>
      </c>
      <c r="D40" s="58">
        <v>2018</v>
      </c>
      <c r="E40" s="58">
        <v>1984</v>
      </c>
      <c r="F40" s="58">
        <v>2007</v>
      </c>
      <c r="G40" s="58">
        <v>1984</v>
      </c>
      <c r="H40" s="58">
        <v>2022</v>
      </c>
      <c r="I40" s="58">
        <v>2037</v>
      </c>
      <c r="J40" s="58">
        <v>2005</v>
      </c>
      <c r="K40" s="58">
        <v>1998</v>
      </c>
      <c r="L40" s="58">
        <v>2038</v>
      </c>
      <c r="M40" s="59">
        <v>2074</v>
      </c>
      <c r="N40" s="57">
        <f t="shared" si="0"/>
        <v>2024.8333333333333</v>
      </c>
    </row>
    <row r="41" spans="1:14" ht="12" customHeight="1" x14ac:dyDescent="0.2">
      <c r="A41" s="56" t="str">
        <f>'Pregnant Women Participating'!A34</f>
        <v>Michigan</v>
      </c>
      <c r="B41" s="57">
        <v>5782</v>
      </c>
      <c r="C41" s="58">
        <v>5854</v>
      </c>
      <c r="D41" s="58">
        <v>5814</v>
      </c>
      <c r="E41" s="58">
        <v>5729</v>
      </c>
      <c r="F41" s="58">
        <v>5673</v>
      </c>
      <c r="G41" s="58">
        <v>5802</v>
      </c>
      <c r="H41" s="58">
        <v>5838</v>
      </c>
      <c r="I41" s="58">
        <v>5845</v>
      </c>
      <c r="J41" s="58">
        <v>5795</v>
      </c>
      <c r="K41" s="58">
        <v>5800</v>
      </c>
      <c r="L41" s="58">
        <v>5895</v>
      </c>
      <c r="M41" s="59">
        <v>5976</v>
      </c>
      <c r="N41" s="57">
        <f t="shared" si="0"/>
        <v>5816.916666666667</v>
      </c>
    </row>
    <row r="42" spans="1:14" ht="12" customHeight="1" x14ac:dyDescent="0.2">
      <c r="A42" s="56" t="str">
        <f>'Pregnant Women Participating'!A35</f>
        <v>Minnesota</v>
      </c>
      <c r="B42" s="57">
        <v>3551</v>
      </c>
      <c r="C42" s="58">
        <v>3455</v>
      </c>
      <c r="D42" s="58">
        <v>3409</v>
      </c>
      <c r="E42" s="58">
        <v>3327</v>
      </c>
      <c r="F42" s="58">
        <v>3255</v>
      </c>
      <c r="G42" s="58">
        <v>3301</v>
      </c>
      <c r="H42" s="58">
        <v>3343</v>
      </c>
      <c r="I42" s="58">
        <v>3369</v>
      </c>
      <c r="J42" s="58">
        <v>3345</v>
      </c>
      <c r="K42" s="58">
        <v>3342</v>
      </c>
      <c r="L42" s="58">
        <v>3383</v>
      </c>
      <c r="M42" s="59">
        <v>3348</v>
      </c>
      <c r="N42" s="57">
        <f t="shared" si="0"/>
        <v>3369</v>
      </c>
    </row>
    <row r="43" spans="1:14" ht="12" customHeight="1" x14ac:dyDescent="0.2">
      <c r="A43" s="56" t="str">
        <f>'Pregnant Women Participating'!A36</f>
        <v>Ohio</v>
      </c>
      <c r="B43" s="57">
        <v>6847</v>
      </c>
      <c r="C43" s="58">
        <v>6724</v>
      </c>
      <c r="D43" s="58">
        <v>6488</v>
      </c>
      <c r="E43" s="58">
        <v>6494</v>
      </c>
      <c r="F43" s="58">
        <v>6324</v>
      </c>
      <c r="G43" s="58">
        <v>6271</v>
      </c>
      <c r="H43" s="58">
        <v>6305</v>
      </c>
      <c r="I43" s="58">
        <v>6337</v>
      </c>
      <c r="J43" s="58">
        <v>6386</v>
      </c>
      <c r="K43" s="58">
        <v>6436</v>
      </c>
      <c r="L43" s="58">
        <v>6408</v>
      </c>
      <c r="M43" s="59">
        <v>6431</v>
      </c>
      <c r="N43" s="57">
        <f t="shared" si="0"/>
        <v>6454.25</v>
      </c>
    </row>
    <row r="44" spans="1:14" ht="12" customHeight="1" x14ac:dyDescent="0.2">
      <c r="A44" s="56" t="str">
        <f>'Pregnant Women Participating'!A37</f>
        <v>Wisconsin</v>
      </c>
      <c r="B44" s="57">
        <v>3069</v>
      </c>
      <c r="C44" s="58">
        <v>3030</v>
      </c>
      <c r="D44" s="58">
        <v>2997</v>
      </c>
      <c r="E44" s="58">
        <v>2969</v>
      </c>
      <c r="F44" s="58">
        <v>2893</v>
      </c>
      <c r="G44" s="58">
        <v>2900</v>
      </c>
      <c r="H44" s="58">
        <v>2896</v>
      </c>
      <c r="I44" s="58">
        <v>2913</v>
      </c>
      <c r="J44" s="58">
        <v>2906</v>
      </c>
      <c r="K44" s="58">
        <v>2964</v>
      </c>
      <c r="L44" s="58">
        <v>2990</v>
      </c>
      <c r="M44" s="59">
        <v>2940</v>
      </c>
      <c r="N44" s="57">
        <f t="shared" si="0"/>
        <v>2955.5833333333335</v>
      </c>
    </row>
    <row r="45" spans="1:14" s="64" customFormat="1" ht="24.75" customHeight="1" x14ac:dyDescent="0.2">
      <c r="A45" s="60" t="e">
        <f>'Pregnant Women Participating'!#REF!</f>
        <v>#REF!</v>
      </c>
      <c r="B45" s="61">
        <v>30417</v>
      </c>
      <c r="C45" s="62">
        <v>29987</v>
      </c>
      <c r="D45" s="62">
        <v>29368</v>
      </c>
      <c r="E45" s="62">
        <v>29175</v>
      </c>
      <c r="F45" s="62">
        <v>28896</v>
      </c>
      <c r="G45" s="62">
        <v>29144</v>
      </c>
      <c r="H45" s="62">
        <v>29230</v>
      </c>
      <c r="I45" s="62">
        <v>29359</v>
      </c>
      <c r="J45" s="62">
        <v>29174</v>
      </c>
      <c r="K45" s="62">
        <v>29336</v>
      </c>
      <c r="L45" s="62">
        <v>29527</v>
      </c>
      <c r="M45" s="63">
        <v>29684</v>
      </c>
      <c r="N45" s="61">
        <f t="shared" si="0"/>
        <v>29441.416666666668</v>
      </c>
    </row>
    <row r="46" spans="1:14" ht="12" customHeight="1" x14ac:dyDescent="0.2">
      <c r="A46" s="56" t="str">
        <f>'Pregnant Women Participating'!A38</f>
        <v>Arizona</v>
      </c>
      <c r="B46" s="57">
        <v>3600</v>
      </c>
      <c r="C46" s="58">
        <v>3471</v>
      </c>
      <c r="D46" s="58">
        <v>3341</v>
      </c>
      <c r="E46" s="58">
        <v>3419</v>
      </c>
      <c r="F46" s="58">
        <v>3384</v>
      </c>
      <c r="G46" s="58">
        <v>3411</v>
      </c>
      <c r="H46" s="58">
        <v>3429</v>
      </c>
      <c r="I46" s="58">
        <v>3435</v>
      </c>
      <c r="J46" s="58">
        <v>3375</v>
      </c>
      <c r="K46" s="58">
        <v>3369</v>
      </c>
      <c r="L46" s="58">
        <v>3416</v>
      </c>
      <c r="M46" s="59">
        <v>3426</v>
      </c>
      <c r="N46" s="57">
        <f t="shared" si="0"/>
        <v>3423</v>
      </c>
    </row>
    <row r="47" spans="1:14" ht="12" customHeight="1" x14ac:dyDescent="0.2">
      <c r="A47" s="56" t="str">
        <f>'Pregnant Women Participating'!A39</f>
        <v>Arkansas</v>
      </c>
      <c r="B47" s="57">
        <v>1750</v>
      </c>
      <c r="C47" s="58">
        <v>1732</v>
      </c>
      <c r="D47" s="58">
        <v>1644</v>
      </c>
      <c r="E47" s="58">
        <v>1631</v>
      </c>
      <c r="F47" s="58">
        <v>1689</v>
      </c>
      <c r="G47" s="58">
        <v>1646</v>
      </c>
      <c r="H47" s="58">
        <v>1734</v>
      </c>
      <c r="I47" s="58">
        <v>1705</v>
      </c>
      <c r="J47" s="58">
        <v>1642</v>
      </c>
      <c r="K47" s="58">
        <v>1618</v>
      </c>
      <c r="L47" s="58">
        <v>1685</v>
      </c>
      <c r="M47" s="59">
        <v>1631</v>
      </c>
      <c r="N47" s="57">
        <f t="shared" si="0"/>
        <v>1675.5833333333333</v>
      </c>
    </row>
    <row r="48" spans="1:14" ht="12" customHeight="1" x14ac:dyDescent="0.2">
      <c r="A48" s="56" t="str">
        <f>'Pregnant Women Participating'!A40</f>
        <v>Louisiana</v>
      </c>
      <c r="B48" s="57">
        <v>1832</v>
      </c>
      <c r="C48" s="58">
        <v>1770</v>
      </c>
      <c r="D48" s="58">
        <v>1691</v>
      </c>
      <c r="E48" s="58">
        <v>1691</v>
      </c>
      <c r="F48" s="58">
        <v>1685</v>
      </c>
      <c r="G48" s="58">
        <v>1630</v>
      </c>
      <c r="H48" s="58">
        <v>1586</v>
      </c>
      <c r="I48" s="58">
        <v>1539</v>
      </c>
      <c r="J48" s="58">
        <v>1530</v>
      </c>
      <c r="K48" s="58">
        <v>1540</v>
      </c>
      <c r="L48" s="58">
        <v>1607</v>
      </c>
      <c r="M48" s="59">
        <v>1560</v>
      </c>
      <c r="N48" s="57">
        <f t="shared" si="0"/>
        <v>1638.4166666666667</v>
      </c>
    </row>
    <row r="49" spans="1:14" ht="12" customHeight="1" x14ac:dyDescent="0.2">
      <c r="A49" s="56" t="str">
        <f>'Pregnant Women Participating'!A41</f>
        <v>New Mexico</v>
      </c>
      <c r="B49" s="57">
        <v>1712</v>
      </c>
      <c r="C49" s="58">
        <v>1669</v>
      </c>
      <c r="D49" s="58">
        <v>1538</v>
      </c>
      <c r="E49" s="58">
        <v>1532</v>
      </c>
      <c r="F49" s="58">
        <v>1531</v>
      </c>
      <c r="G49" s="58">
        <v>1525</v>
      </c>
      <c r="H49" s="58">
        <v>1531</v>
      </c>
      <c r="I49" s="58">
        <v>1543</v>
      </c>
      <c r="J49" s="58">
        <v>1487</v>
      </c>
      <c r="K49" s="58">
        <v>1517</v>
      </c>
      <c r="L49" s="58">
        <v>2283</v>
      </c>
      <c r="M49" s="59">
        <v>1612</v>
      </c>
      <c r="N49" s="57">
        <f t="shared" si="0"/>
        <v>1623.3333333333333</v>
      </c>
    </row>
    <row r="50" spans="1:14" ht="12" customHeight="1" x14ac:dyDescent="0.2">
      <c r="A50" s="56" t="str">
        <f>'Pregnant Women Participating'!A42</f>
        <v>Oklahoma</v>
      </c>
      <c r="B50" s="57">
        <v>2607</v>
      </c>
      <c r="C50" s="58">
        <v>2618</v>
      </c>
      <c r="D50" s="58">
        <v>2489</v>
      </c>
      <c r="E50" s="58">
        <v>2388</v>
      </c>
      <c r="F50" s="58">
        <v>2339</v>
      </c>
      <c r="G50" s="58">
        <v>2333</v>
      </c>
      <c r="H50" s="58">
        <v>2343</v>
      </c>
      <c r="I50" s="58">
        <v>2320</v>
      </c>
      <c r="J50" s="58">
        <v>2326</v>
      </c>
      <c r="K50" s="58">
        <v>2338</v>
      </c>
      <c r="L50" s="58">
        <v>2325</v>
      </c>
      <c r="M50" s="59">
        <v>2383</v>
      </c>
      <c r="N50" s="57">
        <f t="shared" si="0"/>
        <v>2400.75</v>
      </c>
    </row>
    <row r="51" spans="1:14" ht="12" customHeight="1" x14ac:dyDescent="0.2">
      <c r="A51" s="56" t="str">
        <f>'Pregnant Women Participating'!A43</f>
        <v>Texas</v>
      </c>
      <c r="B51" s="57">
        <v>16609</v>
      </c>
      <c r="C51" s="58">
        <v>16296</v>
      </c>
      <c r="D51" s="58">
        <v>16119</v>
      </c>
      <c r="E51" s="58">
        <v>16439</v>
      </c>
      <c r="F51" s="58">
        <v>16339</v>
      </c>
      <c r="G51" s="58">
        <v>16710</v>
      </c>
      <c r="H51" s="58">
        <v>14293</v>
      </c>
      <c r="I51" s="58">
        <v>14468</v>
      </c>
      <c r="J51" s="58">
        <v>14285</v>
      </c>
      <c r="K51" s="58">
        <v>14403</v>
      </c>
      <c r="L51" s="58">
        <v>14579</v>
      </c>
      <c r="M51" s="59">
        <v>14602</v>
      </c>
      <c r="N51" s="57">
        <f t="shared" si="0"/>
        <v>15428.5</v>
      </c>
    </row>
    <row r="52" spans="1:14" ht="12" customHeight="1" x14ac:dyDescent="0.2">
      <c r="A52" s="56" t="str">
        <f>'Pregnant Women Participating'!A44</f>
        <v>Utah</v>
      </c>
      <c r="B52" s="57">
        <v>2878</v>
      </c>
      <c r="C52" s="58">
        <v>2833</v>
      </c>
      <c r="D52" s="58">
        <v>2733</v>
      </c>
      <c r="E52" s="58">
        <v>2700</v>
      </c>
      <c r="F52" s="58">
        <v>2684</v>
      </c>
      <c r="G52" s="58">
        <v>2690</v>
      </c>
      <c r="H52" s="58">
        <v>2663</v>
      </c>
      <c r="I52" s="58">
        <v>2596</v>
      </c>
      <c r="J52" s="58">
        <v>2504</v>
      </c>
      <c r="K52" s="58">
        <v>2502</v>
      </c>
      <c r="L52" s="58">
        <v>2534</v>
      </c>
      <c r="M52" s="59">
        <v>2522</v>
      </c>
      <c r="N52" s="57">
        <f t="shared" si="0"/>
        <v>2653.25</v>
      </c>
    </row>
    <row r="53" spans="1:14" ht="12" customHeight="1" x14ac:dyDescent="0.2">
      <c r="A53" s="56" t="str">
        <f>'Pregnant Women Participating'!A45</f>
        <v>Inter-Tribal Council, AZ</v>
      </c>
      <c r="B53" s="57">
        <v>219</v>
      </c>
      <c r="C53" s="58">
        <v>197</v>
      </c>
      <c r="D53" s="58">
        <v>187</v>
      </c>
      <c r="E53" s="58">
        <v>212</v>
      </c>
      <c r="F53" s="58">
        <v>217</v>
      </c>
      <c r="G53" s="58">
        <v>204</v>
      </c>
      <c r="H53" s="58">
        <v>211</v>
      </c>
      <c r="I53" s="58">
        <v>207</v>
      </c>
      <c r="J53" s="58">
        <v>201</v>
      </c>
      <c r="K53" s="58">
        <v>208</v>
      </c>
      <c r="L53" s="58">
        <v>182</v>
      </c>
      <c r="M53" s="59">
        <v>174</v>
      </c>
      <c r="N53" s="57">
        <f t="shared" si="0"/>
        <v>201.58333333333334</v>
      </c>
    </row>
    <row r="54" spans="1:14" ht="12" customHeight="1" x14ac:dyDescent="0.2">
      <c r="A54" s="56" t="str">
        <f>'Pregnant Women Participating'!A46</f>
        <v>Navajo Nation, AZ</v>
      </c>
      <c r="B54" s="57">
        <v>290</v>
      </c>
      <c r="C54" s="58">
        <v>272</v>
      </c>
      <c r="D54" s="58">
        <v>265</v>
      </c>
      <c r="E54" s="58">
        <v>264</v>
      </c>
      <c r="F54" s="58">
        <v>248</v>
      </c>
      <c r="G54" s="58">
        <v>250</v>
      </c>
      <c r="H54" s="58">
        <v>261</v>
      </c>
      <c r="I54" s="58">
        <v>294</v>
      </c>
      <c r="J54" s="58">
        <v>313</v>
      </c>
      <c r="K54" s="58">
        <v>335</v>
      </c>
      <c r="L54" s="58">
        <v>315</v>
      </c>
      <c r="M54" s="59">
        <v>323</v>
      </c>
      <c r="N54" s="57">
        <f t="shared" si="0"/>
        <v>285.83333333333331</v>
      </c>
    </row>
    <row r="55" spans="1:14" ht="12" customHeight="1" x14ac:dyDescent="0.2">
      <c r="A55" s="56" t="str">
        <f>'Pregnant Women Participating'!A47</f>
        <v>Acoma, Canoncito &amp; Laguna, NM</v>
      </c>
      <c r="B55" s="57">
        <v>25</v>
      </c>
      <c r="C55" s="58">
        <v>27</v>
      </c>
      <c r="D55" s="58">
        <v>25</v>
      </c>
      <c r="E55" s="58">
        <v>26</v>
      </c>
      <c r="F55" s="58">
        <v>20</v>
      </c>
      <c r="G55" s="58">
        <v>26</v>
      </c>
      <c r="H55" s="58">
        <v>27</v>
      </c>
      <c r="I55" s="58">
        <v>27</v>
      </c>
      <c r="J55" s="58">
        <v>26</v>
      </c>
      <c r="K55" s="58">
        <v>27</v>
      </c>
      <c r="L55" s="58">
        <v>28</v>
      </c>
      <c r="M55" s="59">
        <v>29</v>
      </c>
      <c r="N55" s="57">
        <f t="shared" si="0"/>
        <v>26.083333333333332</v>
      </c>
    </row>
    <row r="56" spans="1:14" ht="12" customHeight="1" x14ac:dyDescent="0.2">
      <c r="A56" s="56" t="str">
        <f>'Pregnant Women Participating'!A48</f>
        <v>Eight Northern Pueblos, NM</v>
      </c>
      <c r="B56" s="57">
        <v>15</v>
      </c>
      <c r="C56" s="58">
        <v>15</v>
      </c>
      <c r="D56" s="58">
        <v>13</v>
      </c>
      <c r="E56" s="58">
        <v>10</v>
      </c>
      <c r="F56" s="58">
        <v>11</v>
      </c>
      <c r="G56" s="58">
        <v>11</v>
      </c>
      <c r="H56" s="58">
        <v>12</v>
      </c>
      <c r="I56" s="58">
        <v>8</v>
      </c>
      <c r="J56" s="58">
        <v>10</v>
      </c>
      <c r="K56" s="58">
        <v>11</v>
      </c>
      <c r="L56" s="58">
        <v>8</v>
      </c>
      <c r="M56" s="59">
        <v>7</v>
      </c>
      <c r="N56" s="57">
        <f t="shared" si="0"/>
        <v>10.916666666666666</v>
      </c>
    </row>
    <row r="57" spans="1:14" ht="12" customHeight="1" x14ac:dyDescent="0.2">
      <c r="A57" s="56" t="str">
        <f>'Pregnant Women Participating'!A49</f>
        <v>Five Sandoval Pueblos, NM</v>
      </c>
      <c r="B57" s="57">
        <v>12</v>
      </c>
      <c r="C57" s="58">
        <v>12</v>
      </c>
      <c r="D57" s="58">
        <v>9</v>
      </c>
      <c r="E57" s="58">
        <v>12</v>
      </c>
      <c r="F57" s="58">
        <v>13</v>
      </c>
      <c r="G57" s="58">
        <v>14</v>
      </c>
      <c r="H57" s="58">
        <v>11</v>
      </c>
      <c r="I57" s="58">
        <v>13</v>
      </c>
      <c r="J57" s="58">
        <v>14</v>
      </c>
      <c r="K57" s="58">
        <v>13</v>
      </c>
      <c r="L57" s="58">
        <v>9</v>
      </c>
      <c r="M57" s="59">
        <v>8</v>
      </c>
      <c r="N57" s="57">
        <f t="shared" si="0"/>
        <v>11.666666666666666</v>
      </c>
    </row>
    <row r="58" spans="1:14" ht="12" customHeight="1" x14ac:dyDescent="0.2">
      <c r="A58" s="56" t="str">
        <f>'Pregnant Women Participating'!A50</f>
        <v>Isleta Pueblo, NM</v>
      </c>
      <c r="B58" s="57">
        <v>39</v>
      </c>
      <c r="C58" s="58">
        <v>43</v>
      </c>
      <c r="D58" s="58">
        <v>37</v>
      </c>
      <c r="E58" s="58">
        <v>39</v>
      </c>
      <c r="F58" s="58">
        <v>45</v>
      </c>
      <c r="G58" s="58">
        <v>41</v>
      </c>
      <c r="H58" s="58">
        <v>40</v>
      </c>
      <c r="I58" s="58">
        <v>43</v>
      </c>
      <c r="J58" s="58">
        <v>48</v>
      </c>
      <c r="K58" s="58">
        <v>52</v>
      </c>
      <c r="L58" s="58">
        <v>53</v>
      </c>
      <c r="M58" s="59">
        <v>50</v>
      </c>
      <c r="N58" s="57">
        <f t="shared" si="0"/>
        <v>44.166666666666664</v>
      </c>
    </row>
    <row r="59" spans="1:14" ht="12" customHeight="1" x14ac:dyDescent="0.2">
      <c r="A59" s="56" t="str">
        <f>'Pregnant Women Participating'!A51</f>
        <v>San Felipe Pueblo, NM</v>
      </c>
      <c r="B59" s="57">
        <v>14</v>
      </c>
      <c r="C59" s="58">
        <v>15</v>
      </c>
      <c r="D59" s="58">
        <v>15</v>
      </c>
      <c r="E59" s="58">
        <v>14</v>
      </c>
      <c r="F59" s="58">
        <v>17</v>
      </c>
      <c r="G59" s="58">
        <v>17</v>
      </c>
      <c r="H59" s="58">
        <v>11</v>
      </c>
      <c r="I59" s="58">
        <v>16</v>
      </c>
      <c r="J59" s="58">
        <v>14</v>
      </c>
      <c r="K59" s="58">
        <v>12</v>
      </c>
      <c r="L59" s="58">
        <v>15</v>
      </c>
      <c r="M59" s="59">
        <v>14</v>
      </c>
      <c r="N59" s="57">
        <f t="shared" si="0"/>
        <v>14.5</v>
      </c>
    </row>
    <row r="60" spans="1:14" ht="12" customHeight="1" x14ac:dyDescent="0.2">
      <c r="A60" s="56" t="str">
        <f>'Pregnant Women Participating'!A52</f>
        <v>Santo Domingo Tribe, NM</v>
      </c>
      <c r="B60" s="57">
        <v>4</v>
      </c>
      <c r="C60" s="58">
        <v>6</v>
      </c>
      <c r="D60" s="58">
        <v>4</v>
      </c>
      <c r="E60" s="58">
        <v>6</v>
      </c>
      <c r="F60" s="58">
        <v>6</v>
      </c>
      <c r="G60" s="58">
        <v>8</v>
      </c>
      <c r="H60" s="58">
        <v>6</v>
      </c>
      <c r="I60" s="58">
        <v>8</v>
      </c>
      <c r="J60" s="58">
        <v>10</v>
      </c>
      <c r="K60" s="58">
        <v>10</v>
      </c>
      <c r="L60" s="58">
        <v>9</v>
      </c>
      <c r="M60" s="59">
        <v>8</v>
      </c>
      <c r="N60" s="57">
        <f t="shared" si="0"/>
        <v>7.083333333333333</v>
      </c>
    </row>
    <row r="61" spans="1:14" ht="12" customHeight="1" x14ac:dyDescent="0.2">
      <c r="A61" s="56" t="str">
        <f>'Pregnant Women Participating'!A53</f>
        <v>Zuni Pueblo, NM</v>
      </c>
      <c r="B61" s="57">
        <v>56</v>
      </c>
      <c r="C61" s="58">
        <v>46</v>
      </c>
      <c r="D61" s="58">
        <v>45</v>
      </c>
      <c r="E61" s="58">
        <v>40</v>
      </c>
      <c r="F61" s="58">
        <v>46</v>
      </c>
      <c r="G61" s="58">
        <v>43</v>
      </c>
      <c r="H61" s="58">
        <v>48</v>
      </c>
      <c r="I61" s="58">
        <v>41</v>
      </c>
      <c r="J61" s="58">
        <v>45</v>
      </c>
      <c r="K61" s="58">
        <v>39</v>
      </c>
      <c r="L61" s="58">
        <v>37</v>
      </c>
      <c r="M61" s="59">
        <v>37</v>
      </c>
      <c r="N61" s="57">
        <f t="shared" si="0"/>
        <v>43.583333333333336</v>
      </c>
    </row>
    <row r="62" spans="1:14" ht="12" customHeight="1" x14ac:dyDescent="0.2">
      <c r="A62" s="56" t="str">
        <f>'Pregnant Women Participating'!A54</f>
        <v>Cherokee Nation, OK</v>
      </c>
      <c r="B62" s="57">
        <v>137</v>
      </c>
      <c r="C62" s="58">
        <v>127</v>
      </c>
      <c r="D62" s="58">
        <v>120</v>
      </c>
      <c r="E62" s="58">
        <v>131</v>
      </c>
      <c r="F62" s="58">
        <v>130</v>
      </c>
      <c r="G62" s="58">
        <v>143</v>
      </c>
      <c r="H62" s="58">
        <v>158</v>
      </c>
      <c r="I62" s="58">
        <v>153</v>
      </c>
      <c r="J62" s="58">
        <v>153</v>
      </c>
      <c r="K62" s="58">
        <v>151</v>
      </c>
      <c r="L62" s="58">
        <v>162</v>
      </c>
      <c r="M62" s="59">
        <v>159</v>
      </c>
      <c r="N62" s="57">
        <f t="shared" si="0"/>
        <v>143.66666666666666</v>
      </c>
    </row>
    <row r="63" spans="1:14" ht="12" customHeight="1" x14ac:dyDescent="0.2">
      <c r="A63" s="56" t="str">
        <f>'Pregnant Women Participating'!A55</f>
        <v>Chickasaw Nation, OK</v>
      </c>
      <c r="B63" s="57">
        <v>127</v>
      </c>
      <c r="C63" s="58">
        <v>117</v>
      </c>
      <c r="D63" s="58">
        <v>131</v>
      </c>
      <c r="E63" s="58">
        <v>131</v>
      </c>
      <c r="F63" s="58">
        <v>125</v>
      </c>
      <c r="G63" s="58">
        <v>120</v>
      </c>
      <c r="H63" s="58">
        <v>131</v>
      </c>
      <c r="I63" s="58">
        <v>142</v>
      </c>
      <c r="J63" s="58">
        <v>145</v>
      </c>
      <c r="K63" s="58">
        <v>135</v>
      </c>
      <c r="L63" s="58">
        <v>147</v>
      </c>
      <c r="M63" s="59">
        <v>138</v>
      </c>
      <c r="N63" s="57">
        <f t="shared" si="0"/>
        <v>132.41666666666666</v>
      </c>
    </row>
    <row r="64" spans="1:14" ht="12" customHeight="1" x14ac:dyDescent="0.2">
      <c r="A64" s="56" t="str">
        <f>'Pregnant Women Participating'!A56</f>
        <v>Choctaw Nation, OK</v>
      </c>
      <c r="B64" s="57">
        <v>120</v>
      </c>
      <c r="C64" s="58">
        <v>116</v>
      </c>
      <c r="D64" s="58">
        <v>115</v>
      </c>
      <c r="E64" s="58">
        <v>131</v>
      </c>
      <c r="F64" s="58">
        <v>138</v>
      </c>
      <c r="G64" s="58">
        <v>139</v>
      </c>
      <c r="H64" s="58">
        <v>143</v>
      </c>
      <c r="I64" s="58">
        <v>135</v>
      </c>
      <c r="J64" s="58">
        <v>139</v>
      </c>
      <c r="K64" s="58">
        <v>133</v>
      </c>
      <c r="L64" s="58">
        <v>139</v>
      </c>
      <c r="M64" s="59">
        <v>129</v>
      </c>
      <c r="N64" s="57">
        <f t="shared" si="0"/>
        <v>131.41666666666666</v>
      </c>
    </row>
    <row r="65" spans="1:14" ht="12" customHeight="1" x14ac:dyDescent="0.2">
      <c r="A65" s="56" t="str">
        <f>'Pregnant Women Participating'!A57</f>
        <v>Citizen Potawatomi Nation, OK</v>
      </c>
      <c r="B65" s="57">
        <v>54</v>
      </c>
      <c r="C65" s="58">
        <v>56</v>
      </c>
      <c r="D65" s="58">
        <v>49</v>
      </c>
      <c r="E65" s="58">
        <v>51</v>
      </c>
      <c r="F65" s="58">
        <v>49</v>
      </c>
      <c r="G65" s="58">
        <v>47</v>
      </c>
      <c r="H65" s="58">
        <v>51</v>
      </c>
      <c r="I65" s="58">
        <v>46</v>
      </c>
      <c r="J65" s="58">
        <v>49</v>
      </c>
      <c r="K65" s="58">
        <v>39</v>
      </c>
      <c r="L65" s="58">
        <v>44</v>
      </c>
      <c r="M65" s="59">
        <v>43</v>
      </c>
      <c r="N65" s="57">
        <f t="shared" si="0"/>
        <v>48.166666666666664</v>
      </c>
    </row>
    <row r="66" spans="1:14" ht="12" customHeight="1" x14ac:dyDescent="0.2">
      <c r="A66" s="56" t="str">
        <f>'Pregnant Women Participating'!A58</f>
        <v>Inter-Tribal Council, OK</v>
      </c>
      <c r="B66" s="57">
        <v>42</v>
      </c>
      <c r="C66" s="58">
        <v>38</v>
      </c>
      <c r="D66" s="58">
        <v>38</v>
      </c>
      <c r="E66" s="58">
        <v>36</v>
      </c>
      <c r="F66" s="58">
        <v>40</v>
      </c>
      <c r="G66" s="58">
        <v>33</v>
      </c>
      <c r="H66" s="58">
        <v>29</v>
      </c>
      <c r="I66" s="58">
        <v>27</v>
      </c>
      <c r="J66" s="58">
        <v>26</v>
      </c>
      <c r="K66" s="58">
        <v>20</v>
      </c>
      <c r="L66" s="58">
        <v>23</v>
      </c>
      <c r="M66" s="59">
        <v>24</v>
      </c>
      <c r="N66" s="57">
        <f t="shared" si="0"/>
        <v>31.333333333333332</v>
      </c>
    </row>
    <row r="67" spans="1:14" ht="12" customHeight="1" x14ac:dyDescent="0.2">
      <c r="A67" s="56" t="str">
        <f>'Pregnant Women Participating'!A59</f>
        <v>Muscogee Creek Nation, OK</v>
      </c>
      <c r="B67" s="57">
        <v>67</v>
      </c>
      <c r="C67" s="58">
        <v>63</v>
      </c>
      <c r="D67" s="58">
        <v>62</v>
      </c>
      <c r="E67" s="58">
        <v>62</v>
      </c>
      <c r="F67" s="58">
        <v>64</v>
      </c>
      <c r="G67" s="58">
        <v>69</v>
      </c>
      <c r="H67" s="58">
        <v>65</v>
      </c>
      <c r="I67" s="58">
        <v>71</v>
      </c>
      <c r="J67" s="58">
        <v>68</v>
      </c>
      <c r="K67" s="58">
        <v>69</v>
      </c>
      <c r="L67" s="58">
        <v>79</v>
      </c>
      <c r="M67" s="59">
        <v>77</v>
      </c>
      <c r="N67" s="57">
        <f t="shared" si="0"/>
        <v>68</v>
      </c>
    </row>
    <row r="68" spans="1:14" ht="12" customHeight="1" x14ac:dyDescent="0.2">
      <c r="A68" s="56" t="str">
        <f>'Pregnant Women Participating'!A60</f>
        <v>Osage Tribal Council, OK</v>
      </c>
      <c r="B68" s="57">
        <v>54</v>
      </c>
      <c r="C68" s="58">
        <v>55</v>
      </c>
      <c r="D68" s="58">
        <v>60</v>
      </c>
      <c r="E68" s="58">
        <v>58</v>
      </c>
      <c r="F68" s="58">
        <v>54</v>
      </c>
      <c r="G68" s="58">
        <v>58</v>
      </c>
      <c r="H68" s="58">
        <v>62</v>
      </c>
      <c r="I68" s="58">
        <v>65</v>
      </c>
      <c r="J68" s="58">
        <v>69</v>
      </c>
      <c r="K68" s="58">
        <v>70</v>
      </c>
      <c r="L68" s="58">
        <v>73</v>
      </c>
      <c r="M68" s="59">
        <v>75</v>
      </c>
      <c r="N68" s="57">
        <f t="shared" si="0"/>
        <v>62.75</v>
      </c>
    </row>
    <row r="69" spans="1:14" ht="12" customHeight="1" x14ac:dyDescent="0.2">
      <c r="A69" s="56" t="str">
        <f>'Pregnant Women Participating'!A61</f>
        <v>Otoe-Missouria Tribe, OK</v>
      </c>
      <c r="B69" s="57">
        <v>17</v>
      </c>
      <c r="C69" s="58">
        <v>18</v>
      </c>
      <c r="D69" s="58">
        <v>13</v>
      </c>
      <c r="E69" s="58">
        <v>8</v>
      </c>
      <c r="F69" s="58">
        <v>6</v>
      </c>
      <c r="G69" s="58">
        <v>7</v>
      </c>
      <c r="H69" s="58">
        <v>10</v>
      </c>
      <c r="I69" s="58">
        <v>11</v>
      </c>
      <c r="J69" s="58">
        <v>8</v>
      </c>
      <c r="K69" s="58">
        <v>9</v>
      </c>
      <c r="L69" s="58">
        <v>12</v>
      </c>
      <c r="M69" s="59">
        <v>15</v>
      </c>
      <c r="N69" s="57">
        <f t="shared" si="0"/>
        <v>11.166666666666666</v>
      </c>
    </row>
    <row r="70" spans="1:14" ht="12" customHeight="1" x14ac:dyDescent="0.2">
      <c r="A70" s="56" t="str">
        <f>'Pregnant Women Participating'!A62</f>
        <v>Wichita, Caddo &amp; Delaware (WCD), OK</v>
      </c>
      <c r="B70" s="57">
        <v>104</v>
      </c>
      <c r="C70" s="58">
        <v>105</v>
      </c>
      <c r="D70" s="58">
        <v>99</v>
      </c>
      <c r="E70" s="58">
        <v>92</v>
      </c>
      <c r="F70" s="58">
        <v>87</v>
      </c>
      <c r="G70" s="58">
        <v>97</v>
      </c>
      <c r="H70" s="58">
        <v>94</v>
      </c>
      <c r="I70" s="58">
        <v>86</v>
      </c>
      <c r="J70" s="58">
        <v>94</v>
      </c>
      <c r="K70" s="58">
        <v>95</v>
      </c>
      <c r="L70" s="58">
        <v>93</v>
      </c>
      <c r="M70" s="59">
        <v>87</v>
      </c>
      <c r="N70" s="57">
        <f t="shared" si="0"/>
        <v>94.416666666666671</v>
      </c>
    </row>
    <row r="71" spans="1:14" s="64" customFormat="1" ht="24.75" customHeight="1" x14ac:dyDescent="0.2">
      <c r="A71" s="60" t="e">
        <f>'Pregnant Women Participating'!#REF!</f>
        <v>#REF!</v>
      </c>
      <c r="B71" s="61">
        <v>32384</v>
      </c>
      <c r="C71" s="62">
        <v>31717</v>
      </c>
      <c r="D71" s="62">
        <v>30842</v>
      </c>
      <c r="E71" s="62">
        <v>31123</v>
      </c>
      <c r="F71" s="62">
        <v>30967</v>
      </c>
      <c r="G71" s="62">
        <v>31272</v>
      </c>
      <c r="H71" s="62">
        <v>28949</v>
      </c>
      <c r="I71" s="62">
        <v>28999</v>
      </c>
      <c r="J71" s="62">
        <v>28581</v>
      </c>
      <c r="K71" s="62">
        <v>28715</v>
      </c>
      <c r="L71" s="62">
        <v>29857</v>
      </c>
      <c r="M71" s="63">
        <v>29133</v>
      </c>
      <c r="N71" s="61">
        <f t="shared" si="0"/>
        <v>30211.583333333332</v>
      </c>
    </row>
    <row r="72" spans="1:14" ht="12" customHeight="1" x14ac:dyDescent="0.2">
      <c r="A72" s="56" t="str">
        <f>'Pregnant Women Participating'!A63</f>
        <v>Colorado</v>
      </c>
      <c r="B72" s="57">
        <v>4616</v>
      </c>
      <c r="C72" s="58">
        <v>4594</v>
      </c>
      <c r="D72" s="58">
        <v>4422</v>
      </c>
      <c r="E72" s="58">
        <v>4399</v>
      </c>
      <c r="F72" s="58">
        <v>4381</v>
      </c>
      <c r="G72" s="58">
        <v>4350</v>
      </c>
      <c r="H72" s="58">
        <v>4348</v>
      </c>
      <c r="I72" s="58">
        <v>4363</v>
      </c>
      <c r="J72" s="58">
        <v>4193</v>
      </c>
      <c r="K72" s="58">
        <v>4212</v>
      </c>
      <c r="L72" s="58">
        <v>4265</v>
      </c>
      <c r="M72" s="59">
        <v>4255</v>
      </c>
      <c r="N72" s="57">
        <f t="shared" si="0"/>
        <v>4366.5</v>
      </c>
    </row>
    <row r="73" spans="1:14" ht="12" customHeight="1" x14ac:dyDescent="0.2">
      <c r="A73" s="56" t="str">
        <f>'Pregnant Women Participating'!A64</f>
        <v>Kansas</v>
      </c>
      <c r="B73" s="57">
        <v>1947</v>
      </c>
      <c r="C73" s="58">
        <v>1865</v>
      </c>
      <c r="D73" s="58">
        <v>1873</v>
      </c>
      <c r="E73" s="58">
        <v>1828</v>
      </c>
      <c r="F73" s="58">
        <v>1809</v>
      </c>
      <c r="G73" s="58">
        <v>1817</v>
      </c>
      <c r="H73" s="58">
        <v>1821</v>
      </c>
      <c r="I73" s="58">
        <v>1839</v>
      </c>
      <c r="J73" s="58">
        <v>1810</v>
      </c>
      <c r="K73" s="58">
        <v>1799</v>
      </c>
      <c r="L73" s="58">
        <v>1782</v>
      </c>
      <c r="M73" s="59">
        <v>1780</v>
      </c>
      <c r="N73" s="57">
        <f t="shared" si="0"/>
        <v>1830.8333333333333</v>
      </c>
    </row>
    <row r="74" spans="1:14" ht="12" customHeight="1" x14ac:dyDescent="0.2">
      <c r="A74" s="56" t="str">
        <f>'Pregnant Women Participating'!A65</f>
        <v>Missouri</v>
      </c>
      <c r="B74" s="57">
        <v>3789</v>
      </c>
      <c r="C74" s="58">
        <v>3757</v>
      </c>
      <c r="D74" s="58">
        <v>3653</v>
      </c>
      <c r="E74" s="58">
        <v>3619</v>
      </c>
      <c r="F74" s="58">
        <v>3532</v>
      </c>
      <c r="G74" s="58">
        <v>3476</v>
      </c>
      <c r="H74" s="58">
        <v>3458</v>
      </c>
      <c r="I74" s="58">
        <v>3463</v>
      </c>
      <c r="J74" s="58">
        <v>3459</v>
      </c>
      <c r="K74" s="58">
        <v>3461</v>
      </c>
      <c r="L74" s="58">
        <v>3437</v>
      </c>
      <c r="M74" s="59">
        <v>3464</v>
      </c>
      <c r="N74" s="57">
        <f t="shared" si="0"/>
        <v>3547.3333333333335</v>
      </c>
    </row>
    <row r="75" spans="1:14" ht="12" customHeight="1" x14ac:dyDescent="0.2">
      <c r="A75" s="56" t="str">
        <f>'Pregnant Women Participating'!A66</f>
        <v>Montana</v>
      </c>
      <c r="B75" s="57">
        <v>857</v>
      </c>
      <c r="C75" s="58">
        <v>836</v>
      </c>
      <c r="D75" s="58">
        <v>794</v>
      </c>
      <c r="E75" s="58">
        <v>794</v>
      </c>
      <c r="F75" s="58">
        <v>776</v>
      </c>
      <c r="G75" s="58">
        <v>780</v>
      </c>
      <c r="H75" s="58">
        <v>791</v>
      </c>
      <c r="I75" s="58">
        <v>790</v>
      </c>
      <c r="J75" s="58">
        <v>792</v>
      </c>
      <c r="K75" s="58">
        <v>798</v>
      </c>
      <c r="L75" s="58">
        <v>788</v>
      </c>
      <c r="M75" s="59">
        <v>771</v>
      </c>
      <c r="N75" s="57">
        <f t="shared" si="0"/>
        <v>797.25</v>
      </c>
    </row>
    <row r="76" spans="1:14" ht="12" customHeight="1" x14ac:dyDescent="0.2">
      <c r="A76" s="56" t="str">
        <f>'Pregnant Women Participating'!A67</f>
        <v>Nebraska</v>
      </c>
      <c r="B76" s="57">
        <v>1011</v>
      </c>
      <c r="C76" s="58">
        <v>1011</v>
      </c>
      <c r="D76" s="58">
        <v>990</v>
      </c>
      <c r="E76" s="58">
        <v>997</v>
      </c>
      <c r="F76" s="58">
        <v>1019</v>
      </c>
      <c r="G76" s="58">
        <v>991</v>
      </c>
      <c r="H76" s="58">
        <v>1026</v>
      </c>
      <c r="I76" s="58">
        <v>1023</v>
      </c>
      <c r="J76" s="58">
        <v>1007</v>
      </c>
      <c r="K76" s="58">
        <v>996</v>
      </c>
      <c r="L76" s="58">
        <v>1022</v>
      </c>
      <c r="M76" s="59">
        <v>1016</v>
      </c>
      <c r="N76" s="57">
        <f t="shared" si="0"/>
        <v>1009.0833333333334</v>
      </c>
    </row>
    <row r="77" spans="1:14" ht="12" customHeight="1" x14ac:dyDescent="0.2">
      <c r="A77" s="56" t="str">
        <f>'Pregnant Women Participating'!A68</f>
        <v>North Dakota</v>
      </c>
      <c r="B77" s="57">
        <v>386</v>
      </c>
      <c r="C77" s="58">
        <v>383</v>
      </c>
      <c r="D77" s="58">
        <v>382</v>
      </c>
      <c r="E77" s="58">
        <v>386</v>
      </c>
      <c r="F77" s="58">
        <v>396</v>
      </c>
      <c r="G77" s="58">
        <v>391</v>
      </c>
      <c r="H77" s="58">
        <v>391</v>
      </c>
      <c r="I77" s="58">
        <v>389</v>
      </c>
      <c r="J77" s="58">
        <v>384</v>
      </c>
      <c r="K77" s="58">
        <v>392</v>
      </c>
      <c r="L77" s="58">
        <v>394</v>
      </c>
      <c r="M77" s="59">
        <v>379</v>
      </c>
      <c r="N77" s="57">
        <f t="shared" si="0"/>
        <v>387.75</v>
      </c>
    </row>
    <row r="78" spans="1:14" ht="12" customHeight="1" x14ac:dyDescent="0.2">
      <c r="A78" s="56" t="str">
        <f>'Pregnant Women Participating'!A69</f>
        <v>South Dakota</v>
      </c>
      <c r="B78" s="57">
        <v>558</v>
      </c>
      <c r="C78" s="58">
        <v>560</v>
      </c>
      <c r="D78" s="58">
        <v>586</v>
      </c>
      <c r="E78" s="58">
        <v>571</v>
      </c>
      <c r="F78" s="58">
        <v>575</v>
      </c>
      <c r="G78" s="58">
        <v>578</v>
      </c>
      <c r="H78" s="58">
        <v>572</v>
      </c>
      <c r="I78" s="58">
        <v>551</v>
      </c>
      <c r="J78" s="58">
        <v>543</v>
      </c>
      <c r="K78" s="58">
        <v>575</v>
      </c>
      <c r="L78" s="58">
        <v>550</v>
      </c>
      <c r="M78" s="59">
        <v>553</v>
      </c>
      <c r="N78" s="57">
        <f t="shared" si="0"/>
        <v>564.33333333333337</v>
      </c>
    </row>
    <row r="79" spans="1:14" ht="12" customHeight="1" x14ac:dyDescent="0.2">
      <c r="A79" s="56" t="str">
        <f>'Pregnant Women Participating'!A70</f>
        <v>Wyoming</v>
      </c>
      <c r="B79" s="57">
        <v>508</v>
      </c>
      <c r="C79" s="58">
        <v>517</v>
      </c>
      <c r="D79" s="58">
        <v>502</v>
      </c>
      <c r="E79" s="58">
        <v>495</v>
      </c>
      <c r="F79" s="58">
        <v>499</v>
      </c>
      <c r="G79" s="58">
        <v>488</v>
      </c>
      <c r="H79" s="58">
        <v>479</v>
      </c>
      <c r="I79" s="58">
        <v>471</v>
      </c>
      <c r="J79" s="58">
        <v>470</v>
      </c>
      <c r="K79" s="58">
        <v>459</v>
      </c>
      <c r="L79" s="58">
        <v>456</v>
      </c>
      <c r="M79" s="59">
        <v>456</v>
      </c>
      <c r="N79" s="57">
        <f t="shared" si="0"/>
        <v>483.33333333333331</v>
      </c>
    </row>
    <row r="80" spans="1:14" ht="12" customHeight="1" x14ac:dyDescent="0.2">
      <c r="A80" s="56" t="str">
        <f>'Pregnant Women Participating'!A71</f>
        <v>Ute Mountain Ute Tribe, CO</v>
      </c>
      <c r="B80" s="57">
        <v>4</v>
      </c>
      <c r="C80" s="58">
        <v>6</v>
      </c>
      <c r="D80" s="58">
        <v>6</v>
      </c>
      <c r="E80" s="58">
        <v>4</v>
      </c>
      <c r="F80" s="58">
        <v>3</v>
      </c>
      <c r="G80" s="58">
        <v>3</v>
      </c>
      <c r="H80" s="58">
        <v>4</v>
      </c>
      <c r="I80" s="58">
        <v>5</v>
      </c>
      <c r="J80" s="58">
        <v>5</v>
      </c>
      <c r="K80" s="58">
        <v>6</v>
      </c>
      <c r="L80" s="58">
        <v>4</v>
      </c>
      <c r="M80" s="59">
        <v>2</v>
      </c>
      <c r="N80" s="57">
        <f t="shared" si="0"/>
        <v>4.333333333333333</v>
      </c>
    </row>
    <row r="81" spans="1:14" ht="12" customHeight="1" x14ac:dyDescent="0.2">
      <c r="A81" s="56" t="str">
        <f>'Pregnant Women Participating'!A72</f>
        <v>Omaha Sioux, NE</v>
      </c>
      <c r="B81" s="57">
        <v>1</v>
      </c>
      <c r="C81" s="58">
        <v>1</v>
      </c>
      <c r="D81" s="58">
        <v>1</v>
      </c>
      <c r="E81" s="58">
        <v>1</v>
      </c>
      <c r="F81" s="58">
        <v>1</v>
      </c>
      <c r="G81" s="58">
        <v>1</v>
      </c>
      <c r="H81" s="58">
        <v>1</v>
      </c>
      <c r="I81" s="58">
        <v>1</v>
      </c>
      <c r="J81" s="58">
        <v>0</v>
      </c>
      <c r="K81" s="58">
        <v>0</v>
      </c>
      <c r="L81" s="58">
        <v>1</v>
      </c>
      <c r="M81" s="59">
        <v>1</v>
      </c>
      <c r="N81" s="57">
        <f t="shared" si="0"/>
        <v>0.83333333333333337</v>
      </c>
    </row>
    <row r="82" spans="1:14" ht="12" customHeight="1" x14ac:dyDescent="0.2">
      <c r="A82" s="56" t="str">
        <f>'Pregnant Women Participating'!A73</f>
        <v>Santee Sioux, NE</v>
      </c>
      <c r="B82" s="57">
        <v>0</v>
      </c>
      <c r="C82" s="58">
        <v>0</v>
      </c>
      <c r="D82" s="58">
        <v>0</v>
      </c>
      <c r="E82" s="58">
        <v>0</v>
      </c>
      <c r="F82" s="58">
        <v>0</v>
      </c>
      <c r="G82" s="58">
        <v>0</v>
      </c>
      <c r="H82" s="58">
        <v>0</v>
      </c>
      <c r="I82" s="58">
        <v>0</v>
      </c>
      <c r="J82" s="58">
        <v>0</v>
      </c>
      <c r="K82" s="58">
        <v>0</v>
      </c>
      <c r="L82" s="58">
        <v>0</v>
      </c>
      <c r="M82" s="59">
        <v>1</v>
      </c>
      <c r="N82" s="57">
        <f t="shared" si="0"/>
        <v>8.3333333333333329E-2</v>
      </c>
    </row>
    <row r="83" spans="1:14" ht="12" customHeight="1" x14ac:dyDescent="0.2">
      <c r="A83" s="56" t="str">
        <f>'Pregnant Women Participating'!A74</f>
        <v>Winnebago Tribe, NE</v>
      </c>
      <c r="B83" s="57">
        <v>2</v>
      </c>
      <c r="C83" s="58">
        <v>2</v>
      </c>
      <c r="D83" s="58">
        <v>1</v>
      </c>
      <c r="E83" s="58">
        <v>2</v>
      </c>
      <c r="F83" s="58">
        <v>1</v>
      </c>
      <c r="G83" s="58">
        <v>2</v>
      </c>
      <c r="H83" s="58">
        <v>3</v>
      </c>
      <c r="I83" s="58">
        <v>3</v>
      </c>
      <c r="J83" s="58">
        <v>3</v>
      </c>
      <c r="K83" s="58">
        <v>3</v>
      </c>
      <c r="L83" s="58">
        <v>6</v>
      </c>
      <c r="M83" s="59">
        <v>3</v>
      </c>
      <c r="N83" s="57">
        <f t="shared" si="0"/>
        <v>2.5833333333333335</v>
      </c>
    </row>
    <row r="84" spans="1:14" ht="12" customHeight="1" x14ac:dyDescent="0.2">
      <c r="A84" s="56" t="str">
        <f>'Pregnant Women Participating'!A75</f>
        <v>Standing Rock Sioux Tribe, ND</v>
      </c>
      <c r="B84" s="57">
        <v>5</v>
      </c>
      <c r="C84" s="58">
        <v>5</v>
      </c>
      <c r="D84" s="58">
        <v>5</v>
      </c>
      <c r="E84" s="58">
        <v>6</v>
      </c>
      <c r="F84" s="58">
        <v>7</v>
      </c>
      <c r="G84" s="58">
        <v>7</v>
      </c>
      <c r="H84" s="58">
        <v>9</v>
      </c>
      <c r="I84" s="58">
        <v>8</v>
      </c>
      <c r="J84" s="58">
        <v>8</v>
      </c>
      <c r="K84" s="58">
        <v>7</v>
      </c>
      <c r="L84" s="58">
        <v>5</v>
      </c>
      <c r="M84" s="59">
        <v>4</v>
      </c>
      <c r="N84" s="57">
        <f t="shared" si="0"/>
        <v>6.333333333333333</v>
      </c>
    </row>
    <row r="85" spans="1:14" ht="12" customHeight="1" x14ac:dyDescent="0.2">
      <c r="A85" s="56" t="str">
        <f>'Pregnant Women Participating'!A76</f>
        <v>Three Affiliated Tribes, ND</v>
      </c>
      <c r="B85" s="57">
        <v>4</v>
      </c>
      <c r="C85" s="58">
        <v>2</v>
      </c>
      <c r="D85" s="58">
        <v>3</v>
      </c>
      <c r="E85" s="58">
        <v>4</v>
      </c>
      <c r="F85" s="58">
        <v>5</v>
      </c>
      <c r="G85" s="58">
        <v>4</v>
      </c>
      <c r="H85" s="58">
        <v>3</v>
      </c>
      <c r="I85" s="58">
        <v>3</v>
      </c>
      <c r="J85" s="58">
        <v>2</v>
      </c>
      <c r="K85" s="58">
        <v>1</v>
      </c>
      <c r="L85" s="58">
        <v>2</v>
      </c>
      <c r="M85" s="59">
        <v>2</v>
      </c>
      <c r="N85" s="57">
        <f t="shared" si="0"/>
        <v>2.9166666666666665</v>
      </c>
    </row>
    <row r="86" spans="1:14" ht="12" customHeight="1" x14ac:dyDescent="0.2">
      <c r="A86" s="56" t="str">
        <f>'Pregnant Women Participating'!A77</f>
        <v>Cheyenne River Sioux, SD</v>
      </c>
      <c r="B86" s="57">
        <v>20</v>
      </c>
      <c r="C86" s="58">
        <v>21</v>
      </c>
      <c r="D86" s="58">
        <v>18</v>
      </c>
      <c r="E86" s="58">
        <v>16</v>
      </c>
      <c r="F86" s="58">
        <v>15</v>
      </c>
      <c r="G86" s="58">
        <v>17</v>
      </c>
      <c r="H86" s="58">
        <v>18</v>
      </c>
      <c r="I86" s="58">
        <v>18</v>
      </c>
      <c r="J86" s="58">
        <v>18</v>
      </c>
      <c r="K86" s="58">
        <v>15</v>
      </c>
      <c r="L86" s="58">
        <v>16</v>
      </c>
      <c r="M86" s="59">
        <v>12</v>
      </c>
      <c r="N86" s="57">
        <f t="shared" si="0"/>
        <v>17</v>
      </c>
    </row>
    <row r="87" spans="1:14" ht="12" customHeight="1" x14ac:dyDescent="0.2">
      <c r="A87" s="56" t="str">
        <f>'Pregnant Women Participating'!A78</f>
        <v>Rosebud Sioux, SD</v>
      </c>
      <c r="B87" s="57">
        <v>37</v>
      </c>
      <c r="C87" s="58">
        <v>29</v>
      </c>
      <c r="D87" s="58">
        <v>24</v>
      </c>
      <c r="E87" s="58">
        <v>26</v>
      </c>
      <c r="F87" s="58">
        <v>30</v>
      </c>
      <c r="G87" s="58">
        <v>30</v>
      </c>
      <c r="H87" s="58">
        <v>24</v>
      </c>
      <c r="I87" s="58">
        <v>26</v>
      </c>
      <c r="J87" s="58">
        <v>26</v>
      </c>
      <c r="K87" s="58">
        <v>24</v>
      </c>
      <c r="L87" s="58">
        <v>23</v>
      </c>
      <c r="M87" s="59">
        <v>23</v>
      </c>
      <c r="N87" s="57">
        <f t="shared" si="0"/>
        <v>26.833333333333332</v>
      </c>
    </row>
    <row r="88" spans="1:14" ht="12" customHeight="1" x14ac:dyDescent="0.2">
      <c r="A88" s="56" t="str">
        <f>'Pregnant Women Participating'!A79</f>
        <v>Northern Arapahoe, WY</v>
      </c>
      <c r="B88" s="57">
        <v>7</v>
      </c>
      <c r="C88" s="58">
        <v>5</v>
      </c>
      <c r="D88" s="58">
        <v>6</v>
      </c>
      <c r="E88" s="58">
        <v>3</v>
      </c>
      <c r="F88" s="58">
        <v>1</v>
      </c>
      <c r="G88" s="58">
        <v>2</v>
      </c>
      <c r="H88" s="58">
        <v>3</v>
      </c>
      <c r="I88" s="58">
        <v>3</v>
      </c>
      <c r="J88" s="58">
        <v>3</v>
      </c>
      <c r="K88" s="58">
        <v>6</v>
      </c>
      <c r="L88" s="58">
        <v>5</v>
      </c>
      <c r="M88" s="59">
        <v>5</v>
      </c>
      <c r="N88" s="57">
        <f t="shared" si="0"/>
        <v>4.083333333333333</v>
      </c>
    </row>
    <row r="89" spans="1:14" ht="12" customHeight="1" x14ac:dyDescent="0.2">
      <c r="A89" s="56" t="str">
        <f>'Pregnant Women Participating'!A80</f>
        <v>Shoshone Tribe, WY</v>
      </c>
      <c r="B89" s="57">
        <v>7</v>
      </c>
      <c r="C89" s="58">
        <v>6</v>
      </c>
      <c r="D89" s="58">
        <v>5</v>
      </c>
      <c r="E89" s="58">
        <v>6</v>
      </c>
      <c r="F89" s="58">
        <v>5</v>
      </c>
      <c r="G89" s="58">
        <v>5</v>
      </c>
      <c r="H89" s="58">
        <v>5</v>
      </c>
      <c r="I89" s="58">
        <v>9</v>
      </c>
      <c r="J89" s="58">
        <v>11</v>
      </c>
      <c r="K89" s="58">
        <v>11</v>
      </c>
      <c r="L89" s="58">
        <v>11</v>
      </c>
      <c r="M89" s="59">
        <v>4</v>
      </c>
      <c r="N89" s="57">
        <f t="shared" si="0"/>
        <v>7.083333333333333</v>
      </c>
    </row>
    <row r="90" spans="1:14" s="64" customFormat="1" ht="24.75" customHeight="1" x14ac:dyDescent="0.2">
      <c r="A90" s="60" t="e">
        <f>'Pregnant Women Participating'!#REF!</f>
        <v>#REF!</v>
      </c>
      <c r="B90" s="61">
        <v>13759</v>
      </c>
      <c r="C90" s="62">
        <v>13600</v>
      </c>
      <c r="D90" s="62">
        <v>13271</v>
      </c>
      <c r="E90" s="62">
        <v>13157</v>
      </c>
      <c r="F90" s="62">
        <v>13055</v>
      </c>
      <c r="G90" s="62">
        <v>12942</v>
      </c>
      <c r="H90" s="62">
        <v>12956</v>
      </c>
      <c r="I90" s="62">
        <v>12965</v>
      </c>
      <c r="J90" s="62">
        <v>12734</v>
      </c>
      <c r="K90" s="62">
        <v>12765</v>
      </c>
      <c r="L90" s="62">
        <v>12767</v>
      </c>
      <c r="M90" s="63">
        <v>12731</v>
      </c>
      <c r="N90" s="61">
        <f t="shared" si="0"/>
        <v>13058.5</v>
      </c>
    </row>
    <row r="91" spans="1:14" ht="12" customHeight="1" x14ac:dyDescent="0.2">
      <c r="A91" s="65" t="str">
        <f>'Pregnant Women Participating'!A81</f>
        <v>Alaska</v>
      </c>
      <c r="B91" s="57">
        <v>1040</v>
      </c>
      <c r="C91" s="58">
        <v>1022</v>
      </c>
      <c r="D91" s="58">
        <v>984</v>
      </c>
      <c r="E91" s="58">
        <v>978</v>
      </c>
      <c r="F91" s="58">
        <v>953</v>
      </c>
      <c r="G91" s="58">
        <v>960</v>
      </c>
      <c r="H91" s="58">
        <v>953</v>
      </c>
      <c r="I91" s="58">
        <v>963</v>
      </c>
      <c r="J91" s="58">
        <v>923</v>
      </c>
      <c r="K91" s="58">
        <v>943</v>
      </c>
      <c r="L91" s="58">
        <v>934</v>
      </c>
      <c r="M91" s="59">
        <v>951</v>
      </c>
      <c r="N91" s="57">
        <f t="shared" si="0"/>
        <v>967</v>
      </c>
    </row>
    <row r="92" spans="1:14" ht="12" customHeight="1" x14ac:dyDescent="0.2">
      <c r="A92" s="65" t="str">
        <f>'Pregnant Women Participating'!A82</f>
        <v>American Samoa</v>
      </c>
      <c r="B92" s="57">
        <v>45</v>
      </c>
      <c r="C92" s="58">
        <v>44</v>
      </c>
      <c r="D92" s="58">
        <v>35</v>
      </c>
      <c r="E92" s="58">
        <v>41</v>
      </c>
      <c r="F92" s="58">
        <v>41</v>
      </c>
      <c r="G92" s="58">
        <v>43</v>
      </c>
      <c r="H92" s="58">
        <v>48</v>
      </c>
      <c r="I92" s="58">
        <v>51</v>
      </c>
      <c r="J92" s="58">
        <v>54</v>
      </c>
      <c r="K92" s="58">
        <v>58</v>
      </c>
      <c r="L92" s="58">
        <v>60</v>
      </c>
      <c r="M92" s="59">
        <v>57</v>
      </c>
      <c r="N92" s="57">
        <f t="shared" si="0"/>
        <v>48.083333333333336</v>
      </c>
    </row>
    <row r="93" spans="1:14" ht="12" customHeight="1" x14ac:dyDescent="0.2">
      <c r="A93" s="65" t="str">
        <f>'Pregnant Women Participating'!A83</f>
        <v>California</v>
      </c>
      <c r="B93" s="57">
        <v>40421</v>
      </c>
      <c r="C93" s="58">
        <v>39302</v>
      </c>
      <c r="D93" s="58">
        <v>37447</v>
      </c>
      <c r="E93" s="58">
        <v>38378</v>
      </c>
      <c r="F93" s="58">
        <v>37727</v>
      </c>
      <c r="G93" s="58">
        <v>37744</v>
      </c>
      <c r="H93" s="58">
        <v>37488</v>
      </c>
      <c r="I93" s="58">
        <v>37639</v>
      </c>
      <c r="J93" s="58">
        <v>36829</v>
      </c>
      <c r="K93" s="58">
        <v>37150</v>
      </c>
      <c r="L93" s="58">
        <v>37044</v>
      </c>
      <c r="M93" s="59">
        <v>35388</v>
      </c>
      <c r="N93" s="57">
        <f t="shared" si="0"/>
        <v>37713.083333333336</v>
      </c>
    </row>
    <row r="94" spans="1:14" ht="12" customHeight="1" x14ac:dyDescent="0.2">
      <c r="A94" s="65" t="str">
        <f>'Pregnant Women Participating'!A84</f>
        <v>Guam</v>
      </c>
      <c r="B94" s="57">
        <v>241</v>
      </c>
      <c r="C94" s="58">
        <v>228</v>
      </c>
      <c r="D94" s="58">
        <v>244</v>
      </c>
      <c r="E94" s="58">
        <v>249</v>
      </c>
      <c r="F94" s="58">
        <v>245</v>
      </c>
      <c r="G94" s="58">
        <v>237</v>
      </c>
      <c r="H94" s="58">
        <v>257</v>
      </c>
      <c r="I94" s="58">
        <v>244</v>
      </c>
      <c r="J94" s="58">
        <v>240</v>
      </c>
      <c r="K94" s="58">
        <v>254</v>
      </c>
      <c r="L94" s="58">
        <v>243</v>
      </c>
      <c r="M94" s="59">
        <v>249</v>
      </c>
      <c r="N94" s="57">
        <f t="shared" si="0"/>
        <v>244.25</v>
      </c>
    </row>
    <row r="95" spans="1:14" ht="12" customHeight="1" x14ac:dyDescent="0.2">
      <c r="A95" s="65" t="str">
        <f>'Pregnant Women Participating'!A85</f>
        <v>Hawaii</v>
      </c>
      <c r="B95" s="57">
        <v>1363</v>
      </c>
      <c r="C95" s="58">
        <v>1312</v>
      </c>
      <c r="D95" s="58">
        <v>1296</v>
      </c>
      <c r="E95" s="58">
        <v>1345</v>
      </c>
      <c r="F95" s="58">
        <v>1378</v>
      </c>
      <c r="G95" s="58">
        <v>1305</v>
      </c>
      <c r="H95" s="58">
        <v>1301</v>
      </c>
      <c r="I95" s="58">
        <v>1315</v>
      </c>
      <c r="J95" s="58">
        <v>1280</v>
      </c>
      <c r="K95" s="58">
        <v>1281</v>
      </c>
      <c r="L95" s="58">
        <v>1313</v>
      </c>
      <c r="M95" s="59">
        <v>1337</v>
      </c>
      <c r="N95" s="57">
        <f t="shared" si="0"/>
        <v>1318.8333333333333</v>
      </c>
    </row>
    <row r="96" spans="1:14" ht="12" customHeight="1" x14ac:dyDescent="0.2">
      <c r="A96" s="65" t="str">
        <f>'Pregnant Women Participating'!A86</f>
        <v>Idaho</v>
      </c>
      <c r="B96" s="57">
        <v>2030</v>
      </c>
      <c r="C96" s="58">
        <v>1987</v>
      </c>
      <c r="D96" s="58">
        <v>1940</v>
      </c>
      <c r="E96" s="58">
        <v>1961</v>
      </c>
      <c r="F96" s="58">
        <v>1960</v>
      </c>
      <c r="G96" s="58">
        <v>1995</v>
      </c>
      <c r="H96" s="58">
        <v>1975</v>
      </c>
      <c r="I96" s="58">
        <v>1924</v>
      </c>
      <c r="J96" s="58">
        <v>1910</v>
      </c>
      <c r="K96" s="58">
        <v>1943</v>
      </c>
      <c r="L96" s="58">
        <v>1945</v>
      </c>
      <c r="M96" s="59">
        <v>1903</v>
      </c>
      <c r="N96" s="57">
        <f t="shared" si="0"/>
        <v>1956.0833333333333</v>
      </c>
    </row>
    <row r="97" spans="1:14" ht="12" customHeight="1" x14ac:dyDescent="0.2">
      <c r="A97" s="65" t="str">
        <f>'Pregnant Women Participating'!A87</f>
        <v>Nevada</v>
      </c>
      <c r="B97" s="57">
        <v>2133</v>
      </c>
      <c r="C97" s="58">
        <v>2135</v>
      </c>
      <c r="D97" s="58">
        <v>2074</v>
      </c>
      <c r="E97" s="58">
        <v>2102</v>
      </c>
      <c r="F97" s="58">
        <v>2109</v>
      </c>
      <c r="G97" s="58">
        <v>2082</v>
      </c>
      <c r="H97" s="58">
        <v>2088</v>
      </c>
      <c r="I97" s="58">
        <v>2085</v>
      </c>
      <c r="J97" s="58">
        <v>2050</v>
      </c>
      <c r="K97" s="58">
        <v>2064</v>
      </c>
      <c r="L97" s="58">
        <v>2063</v>
      </c>
      <c r="M97" s="59">
        <v>2064</v>
      </c>
      <c r="N97" s="57">
        <f t="shared" si="0"/>
        <v>2087.4166666666665</v>
      </c>
    </row>
    <row r="98" spans="1:14" ht="12" customHeight="1" x14ac:dyDescent="0.2">
      <c r="A98" s="65" t="str">
        <f>'Pregnant Women Participating'!A88</f>
        <v>Oregon</v>
      </c>
      <c r="B98" s="57">
        <v>5391</v>
      </c>
      <c r="C98" s="58">
        <v>5294</v>
      </c>
      <c r="D98" s="58">
        <v>5138</v>
      </c>
      <c r="E98" s="58">
        <v>5210</v>
      </c>
      <c r="F98" s="58">
        <v>5192</v>
      </c>
      <c r="G98" s="58">
        <v>5108</v>
      </c>
      <c r="H98" s="58">
        <v>5139</v>
      </c>
      <c r="I98" s="58">
        <v>5068</v>
      </c>
      <c r="J98" s="58">
        <v>5032</v>
      </c>
      <c r="K98" s="58">
        <v>5051</v>
      </c>
      <c r="L98" s="58">
        <v>4996</v>
      </c>
      <c r="M98" s="59">
        <v>4982</v>
      </c>
      <c r="N98" s="57">
        <f t="shared" si="0"/>
        <v>5133.416666666667</v>
      </c>
    </row>
    <row r="99" spans="1:14" ht="12" customHeight="1" x14ac:dyDescent="0.2">
      <c r="A99" s="65" t="str">
        <f>'Pregnant Women Participating'!A89</f>
        <v>Washington</v>
      </c>
      <c r="B99" s="57">
        <v>7360</v>
      </c>
      <c r="C99" s="58">
        <v>7066</v>
      </c>
      <c r="D99" s="58">
        <v>6757</v>
      </c>
      <c r="E99" s="58">
        <v>7026</v>
      </c>
      <c r="F99" s="58">
        <v>6683</v>
      </c>
      <c r="G99" s="58">
        <v>6743</v>
      </c>
      <c r="H99" s="58">
        <v>6728</v>
      </c>
      <c r="I99" s="58">
        <v>6861</v>
      </c>
      <c r="J99" s="58">
        <v>6559</v>
      </c>
      <c r="K99" s="58">
        <v>6548</v>
      </c>
      <c r="L99" s="58">
        <v>6324</v>
      </c>
      <c r="M99" s="59">
        <v>6155</v>
      </c>
      <c r="N99" s="57">
        <f t="shared" si="0"/>
        <v>6734.166666666667</v>
      </c>
    </row>
    <row r="100" spans="1:14" ht="12" customHeight="1" x14ac:dyDescent="0.2">
      <c r="A100" s="65" t="str">
        <f>'Pregnant Women Participating'!A90</f>
        <v>Northern Marianas</v>
      </c>
      <c r="B100" s="57">
        <v>102</v>
      </c>
      <c r="C100" s="58">
        <v>98</v>
      </c>
      <c r="D100" s="58">
        <v>92</v>
      </c>
      <c r="E100" s="58">
        <v>101</v>
      </c>
      <c r="F100" s="58">
        <v>110</v>
      </c>
      <c r="G100" s="58">
        <v>101</v>
      </c>
      <c r="H100" s="58">
        <v>99</v>
      </c>
      <c r="I100" s="58">
        <v>101</v>
      </c>
      <c r="J100" s="58">
        <v>95</v>
      </c>
      <c r="K100" s="58">
        <v>109</v>
      </c>
      <c r="L100" s="58">
        <v>118</v>
      </c>
      <c r="M100" s="59">
        <v>114</v>
      </c>
      <c r="N100" s="57">
        <f t="shared" si="0"/>
        <v>103.33333333333333</v>
      </c>
    </row>
    <row r="101" spans="1:14" ht="12" customHeight="1" x14ac:dyDescent="0.2">
      <c r="A101" s="65" t="str">
        <f>'Pregnant Women Participating'!A91</f>
        <v>Inter-Tribal Council, NV</v>
      </c>
      <c r="B101" s="57">
        <v>51</v>
      </c>
      <c r="C101" s="58">
        <v>53</v>
      </c>
      <c r="D101" s="58">
        <v>48</v>
      </c>
      <c r="E101" s="58">
        <v>46</v>
      </c>
      <c r="F101" s="58">
        <v>47</v>
      </c>
      <c r="G101" s="58">
        <v>45</v>
      </c>
      <c r="H101" s="58">
        <v>42</v>
      </c>
      <c r="I101" s="58">
        <v>43</v>
      </c>
      <c r="J101" s="58">
        <v>46</v>
      </c>
      <c r="K101" s="58">
        <v>42</v>
      </c>
      <c r="L101" s="58">
        <v>43</v>
      </c>
      <c r="M101" s="59">
        <v>46</v>
      </c>
      <c r="N101" s="57">
        <f t="shared" si="0"/>
        <v>46</v>
      </c>
    </row>
    <row r="102" spans="1:14" s="64" customFormat="1" ht="24.75" customHeight="1" x14ac:dyDescent="0.2">
      <c r="A102" s="60" t="e">
        <f>'Pregnant Women Participating'!#REF!</f>
        <v>#REF!</v>
      </c>
      <c r="B102" s="61">
        <v>60177</v>
      </c>
      <c r="C102" s="62">
        <v>58541</v>
      </c>
      <c r="D102" s="62">
        <v>56055</v>
      </c>
      <c r="E102" s="62">
        <v>57437</v>
      </c>
      <c r="F102" s="62">
        <v>56445</v>
      </c>
      <c r="G102" s="62">
        <v>56363</v>
      </c>
      <c r="H102" s="62">
        <v>56118</v>
      </c>
      <c r="I102" s="62">
        <v>56294</v>
      </c>
      <c r="J102" s="62">
        <v>55018</v>
      </c>
      <c r="K102" s="62">
        <v>55443</v>
      </c>
      <c r="L102" s="62">
        <v>55083</v>
      </c>
      <c r="M102" s="63">
        <v>53246</v>
      </c>
      <c r="N102" s="61">
        <f t="shared" si="0"/>
        <v>56351.666666666664</v>
      </c>
    </row>
    <row r="103" spans="1:14" s="70" customFormat="1" ht="16.5" customHeight="1" thickBot="1" x14ac:dyDescent="0.25">
      <c r="A103" s="66" t="e">
        <f>'Pregnant Women Participating'!#REF!</f>
        <v>#REF!</v>
      </c>
      <c r="B103" s="67">
        <v>211084</v>
      </c>
      <c r="C103" s="68">
        <v>206181</v>
      </c>
      <c r="D103" s="68">
        <v>200153</v>
      </c>
      <c r="E103" s="68">
        <v>201606</v>
      </c>
      <c r="F103" s="68">
        <v>199808</v>
      </c>
      <c r="G103" s="68">
        <v>200694</v>
      </c>
      <c r="H103" s="68">
        <v>197870</v>
      </c>
      <c r="I103" s="68">
        <v>198271</v>
      </c>
      <c r="J103" s="68">
        <v>195668</v>
      </c>
      <c r="K103" s="68">
        <v>196541</v>
      </c>
      <c r="L103" s="68">
        <v>198022</v>
      </c>
      <c r="M103" s="69">
        <v>195204</v>
      </c>
      <c r="N103" s="67">
        <f t="shared" si="0"/>
        <v>200091.83333333334</v>
      </c>
    </row>
    <row r="104" spans="1:14" ht="12.75" customHeight="1" thickTop="1" x14ac:dyDescent="0.2">
      <c r="A104" s="71"/>
    </row>
    <row r="105" spans="1:14" x14ac:dyDescent="0.2">
      <c r="A105" s="71"/>
    </row>
    <row r="106" spans="1:14" s="72" customFormat="1" ht="12.75" x14ac:dyDescent="0.2">
      <c r="A106" s="48" t="s">
        <v>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06"/>
  <sheetViews>
    <sheetView workbookViewId="0"/>
  </sheetViews>
  <sheetFormatPr defaultColWidth="9.140625" defaultRowHeight="12" x14ac:dyDescent="0.2"/>
  <cols>
    <col min="1" max="1" width="34.7109375" style="50" customWidth="1"/>
    <col min="2" max="13" width="11.7109375" style="50" customWidth="1"/>
    <col min="14" max="14" width="13.7109375" style="50" customWidth="1"/>
    <col min="15" max="16384" width="9.140625" style="50"/>
  </cols>
  <sheetData>
    <row r="1" spans="1:14" ht="12" customHeight="1" x14ac:dyDescent="0.2">
      <c r="A1" s="48" t="s">
        <v>25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</row>
    <row r="2" spans="1:14" ht="12" customHeight="1" x14ac:dyDescent="0.2">
      <c r="A2" s="48" t="e">
        <f>'Pregnant Women Participating'!#REF!</f>
        <v>#REF!</v>
      </c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</row>
    <row r="3" spans="1:14" ht="12" customHeight="1" x14ac:dyDescent="0.2">
      <c r="A3" s="51" t="e">
        <f>'Pregnant Women Participating'!#REF!</f>
        <v>#REF!</v>
      </c>
      <c r="B3" s="49"/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</row>
    <row r="4" spans="1:14" ht="12" customHeight="1" x14ac:dyDescent="0.2">
      <c r="A4" s="49"/>
      <c r="B4" s="49"/>
      <c r="C4" s="49"/>
      <c r="D4" s="49"/>
      <c r="E4" s="49"/>
      <c r="F4" s="49"/>
      <c r="G4" s="49"/>
      <c r="H4" s="49"/>
      <c r="I4" s="49"/>
      <c r="J4" s="49"/>
      <c r="K4" s="49"/>
      <c r="L4" s="49"/>
      <c r="M4" s="49"/>
    </row>
    <row r="5" spans="1:14" ht="24" customHeight="1" x14ac:dyDescent="0.2">
      <c r="A5" s="52" t="s">
        <v>0</v>
      </c>
      <c r="B5" s="53" t="e">
        <f>DATE(RIGHT(A2,4)-1,10,1)</f>
        <v>#REF!</v>
      </c>
      <c r="C5" s="54" t="e">
        <f>DATE(RIGHT(A2,4)-1,11,1)</f>
        <v>#REF!</v>
      </c>
      <c r="D5" s="54" t="e">
        <f>DATE(RIGHT(A2,4)-1,12,1)</f>
        <v>#REF!</v>
      </c>
      <c r="E5" s="54" t="e">
        <f>DATE(RIGHT(A2,4),1,1)</f>
        <v>#REF!</v>
      </c>
      <c r="F5" s="54" t="e">
        <f>DATE(RIGHT(A2,4),2,1)</f>
        <v>#REF!</v>
      </c>
      <c r="G5" s="54" t="e">
        <f>DATE(RIGHT(A2,4),3,1)</f>
        <v>#REF!</v>
      </c>
      <c r="H5" s="54" t="e">
        <f>DATE(RIGHT(A2,4),4,1)</f>
        <v>#REF!</v>
      </c>
      <c r="I5" s="54" t="e">
        <f>DATE(RIGHT(A2,4),5,1)</f>
        <v>#REF!</v>
      </c>
      <c r="J5" s="54" t="e">
        <f>DATE(RIGHT(A2,4),6,1)</f>
        <v>#REF!</v>
      </c>
      <c r="K5" s="54" t="e">
        <f>DATE(RIGHT(A2,4),7,1)</f>
        <v>#REF!</v>
      </c>
      <c r="L5" s="54" t="e">
        <f>DATE(RIGHT(A2,4),8,1)</f>
        <v>#REF!</v>
      </c>
      <c r="M5" s="54" t="e">
        <f>DATE(RIGHT(A2,4),9,1)</f>
        <v>#REF!</v>
      </c>
      <c r="N5" s="55" t="s">
        <v>5</v>
      </c>
    </row>
    <row r="6" spans="1:14" ht="12" customHeight="1" x14ac:dyDescent="0.2">
      <c r="A6" s="56" t="str">
        <f>'Pregnant Women Participating'!A2</f>
        <v>Connecticut</v>
      </c>
      <c r="B6" s="57">
        <v>2209</v>
      </c>
      <c r="C6" s="58">
        <v>2247</v>
      </c>
      <c r="D6" s="58">
        <v>2250</v>
      </c>
      <c r="E6" s="58">
        <v>2311</v>
      </c>
      <c r="F6" s="58">
        <v>2325</v>
      </c>
      <c r="G6" s="58">
        <v>2318</v>
      </c>
      <c r="H6" s="58">
        <v>2321</v>
      </c>
      <c r="I6" s="58">
        <v>2262</v>
      </c>
      <c r="J6" s="58">
        <v>2186</v>
      </c>
      <c r="K6" s="58">
        <v>2175</v>
      </c>
      <c r="L6" s="58">
        <v>2150</v>
      </c>
      <c r="M6" s="59">
        <v>2191</v>
      </c>
      <c r="N6" s="57">
        <f t="shared" ref="N6:N103" si="0">IF(SUM(B6:M6)&gt;0,AVERAGE(B6:M6),"0")</f>
        <v>2245.4166666666665</v>
      </c>
    </row>
    <row r="7" spans="1:14" ht="12" customHeight="1" x14ac:dyDescent="0.2">
      <c r="A7" s="56" t="str">
        <f>'Pregnant Women Participating'!A3</f>
        <v>Maine</v>
      </c>
      <c r="B7" s="57">
        <v>593</v>
      </c>
      <c r="C7" s="58">
        <v>583</v>
      </c>
      <c r="D7" s="58">
        <v>606</v>
      </c>
      <c r="E7" s="58">
        <v>607</v>
      </c>
      <c r="F7" s="58">
        <v>592</v>
      </c>
      <c r="G7" s="58">
        <v>588</v>
      </c>
      <c r="H7" s="58">
        <v>574</v>
      </c>
      <c r="I7" s="58">
        <v>566</v>
      </c>
      <c r="J7" s="58">
        <v>556</v>
      </c>
      <c r="K7" s="58">
        <v>536</v>
      </c>
      <c r="L7" s="58">
        <v>546</v>
      </c>
      <c r="M7" s="59">
        <v>543</v>
      </c>
      <c r="N7" s="57">
        <f t="shared" si="0"/>
        <v>574.16666666666663</v>
      </c>
    </row>
    <row r="8" spans="1:14" ht="12" customHeight="1" x14ac:dyDescent="0.2">
      <c r="A8" s="56" t="str">
        <f>'Pregnant Women Participating'!A4</f>
        <v>Massachusetts</v>
      </c>
      <c r="B8" s="57">
        <v>5470</v>
      </c>
      <c r="C8" s="58">
        <v>5351</v>
      </c>
      <c r="D8" s="58">
        <v>5280</v>
      </c>
      <c r="E8" s="58">
        <v>5215</v>
      </c>
      <c r="F8" s="58">
        <v>5110</v>
      </c>
      <c r="G8" s="58">
        <v>5208</v>
      </c>
      <c r="H8" s="58">
        <v>5219</v>
      </c>
      <c r="I8" s="58">
        <v>5348</v>
      </c>
      <c r="J8" s="58">
        <v>5196</v>
      </c>
      <c r="K8" s="58">
        <v>5267</v>
      </c>
      <c r="L8" s="58">
        <v>5298</v>
      </c>
      <c r="M8" s="59">
        <v>5286</v>
      </c>
      <c r="N8" s="57">
        <f t="shared" si="0"/>
        <v>5270.666666666667</v>
      </c>
    </row>
    <row r="9" spans="1:14" ht="12" customHeight="1" x14ac:dyDescent="0.2">
      <c r="A9" s="56" t="str">
        <f>'Pregnant Women Participating'!A5</f>
        <v>New Hampshire</v>
      </c>
      <c r="B9" s="57">
        <v>314</v>
      </c>
      <c r="C9" s="58">
        <v>318</v>
      </c>
      <c r="D9" s="58">
        <v>324</v>
      </c>
      <c r="E9" s="58">
        <v>326</v>
      </c>
      <c r="F9" s="58">
        <v>338</v>
      </c>
      <c r="G9" s="58">
        <v>338</v>
      </c>
      <c r="H9" s="58">
        <v>334</v>
      </c>
      <c r="I9" s="58">
        <v>338</v>
      </c>
      <c r="J9" s="58">
        <v>354</v>
      </c>
      <c r="K9" s="58">
        <v>363</v>
      </c>
      <c r="L9" s="58">
        <v>349</v>
      </c>
      <c r="M9" s="59">
        <v>361</v>
      </c>
      <c r="N9" s="57">
        <f t="shared" si="0"/>
        <v>338.08333333333331</v>
      </c>
    </row>
    <row r="10" spans="1:14" ht="12" customHeight="1" x14ac:dyDescent="0.2">
      <c r="A10" s="56" t="str">
        <f>'Pregnant Women Participating'!A6</f>
        <v>New York</v>
      </c>
      <c r="B10" s="57">
        <v>33001</v>
      </c>
      <c r="C10" s="58">
        <v>32025</v>
      </c>
      <c r="D10" s="58">
        <v>31051</v>
      </c>
      <c r="E10" s="58">
        <v>30927</v>
      </c>
      <c r="F10" s="58">
        <v>30049</v>
      </c>
      <c r="G10" s="58">
        <v>28756</v>
      </c>
      <c r="H10" s="58">
        <v>27308</v>
      </c>
      <c r="I10" s="58">
        <v>26270</v>
      </c>
      <c r="J10" s="58">
        <v>25916</v>
      </c>
      <c r="K10" s="58">
        <v>26438</v>
      </c>
      <c r="L10" s="58">
        <v>27073</v>
      </c>
      <c r="M10" s="59">
        <v>27730</v>
      </c>
      <c r="N10" s="57">
        <f t="shared" si="0"/>
        <v>28878.666666666668</v>
      </c>
    </row>
    <row r="11" spans="1:14" ht="12" customHeight="1" x14ac:dyDescent="0.2">
      <c r="A11" s="56" t="str">
        <f>'Pregnant Women Participating'!A7</f>
        <v>Rhode Island</v>
      </c>
      <c r="B11" s="57">
        <v>626</v>
      </c>
      <c r="C11" s="58">
        <v>637</v>
      </c>
      <c r="D11" s="58">
        <v>633</v>
      </c>
      <c r="E11" s="58">
        <v>660</v>
      </c>
      <c r="F11" s="58">
        <v>671</v>
      </c>
      <c r="G11" s="58">
        <v>659</v>
      </c>
      <c r="H11" s="58">
        <v>665</v>
      </c>
      <c r="I11" s="58">
        <v>670</v>
      </c>
      <c r="J11" s="58">
        <v>645</v>
      </c>
      <c r="K11" s="58">
        <v>662</v>
      </c>
      <c r="L11" s="58">
        <v>642</v>
      </c>
      <c r="M11" s="59">
        <v>667</v>
      </c>
      <c r="N11" s="57">
        <f t="shared" si="0"/>
        <v>653.08333333333337</v>
      </c>
    </row>
    <row r="12" spans="1:14" ht="12" customHeight="1" x14ac:dyDescent="0.2">
      <c r="A12" s="56" t="str">
        <f>'Pregnant Women Participating'!A8</f>
        <v>Vermont</v>
      </c>
      <c r="B12" s="57">
        <v>360</v>
      </c>
      <c r="C12" s="58">
        <v>350</v>
      </c>
      <c r="D12" s="58">
        <v>335</v>
      </c>
      <c r="E12" s="58">
        <v>349</v>
      </c>
      <c r="F12" s="58">
        <v>354</v>
      </c>
      <c r="G12" s="58">
        <v>341</v>
      </c>
      <c r="H12" s="58">
        <v>337</v>
      </c>
      <c r="I12" s="58">
        <v>326</v>
      </c>
      <c r="J12" s="58">
        <v>314</v>
      </c>
      <c r="K12" s="58">
        <v>305</v>
      </c>
      <c r="L12" s="58">
        <v>302</v>
      </c>
      <c r="M12" s="59">
        <v>306</v>
      </c>
      <c r="N12" s="57">
        <f t="shared" si="0"/>
        <v>331.58333333333331</v>
      </c>
    </row>
    <row r="13" spans="1:14" ht="12" customHeight="1" x14ac:dyDescent="0.2">
      <c r="A13" s="56" t="str">
        <f>'Pregnant Women Participating'!A9</f>
        <v>Virgin Islands</v>
      </c>
      <c r="B13" s="57">
        <v>298</v>
      </c>
      <c r="C13" s="58">
        <v>281</v>
      </c>
      <c r="D13" s="58">
        <v>294</v>
      </c>
      <c r="E13" s="58">
        <v>300</v>
      </c>
      <c r="F13" s="58">
        <v>307</v>
      </c>
      <c r="G13" s="58">
        <v>311</v>
      </c>
      <c r="H13" s="58">
        <v>301</v>
      </c>
      <c r="I13" s="58">
        <v>309</v>
      </c>
      <c r="J13" s="58">
        <v>303</v>
      </c>
      <c r="K13" s="58">
        <v>311</v>
      </c>
      <c r="L13" s="58">
        <v>319</v>
      </c>
      <c r="M13" s="59">
        <v>328</v>
      </c>
      <c r="N13" s="57">
        <f t="shared" si="0"/>
        <v>305.16666666666669</v>
      </c>
    </row>
    <row r="14" spans="1:14" ht="12" customHeight="1" x14ac:dyDescent="0.2">
      <c r="A14" s="56" t="str">
        <f>'Pregnant Women Participating'!A10</f>
        <v>Indian Township, ME</v>
      </c>
      <c r="B14" s="57">
        <v>0</v>
      </c>
      <c r="C14" s="58">
        <v>0</v>
      </c>
      <c r="D14" s="58">
        <v>0</v>
      </c>
      <c r="E14" s="58">
        <v>0</v>
      </c>
      <c r="F14" s="58">
        <v>0</v>
      </c>
      <c r="G14" s="58">
        <v>0</v>
      </c>
      <c r="H14" s="58">
        <v>0</v>
      </c>
      <c r="I14" s="58">
        <v>0</v>
      </c>
      <c r="J14" s="58">
        <v>0</v>
      </c>
      <c r="K14" s="58">
        <v>0</v>
      </c>
      <c r="L14" s="58">
        <v>0</v>
      </c>
      <c r="M14" s="59">
        <v>0</v>
      </c>
      <c r="N14" s="57" t="str">
        <f t="shared" si="0"/>
        <v>0</v>
      </c>
    </row>
    <row r="15" spans="1:14" ht="12" customHeight="1" x14ac:dyDescent="0.2">
      <c r="A15" s="56" t="str">
        <f>'Pregnant Women Participating'!A11</f>
        <v>Pleasant Point, ME</v>
      </c>
      <c r="B15" s="57">
        <v>1</v>
      </c>
      <c r="C15" s="58">
        <v>3</v>
      </c>
      <c r="D15" s="58">
        <v>2</v>
      </c>
      <c r="E15" s="58">
        <v>2</v>
      </c>
      <c r="F15" s="58">
        <v>2</v>
      </c>
      <c r="G15" s="58">
        <v>2</v>
      </c>
      <c r="H15" s="58">
        <v>2</v>
      </c>
      <c r="I15" s="58">
        <v>2</v>
      </c>
      <c r="J15" s="58">
        <v>3</v>
      </c>
      <c r="K15" s="58">
        <v>3</v>
      </c>
      <c r="L15" s="58">
        <v>0</v>
      </c>
      <c r="M15" s="59">
        <v>0</v>
      </c>
      <c r="N15" s="57">
        <f t="shared" si="0"/>
        <v>1.8333333333333333</v>
      </c>
    </row>
    <row r="16" spans="1:14" ht="12" customHeight="1" x14ac:dyDescent="0.2">
      <c r="A16" s="56" t="str">
        <f>'Pregnant Women Participating'!A12</f>
        <v>Seneca Nation, NY</v>
      </c>
      <c r="B16" s="57">
        <v>5</v>
      </c>
      <c r="C16" s="58">
        <v>4</v>
      </c>
      <c r="D16" s="58">
        <v>4</v>
      </c>
      <c r="E16" s="58">
        <v>4</v>
      </c>
      <c r="F16" s="58">
        <v>1</v>
      </c>
      <c r="G16" s="58">
        <v>3</v>
      </c>
      <c r="H16" s="58">
        <v>2</v>
      </c>
      <c r="I16" s="58">
        <v>5</v>
      </c>
      <c r="J16" s="58"/>
      <c r="K16" s="58"/>
      <c r="L16" s="58"/>
      <c r="M16" s="59"/>
      <c r="N16" s="57">
        <f t="shared" si="0"/>
        <v>3.5</v>
      </c>
    </row>
    <row r="17" spans="1:14" s="64" customFormat="1" ht="24.75" customHeight="1" x14ac:dyDescent="0.2">
      <c r="A17" s="60" t="e">
        <f>'Pregnant Women Participating'!#REF!</f>
        <v>#REF!</v>
      </c>
      <c r="B17" s="61">
        <v>42877</v>
      </c>
      <c r="C17" s="62">
        <v>41799</v>
      </c>
      <c r="D17" s="62">
        <v>40779</v>
      </c>
      <c r="E17" s="62">
        <v>40701</v>
      </c>
      <c r="F17" s="62">
        <v>39749</v>
      </c>
      <c r="G17" s="62">
        <v>38524</v>
      </c>
      <c r="H17" s="62">
        <v>37063</v>
      </c>
      <c r="I17" s="62">
        <v>36096</v>
      </c>
      <c r="J17" s="62">
        <v>35473</v>
      </c>
      <c r="K17" s="62">
        <v>36060</v>
      </c>
      <c r="L17" s="62">
        <v>36679</v>
      </c>
      <c r="M17" s="63">
        <v>37412</v>
      </c>
      <c r="N17" s="61">
        <f t="shared" si="0"/>
        <v>38601</v>
      </c>
    </row>
    <row r="18" spans="1:14" ht="12" customHeight="1" x14ac:dyDescent="0.2">
      <c r="A18" s="56" t="str">
        <f>'Pregnant Women Participating'!A13</f>
        <v>Delaware</v>
      </c>
      <c r="B18" s="57">
        <v>754</v>
      </c>
      <c r="C18" s="58">
        <v>766</v>
      </c>
      <c r="D18" s="58">
        <v>769</v>
      </c>
      <c r="E18" s="58">
        <v>761</v>
      </c>
      <c r="F18" s="58">
        <v>753</v>
      </c>
      <c r="G18" s="58">
        <v>728</v>
      </c>
      <c r="H18" s="58">
        <v>709</v>
      </c>
      <c r="I18" s="58">
        <v>691</v>
      </c>
      <c r="J18" s="58">
        <v>649</v>
      </c>
      <c r="K18" s="58">
        <v>655</v>
      </c>
      <c r="L18" s="58">
        <v>682</v>
      </c>
      <c r="M18" s="59">
        <v>686</v>
      </c>
      <c r="N18" s="57">
        <f t="shared" si="0"/>
        <v>716.91666666666663</v>
      </c>
    </row>
    <row r="19" spans="1:14" ht="12" customHeight="1" x14ac:dyDescent="0.2">
      <c r="A19" s="56" t="str">
        <f>'Pregnant Women Participating'!A14</f>
        <v>District of Columbia</v>
      </c>
      <c r="B19" s="57">
        <v>804</v>
      </c>
      <c r="C19" s="58">
        <v>794</v>
      </c>
      <c r="D19" s="58">
        <v>745</v>
      </c>
      <c r="E19" s="58">
        <v>731</v>
      </c>
      <c r="F19" s="58">
        <v>738</v>
      </c>
      <c r="G19" s="58">
        <v>752</v>
      </c>
      <c r="H19" s="58">
        <v>746</v>
      </c>
      <c r="I19" s="58">
        <v>744</v>
      </c>
      <c r="J19" s="58">
        <v>785</v>
      </c>
      <c r="K19" s="58">
        <v>785</v>
      </c>
      <c r="L19" s="58">
        <v>839</v>
      </c>
      <c r="M19" s="59">
        <v>845</v>
      </c>
      <c r="N19" s="57">
        <f t="shared" si="0"/>
        <v>775.66666666666663</v>
      </c>
    </row>
    <row r="20" spans="1:14" ht="12" customHeight="1" x14ac:dyDescent="0.2">
      <c r="A20" s="56" t="str">
        <f>'Pregnant Women Participating'!A15</f>
        <v>Maryland</v>
      </c>
      <c r="B20" s="57">
        <v>7354</v>
      </c>
      <c r="C20" s="58">
        <v>7313</v>
      </c>
      <c r="D20" s="58">
        <v>7401</v>
      </c>
      <c r="E20" s="58">
        <v>7621</v>
      </c>
      <c r="F20" s="58">
        <v>7586</v>
      </c>
      <c r="G20" s="58">
        <v>7516</v>
      </c>
      <c r="H20" s="58">
        <v>7494</v>
      </c>
      <c r="I20" s="58">
        <v>7545</v>
      </c>
      <c r="J20" s="58">
        <v>7524</v>
      </c>
      <c r="K20" s="58">
        <v>7467</v>
      </c>
      <c r="L20" s="58">
        <v>7417</v>
      </c>
      <c r="M20" s="59">
        <v>7484</v>
      </c>
      <c r="N20" s="57">
        <f t="shared" si="0"/>
        <v>7476.833333333333</v>
      </c>
    </row>
    <row r="21" spans="1:14" ht="12" customHeight="1" x14ac:dyDescent="0.2">
      <c r="A21" s="56" t="str">
        <f>'Pregnant Women Participating'!A16</f>
        <v>New Jersey</v>
      </c>
      <c r="B21" s="57">
        <v>8949</v>
      </c>
      <c r="C21" s="58">
        <v>8815</v>
      </c>
      <c r="D21" s="58">
        <v>8988</v>
      </c>
      <c r="E21" s="58">
        <v>9272</v>
      </c>
      <c r="F21" s="58">
        <v>9187</v>
      </c>
      <c r="G21" s="58">
        <v>9451</v>
      </c>
      <c r="H21" s="58">
        <v>9596</v>
      </c>
      <c r="I21" s="58">
        <v>9765</v>
      </c>
      <c r="J21" s="58">
        <v>9851</v>
      </c>
      <c r="K21" s="58">
        <v>9967</v>
      </c>
      <c r="L21" s="58">
        <v>10187</v>
      </c>
      <c r="M21" s="59">
        <v>10254</v>
      </c>
      <c r="N21" s="57">
        <f t="shared" si="0"/>
        <v>9523.5</v>
      </c>
    </row>
    <row r="22" spans="1:14" ht="12" customHeight="1" x14ac:dyDescent="0.2">
      <c r="A22" s="56" t="str">
        <f>'Pregnant Women Participating'!A17</f>
        <v>Pennsylvania</v>
      </c>
      <c r="B22" s="57">
        <v>3354</v>
      </c>
      <c r="C22" s="58">
        <v>3355</v>
      </c>
      <c r="D22" s="58">
        <v>3276</v>
      </c>
      <c r="E22" s="58">
        <v>3302</v>
      </c>
      <c r="F22" s="58">
        <v>3167</v>
      </c>
      <c r="G22" s="58">
        <v>3216</v>
      </c>
      <c r="H22" s="58">
        <v>3203</v>
      </c>
      <c r="I22" s="58">
        <v>3143</v>
      </c>
      <c r="J22" s="58">
        <v>3114</v>
      </c>
      <c r="K22" s="58">
        <v>3174</v>
      </c>
      <c r="L22" s="58">
        <v>3253</v>
      </c>
      <c r="M22" s="59">
        <v>3323</v>
      </c>
      <c r="N22" s="57">
        <f t="shared" si="0"/>
        <v>3240</v>
      </c>
    </row>
    <row r="23" spans="1:14" ht="12" customHeight="1" x14ac:dyDescent="0.2">
      <c r="A23" s="56" t="str">
        <f>'Pregnant Women Participating'!A18</f>
        <v>Puerto Rico</v>
      </c>
      <c r="B23" s="57">
        <v>3044</v>
      </c>
      <c r="C23" s="58">
        <v>2985</v>
      </c>
      <c r="D23" s="58">
        <v>2836</v>
      </c>
      <c r="E23" s="58">
        <v>2943</v>
      </c>
      <c r="F23" s="58">
        <v>2903</v>
      </c>
      <c r="G23" s="58">
        <v>2869</v>
      </c>
      <c r="H23" s="58">
        <v>2859</v>
      </c>
      <c r="I23" s="58">
        <v>2870</v>
      </c>
      <c r="J23" s="58">
        <v>2811</v>
      </c>
      <c r="K23" s="58">
        <v>2799</v>
      </c>
      <c r="L23" s="58">
        <v>2830</v>
      </c>
      <c r="M23" s="59">
        <v>2731</v>
      </c>
      <c r="N23" s="57">
        <f t="shared" si="0"/>
        <v>2873.3333333333335</v>
      </c>
    </row>
    <row r="24" spans="1:14" ht="12" customHeight="1" x14ac:dyDescent="0.2">
      <c r="A24" s="56" t="str">
        <f>'Pregnant Women Participating'!A19</f>
        <v>Virginia</v>
      </c>
      <c r="B24" s="57">
        <v>3409</v>
      </c>
      <c r="C24" s="58">
        <v>3307</v>
      </c>
      <c r="D24" s="58">
        <v>3241</v>
      </c>
      <c r="E24" s="58">
        <v>3230</v>
      </c>
      <c r="F24" s="58">
        <v>3248</v>
      </c>
      <c r="G24" s="58">
        <v>3239</v>
      </c>
      <c r="H24" s="58">
        <v>3201</v>
      </c>
      <c r="I24" s="58">
        <v>3200</v>
      </c>
      <c r="J24" s="58">
        <v>3215</v>
      </c>
      <c r="K24" s="58">
        <v>3255</v>
      </c>
      <c r="L24" s="58">
        <v>3213</v>
      </c>
      <c r="M24" s="59">
        <v>3231</v>
      </c>
      <c r="N24" s="57">
        <f t="shared" si="0"/>
        <v>3249.0833333333335</v>
      </c>
    </row>
    <row r="25" spans="1:14" ht="12" customHeight="1" x14ac:dyDescent="0.2">
      <c r="A25" s="56" t="str">
        <f>'Pregnant Women Participating'!A20</f>
        <v>West Virginia</v>
      </c>
      <c r="B25" s="57">
        <v>459</v>
      </c>
      <c r="C25" s="58">
        <v>470</v>
      </c>
      <c r="D25" s="58">
        <v>431</v>
      </c>
      <c r="E25" s="58">
        <v>434</v>
      </c>
      <c r="F25" s="58">
        <v>432</v>
      </c>
      <c r="G25" s="58">
        <v>409</v>
      </c>
      <c r="H25" s="58">
        <v>422</v>
      </c>
      <c r="I25" s="58">
        <v>449</v>
      </c>
      <c r="J25" s="58">
        <v>451</v>
      </c>
      <c r="K25" s="58">
        <v>478</v>
      </c>
      <c r="L25" s="58">
        <v>490</v>
      </c>
      <c r="M25" s="59">
        <v>514</v>
      </c>
      <c r="N25" s="57">
        <f t="shared" si="0"/>
        <v>453.25</v>
      </c>
    </row>
    <row r="26" spans="1:14" s="64" customFormat="1" ht="24.75" customHeight="1" x14ac:dyDescent="0.2">
      <c r="A26" s="60" t="e">
        <f>'Pregnant Women Participating'!#REF!</f>
        <v>#REF!</v>
      </c>
      <c r="B26" s="61">
        <v>28127</v>
      </c>
      <c r="C26" s="62">
        <v>27805</v>
      </c>
      <c r="D26" s="62">
        <v>27687</v>
      </c>
      <c r="E26" s="62">
        <v>28294</v>
      </c>
      <c r="F26" s="62">
        <v>28014</v>
      </c>
      <c r="G26" s="62">
        <v>28180</v>
      </c>
      <c r="H26" s="62">
        <v>28230</v>
      </c>
      <c r="I26" s="62">
        <v>28407</v>
      </c>
      <c r="J26" s="62">
        <v>28400</v>
      </c>
      <c r="K26" s="62">
        <v>28580</v>
      </c>
      <c r="L26" s="62">
        <v>28911</v>
      </c>
      <c r="M26" s="63">
        <v>29068</v>
      </c>
      <c r="N26" s="61">
        <f t="shared" si="0"/>
        <v>28308.583333333332</v>
      </c>
    </row>
    <row r="27" spans="1:14" ht="12" customHeight="1" x14ac:dyDescent="0.2">
      <c r="A27" s="56" t="str">
        <f>'Pregnant Women Participating'!A21</f>
        <v>Alabama</v>
      </c>
      <c r="B27" s="57">
        <v>1730</v>
      </c>
      <c r="C27" s="58">
        <v>1709</v>
      </c>
      <c r="D27" s="58">
        <v>1706</v>
      </c>
      <c r="E27" s="58">
        <v>1671</v>
      </c>
      <c r="F27" s="58">
        <v>1669</v>
      </c>
      <c r="G27" s="58">
        <v>1716</v>
      </c>
      <c r="H27" s="58">
        <v>1701</v>
      </c>
      <c r="I27" s="58">
        <v>1712</v>
      </c>
      <c r="J27" s="58">
        <v>1694</v>
      </c>
      <c r="K27" s="58">
        <v>1723</v>
      </c>
      <c r="L27" s="58">
        <v>1775</v>
      </c>
      <c r="M27" s="59">
        <v>1819</v>
      </c>
      <c r="N27" s="57">
        <f t="shared" si="0"/>
        <v>1718.75</v>
      </c>
    </row>
    <row r="28" spans="1:14" ht="12" customHeight="1" x14ac:dyDescent="0.2">
      <c r="A28" s="56" t="str">
        <f>'Pregnant Women Participating'!A22</f>
        <v>Florida</v>
      </c>
      <c r="B28" s="57">
        <v>25492</v>
      </c>
      <c r="C28" s="58">
        <v>24943</v>
      </c>
      <c r="D28" s="58">
        <v>24552</v>
      </c>
      <c r="E28" s="58">
        <v>24620</v>
      </c>
      <c r="F28" s="58">
        <v>24574</v>
      </c>
      <c r="G28" s="58">
        <v>24447</v>
      </c>
      <c r="H28" s="58">
        <v>24299</v>
      </c>
      <c r="I28" s="58">
        <v>24335</v>
      </c>
      <c r="J28" s="58">
        <v>24000</v>
      </c>
      <c r="K28" s="58">
        <v>23919</v>
      </c>
      <c r="L28" s="58">
        <v>23919</v>
      </c>
      <c r="M28" s="59">
        <v>24180</v>
      </c>
      <c r="N28" s="57">
        <f t="shared" si="0"/>
        <v>24440</v>
      </c>
    </row>
    <row r="29" spans="1:14" ht="12" customHeight="1" x14ac:dyDescent="0.2">
      <c r="A29" s="56" t="str">
        <f>'Pregnant Women Participating'!A23</f>
        <v>Georgia</v>
      </c>
      <c r="B29" s="57">
        <v>10065</v>
      </c>
      <c r="C29" s="58">
        <v>9392</v>
      </c>
      <c r="D29" s="58">
        <v>10049</v>
      </c>
      <c r="E29" s="58">
        <v>10331</v>
      </c>
      <c r="F29" s="58">
        <v>9890</v>
      </c>
      <c r="G29" s="58">
        <v>10116</v>
      </c>
      <c r="H29" s="58">
        <v>10134</v>
      </c>
      <c r="I29" s="58">
        <v>10078</v>
      </c>
      <c r="J29" s="58">
        <v>10111</v>
      </c>
      <c r="K29" s="58">
        <v>10208</v>
      </c>
      <c r="L29" s="58">
        <v>10374</v>
      </c>
      <c r="M29" s="59">
        <v>10655</v>
      </c>
      <c r="N29" s="57">
        <f t="shared" si="0"/>
        <v>10116.916666666666</v>
      </c>
    </row>
    <row r="30" spans="1:14" ht="12" customHeight="1" x14ac:dyDescent="0.2">
      <c r="A30" s="56" t="str">
        <f>'Pregnant Women Participating'!A24</f>
        <v>Kentucky</v>
      </c>
      <c r="B30" s="57">
        <v>2613</v>
      </c>
      <c r="C30" s="58">
        <v>2605</v>
      </c>
      <c r="D30" s="58">
        <v>2605</v>
      </c>
      <c r="E30" s="58">
        <v>2582</v>
      </c>
      <c r="F30" s="58">
        <v>2548</v>
      </c>
      <c r="G30" s="58">
        <v>2579</v>
      </c>
      <c r="H30" s="58">
        <v>2534</v>
      </c>
      <c r="I30" s="58">
        <v>2522</v>
      </c>
      <c r="J30" s="58">
        <v>2480</v>
      </c>
      <c r="K30" s="58">
        <v>2556</v>
      </c>
      <c r="L30" s="58">
        <v>2585</v>
      </c>
      <c r="M30" s="59">
        <v>2669</v>
      </c>
      <c r="N30" s="57">
        <f t="shared" si="0"/>
        <v>2573.1666666666665</v>
      </c>
    </row>
    <row r="31" spans="1:14" ht="12" customHeight="1" x14ac:dyDescent="0.2">
      <c r="A31" s="56" t="str">
        <f>'Pregnant Women Participating'!A25</f>
        <v>Mississippi</v>
      </c>
      <c r="B31" s="57">
        <v>2388</v>
      </c>
      <c r="C31" s="58">
        <v>2365</v>
      </c>
      <c r="D31" s="58">
        <v>2304</v>
      </c>
      <c r="E31" s="58">
        <v>2276</v>
      </c>
      <c r="F31" s="58">
        <v>2292</v>
      </c>
      <c r="G31" s="58">
        <v>2295</v>
      </c>
      <c r="H31" s="58">
        <v>2285</v>
      </c>
      <c r="I31" s="58">
        <v>2244</v>
      </c>
      <c r="J31" s="58">
        <v>2209</v>
      </c>
      <c r="K31" s="58">
        <v>2217</v>
      </c>
      <c r="L31" s="58">
        <v>2303</v>
      </c>
      <c r="M31" s="59">
        <v>2375</v>
      </c>
      <c r="N31" s="57">
        <f t="shared" si="0"/>
        <v>2296.0833333333335</v>
      </c>
    </row>
    <row r="32" spans="1:14" ht="12" customHeight="1" x14ac:dyDescent="0.2">
      <c r="A32" s="56" t="str">
        <f>'Pregnant Women Participating'!A26</f>
        <v>North Carolina</v>
      </c>
      <c r="B32" s="57">
        <v>10017</v>
      </c>
      <c r="C32" s="58">
        <v>9721</v>
      </c>
      <c r="D32" s="58">
        <v>9511</v>
      </c>
      <c r="E32" s="58">
        <v>9681</v>
      </c>
      <c r="F32" s="58">
        <v>9575</v>
      </c>
      <c r="G32" s="58">
        <v>9520</v>
      </c>
      <c r="H32" s="58">
        <v>9526</v>
      </c>
      <c r="I32" s="58">
        <v>9533</v>
      </c>
      <c r="J32" s="58">
        <v>9597</v>
      </c>
      <c r="K32" s="58">
        <v>9727</v>
      </c>
      <c r="L32" s="58">
        <v>9945</v>
      </c>
      <c r="M32" s="59">
        <v>10100</v>
      </c>
      <c r="N32" s="57">
        <f t="shared" si="0"/>
        <v>9704.4166666666661</v>
      </c>
    </row>
    <row r="33" spans="1:14" ht="12" customHeight="1" x14ac:dyDescent="0.2">
      <c r="A33" s="56" t="str">
        <f>'Pregnant Women Participating'!A27</f>
        <v>South Carolina</v>
      </c>
      <c r="B33" s="57">
        <v>3096</v>
      </c>
      <c r="C33" s="58">
        <v>3098</v>
      </c>
      <c r="D33" s="58">
        <v>3076</v>
      </c>
      <c r="E33" s="58">
        <v>3048</v>
      </c>
      <c r="F33" s="58">
        <v>3031</v>
      </c>
      <c r="G33" s="58">
        <v>3050</v>
      </c>
      <c r="H33" s="58">
        <v>3024</v>
      </c>
      <c r="I33" s="58">
        <v>2955</v>
      </c>
      <c r="J33" s="58">
        <v>2950</v>
      </c>
      <c r="K33" s="58">
        <v>2909</v>
      </c>
      <c r="L33" s="58">
        <v>2980</v>
      </c>
      <c r="M33" s="59">
        <v>3045</v>
      </c>
      <c r="N33" s="57">
        <f t="shared" si="0"/>
        <v>3021.8333333333335</v>
      </c>
    </row>
    <row r="34" spans="1:14" ht="12" customHeight="1" x14ac:dyDescent="0.2">
      <c r="A34" s="56" t="str">
        <f>'Pregnant Women Participating'!A28</f>
        <v>Tennessee</v>
      </c>
      <c r="B34" s="57">
        <v>4413</v>
      </c>
      <c r="C34" s="58">
        <v>4137</v>
      </c>
      <c r="D34" s="58">
        <v>3886</v>
      </c>
      <c r="E34" s="58">
        <v>3732</v>
      </c>
      <c r="F34" s="58">
        <v>3654</v>
      </c>
      <c r="G34" s="58">
        <v>3645</v>
      </c>
      <c r="H34" s="58">
        <v>3374</v>
      </c>
      <c r="I34" s="58">
        <v>3222</v>
      </c>
      <c r="J34" s="58">
        <v>3050</v>
      </c>
      <c r="K34" s="58">
        <v>3471</v>
      </c>
      <c r="L34" s="58">
        <v>3557</v>
      </c>
      <c r="M34" s="59">
        <v>3720</v>
      </c>
      <c r="N34" s="57">
        <f t="shared" si="0"/>
        <v>3655.0833333333335</v>
      </c>
    </row>
    <row r="35" spans="1:14" ht="12" customHeight="1" x14ac:dyDescent="0.2">
      <c r="A35" s="56" t="str">
        <f>'Pregnant Women Participating'!A29</f>
        <v>Choctaw Indians, MS</v>
      </c>
      <c r="B35" s="57">
        <v>12</v>
      </c>
      <c r="C35" s="58">
        <v>11</v>
      </c>
      <c r="D35" s="58">
        <v>8</v>
      </c>
      <c r="E35" s="58">
        <v>8</v>
      </c>
      <c r="F35" s="58">
        <v>13</v>
      </c>
      <c r="G35" s="58">
        <v>14</v>
      </c>
      <c r="H35" s="58">
        <v>18</v>
      </c>
      <c r="I35" s="58">
        <v>11</v>
      </c>
      <c r="J35" s="58">
        <v>7</v>
      </c>
      <c r="K35" s="58">
        <v>8</v>
      </c>
      <c r="L35" s="58">
        <v>8</v>
      </c>
      <c r="M35" s="59">
        <v>4</v>
      </c>
      <c r="N35" s="57">
        <f t="shared" si="0"/>
        <v>10.166666666666666</v>
      </c>
    </row>
    <row r="36" spans="1:14" ht="12" customHeight="1" x14ac:dyDescent="0.2">
      <c r="A36" s="56" t="str">
        <f>'Pregnant Women Participating'!A30</f>
        <v>Eastern Cherokee, NC</v>
      </c>
      <c r="B36" s="57">
        <v>21</v>
      </c>
      <c r="C36" s="58">
        <v>21</v>
      </c>
      <c r="D36" s="58">
        <v>19</v>
      </c>
      <c r="E36" s="58">
        <v>18</v>
      </c>
      <c r="F36" s="58">
        <v>16</v>
      </c>
      <c r="G36" s="58">
        <v>17</v>
      </c>
      <c r="H36" s="58">
        <v>18</v>
      </c>
      <c r="I36" s="58">
        <v>15</v>
      </c>
      <c r="J36" s="58">
        <v>15</v>
      </c>
      <c r="K36" s="58">
        <v>21</v>
      </c>
      <c r="L36" s="58">
        <v>21</v>
      </c>
      <c r="M36" s="59">
        <v>29</v>
      </c>
      <c r="N36" s="57">
        <f t="shared" si="0"/>
        <v>19.25</v>
      </c>
    </row>
    <row r="37" spans="1:14" s="64" customFormat="1" ht="24.75" customHeight="1" x14ac:dyDescent="0.2">
      <c r="A37" s="60" t="e">
        <f>'Pregnant Women Participating'!#REF!</f>
        <v>#REF!</v>
      </c>
      <c r="B37" s="61">
        <v>59847</v>
      </c>
      <c r="C37" s="62">
        <v>58002</v>
      </c>
      <c r="D37" s="62">
        <v>57716</v>
      </c>
      <c r="E37" s="62">
        <v>57967</v>
      </c>
      <c r="F37" s="62">
        <v>57262</v>
      </c>
      <c r="G37" s="62">
        <v>57399</v>
      </c>
      <c r="H37" s="62">
        <v>56913</v>
      </c>
      <c r="I37" s="62">
        <v>56627</v>
      </c>
      <c r="J37" s="62">
        <v>56113</v>
      </c>
      <c r="K37" s="62">
        <v>56759</v>
      </c>
      <c r="L37" s="62">
        <v>57467</v>
      </c>
      <c r="M37" s="63">
        <v>58596</v>
      </c>
      <c r="N37" s="61">
        <f t="shared" si="0"/>
        <v>57555.666666666664</v>
      </c>
    </row>
    <row r="38" spans="1:14" ht="12" customHeight="1" x14ac:dyDescent="0.2">
      <c r="A38" s="56" t="str">
        <f>'Pregnant Women Participating'!A31</f>
        <v>Illinois</v>
      </c>
      <c r="B38" s="57">
        <v>11342</v>
      </c>
      <c r="C38" s="58">
        <v>11059</v>
      </c>
      <c r="D38" s="58">
        <v>10838</v>
      </c>
      <c r="E38" s="58">
        <v>10786</v>
      </c>
      <c r="F38" s="58">
        <v>10630</v>
      </c>
      <c r="G38" s="58">
        <v>10718</v>
      </c>
      <c r="H38" s="58">
        <v>10776</v>
      </c>
      <c r="I38" s="58">
        <v>10850</v>
      </c>
      <c r="J38" s="58">
        <v>10603</v>
      </c>
      <c r="K38" s="58">
        <v>10927</v>
      </c>
      <c r="L38" s="58">
        <v>11132</v>
      </c>
      <c r="M38" s="59">
        <v>11212</v>
      </c>
      <c r="N38" s="57">
        <f t="shared" si="0"/>
        <v>10906.083333333334</v>
      </c>
    </row>
    <row r="39" spans="1:14" ht="12" customHeight="1" x14ac:dyDescent="0.2">
      <c r="A39" s="56" t="str">
        <f>'Pregnant Women Participating'!A32</f>
        <v>Indiana</v>
      </c>
      <c r="B39" s="57">
        <v>4657</v>
      </c>
      <c r="C39" s="58">
        <v>4548</v>
      </c>
      <c r="D39" s="58">
        <v>4455</v>
      </c>
      <c r="E39" s="58">
        <v>4583</v>
      </c>
      <c r="F39" s="58">
        <v>4574</v>
      </c>
      <c r="G39" s="58">
        <v>4511</v>
      </c>
      <c r="H39" s="58">
        <v>4506</v>
      </c>
      <c r="I39" s="58">
        <v>4544</v>
      </c>
      <c r="J39" s="58">
        <v>4512</v>
      </c>
      <c r="K39" s="58">
        <v>4603</v>
      </c>
      <c r="L39" s="58">
        <v>4707</v>
      </c>
      <c r="M39" s="59">
        <v>4753</v>
      </c>
      <c r="N39" s="57">
        <f t="shared" si="0"/>
        <v>4579.416666666667</v>
      </c>
    </row>
    <row r="40" spans="1:14" ht="12" customHeight="1" x14ac:dyDescent="0.2">
      <c r="A40" s="56" t="str">
        <f>'Pregnant Women Participating'!A33</f>
        <v>Iowa</v>
      </c>
      <c r="B40" s="57">
        <v>1680</v>
      </c>
      <c r="C40" s="58">
        <v>1669</v>
      </c>
      <c r="D40" s="58">
        <v>1687</v>
      </c>
      <c r="E40" s="58">
        <v>1740</v>
      </c>
      <c r="F40" s="58">
        <v>1724</v>
      </c>
      <c r="G40" s="58">
        <v>1744</v>
      </c>
      <c r="H40" s="58">
        <v>1797</v>
      </c>
      <c r="I40" s="58">
        <v>1840</v>
      </c>
      <c r="J40" s="58">
        <v>1791</v>
      </c>
      <c r="K40" s="58">
        <v>1763</v>
      </c>
      <c r="L40" s="58">
        <v>1791</v>
      </c>
      <c r="M40" s="59">
        <v>1794</v>
      </c>
      <c r="N40" s="57">
        <f t="shared" si="0"/>
        <v>1751.6666666666667</v>
      </c>
    </row>
    <row r="41" spans="1:14" ht="12" customHeight="1" x14ac:dyDescent="0.2">
      <c r="A41" s="56" t="str">
        <f>'Pregnant Women Participating'!A34</f>
        <v>Michigan</v>
      </c>
      <c r="B41" s="57">
        <v>3981</v>
      </c>
      <c r="C41" s="58">
        <v>3947</v>
      </c>
      <c r="D41" s="58">
        <v>3927</v>
      </c>
      <c r="E41" s="58">
        <v>3885</v>
      </c>
      <c r="F41" s="58">
        <v>3822</v>
      </c>
      <c r="G41" s="58">
        <v>3895</v>
      </c>
      <c r="H41" s="58">
        <v>3935</v>
      </c>
      <c r="I41" s="58">
        <v>3894</v>
      </c>
      <c r="J41" s="58">
        <v>3849</v>
      </c>
      <c r="K41" s="58">
        <v>3901</v>
      </c>
      <c r="L41" s="58">
        <v>3983</v>
      </c>
      <c r="M41" s="59">
        <v>3975</v>
      </c>
      <c r="N41" s="57">
        <f t="shared" si="0"/>
        <v>3916.1666666666665</v>
      </c>
    </row>
    <row r="42" spans="1:14" ht="12" customHeight="1" x14ac:dyDescent="0.2">
      <c r="A42" s="56" t="str">
        <f>'Pregnant Women Participating'!A35</f>
        <v>Minnesota</v>
      </c>
      <c r="B42" s="57">
        <v>5203</v>
      </c>
      <c r="C42" s="58">
        <v>5109</v>
      </c>
      <c r="D42" s="58">
        <v>5040</v>
      </c>
      <c r="E42" s="58">
        <v>4959</v>
      </c>
      <c r="F42" s="58">
        <v>4901</v>
      </c>
      <c r="G42" s="58">
        <v>4867</v>
      </c>
      <c r="H42" s="58">
        <v>4948</v>
      </c>
      <c r="I42" s="58">
        <v>4948</v>
      </c>
      <c r="J42" s="58">
        <v>5013</v>
      </c>
      <c r="K42" s="58">
        <v>5001</v>
      </c>
      <c r="L42" s="58">
        <v>5045</v>
      </c>
      <c r="M42" s="59">
        <v>5095</v>
      </c>
      <c r="N42" s="57">
        <f t="shared" si="0"/>
        <v>5010.75</v>
      </c>
    </row>
    <row r="43" spans="1:14" ht="12" customHeight="1" x14ac:dyDescent="0.2">
      <c r="A43" s="56" t="str">
        <f>'Pregnant Women Participating'!A36</f>
        <v>Ohio</v>
      </c>
      <c r="B43" s="57">
        <v>7565</v>
      </c>
      <c r="C43" s="58">
        <v>7530</v>
      </c>
      <c r="D43" s="58">
        <v>7338</v>
      </c>
      <c r="E43" s="58">
        <v>7336</v>
      </c>
      <c r="F43" s="58">
        <v>7121</v>
      </c>
      <c r="G43" s="58">
        <v>7074</v>
      </c>
      <c r="H43" s="58">
        <v>7183</v>
      </c>
      <c r="I43" s="58">
        <v>7169</v>
      </c>
      <c r="J43" s="58">
        <v>7186</v>
      </c>
      <c r="K43" s="58">
        <v>7232</v>
      </c>
      <c r="L43" s="58">
        <v>7299</v>
      </c>
      <c r="M43" s="59">
        <v>7478</v>
      </c>
      <c r="N43" s="57">
        <f t="shared" si="0"/>
        <v>7292.583333333333</v>
      </c>
    </row>
    <row r="44" spans="1:14" ht="12" customHeight="1" x14ac:dyDescent="0.2">
      <c r="A44" s="56" t="str">
        <f>'Pregnant Women Participating'!A37</f>
        <v>Wisconsin</v>
      </c>
      <c r="B44" s="57">
        <v>2095</v>
      </c>
      <c r="C44" s="58">
        <v>2053</v>
      </c>
      <c r="D44" s="58">
        <v>1997</v>
      </c>
      <c r="E44" s="58">
        <v>1952</v>
      </c>
      <c r="F44" s="58">
        <v>1927</v>
      </c>
      <c r="G44" s="58">
        <v>1948</v>
      </c>
      <c r="H44" s="58">
        <v>1918</v>
      </c>
      <c r="I44" s="58">
        <v>1992</v>
      </c>
      <c r="J44" s="58">
        <v>1959</v>
      </c>
      <c r="K44" s="58">
        <v>2003</v>
      </c>
      <c r="L44" s="58">
        <v>1982</v>
      </c>
      <c r="M44" s="59">
        <v>2057</v>
      </c>
      <c r="N44" s="57">
        <f t="shared" si="0"/>
        <v>1990.25</v>
      </c>
    </row>
    <row r="45" spans="1:14" s="64" customFormat="1" ht="24.75" customHeight="1" x14ac:dyDescent="0.2">
      <c r="A45" s="60" t="e">
        <f>'Pregnant Women Participating'!#REF!</f>
        <v>#REF!</v>
      </c>
      <c r="B45" s="61">
        <v>36523</v>
      </c>
      <c r="C45" s="62">
        <v>35915</v>
      </c>
      <c r="D45" s="62">
        <v>35282</v>
      </c>
      <c r="E45" s="62">
        <v>35241</v>
      </c>
      <c r="F45" s="62">
        <v>34699</v>
      </c>
      <c r="G45" s="62">
        <v>34757</v>
      </c>
      <c r="H45" s="62">
        <v>35063</v>
      </c>
      <c r="I45" s="62">
        <v>35237</v>
      </c>
      <c r="J45" s="62">
        <v>34913</v>
      </c>
      <c r="K45" s="62">
        <v>35430</v>
      </c>
      <c r="L45" s="62">
        <v>35939</v>
      </c>
      <c r="M45" s="63">
        <v>36364</v>
      </c>
      <c r="N45" s="61">
        <f t="shared" si="0"/>
        <v>35446.916666666664</v>
      </c>
    </row>
    <row r="46" spans="1:14" ht="12" customHeight="1" x14ac:dyDescent="0.2">
      <c r="A46" s="56" t="str">
        <f>'Pregnant Women Participating'!A38</f>
        <v>Arizona</v>
      </c>
      <c r="B46" s="57">
        <v>7175</v>
      </c>
      <c r="C46" s="58">
        <v>7107</v>
      </c>
      <c r="D46" s="58">
        <v>7125</v>
      </c>
      <c r="E46" s="58">
        <v>7105</v>
      </c>
      <c r="F46" s="58">
        <v>6920</v>
      </c>
      <c r="G46" s="58">
        <v>6905</v>
      </c>
      <c r="H46" s="58">
        <v>6782</v>
      </c>
      <c r="I46" s="58">
        <v>6634</v>
      </c>
      <c r="J46" s="58">
        <v>6406</v>
      </c>
      <c r="K46" s="58">
        <v>6674</v>
      </c>
      <c r="L46" s="58">
        <v>6743</v>
      </c>
      <c r="M46" s="59">
        <v>6753</v>
      </c>
      <c r="N46" s="57">
        <f t="shared" si="0"/>
        <v>6860.75</v>
      </c>
    </row>
    <row r="47" spans="1:14" ht="12" customHeight="1" x14ac:dyDescent="0.2">
      <c r="A47" s="56" t="str">
        <f>'Pregnant Women Participating'!A39</f>
        <v>Arkansas</v>
      </c>
      <c r="B47" s="57">
        <v>969</v>
      </c>
      <c r="C47" s="58">
        <v>1045</v>
      </c>
      <c r="D47" s="58">
        <v>1028</v>
      </c>
      <c r="E47" s="58">
        <v>1031</v>
      </c>
      <c r="F47" s="58">
        <v>1008</v>
      </c>
      <c r="G47" s="58">
        <v>993</v>
      </c>
      <c r="H47" s="58">
        <v>995</v>
      </c>
      <c r="I47" s="58">
        <v>965</v>
      </c>
      <c r="J47" s="58">
        <v>948</v>
      </c>
      <c r="K47" s="58">
        <v>920</v>
      </c>
      <c r="L47" s="58">
        <v>948</v>
      </c>
      <c r="M47" s="59">
        <v>961</v>
      </c>
      <c r="N47" s="57">
        <f t="shared" si="0"/>
        <v>984.25</v>
      </c>
    </row>
    <row r="48" spans="1:14" ht="12" customHeight="1" x14ac:dyDescent="0.2">
      <c r="A48" s="56" t="str">
        <f>'Pregnant Women Participating'!A40</f>
        <v>Louisiana</v>
      </c>
      <c r="B48" s="57">
        <v>1869</v>
      </c>
      <c r="C48" s="58">
        <v>1909</v>
      </c>
      <c r="D48" s="58">
        <v>1823</v>
      </c>
      <c r="E48" s="58">
        <v>1783</v>
      </c>
      <c r="F48" s="58">
        <v>1837</v>
      </c>
      <c r="G48" s="58">
        <v>1766</v>
      </c>
      <c r="H48" s="58">
        <v>1782</v>
      </c>
      <c r="I48" s="58">
        <v>1727</v>
      </c>
      <c r="J48" s="58">
        <v>1766</v>
      </c>
      <c r="K48" s="58">
        <v>1786</v>
      </c>
      <c r="L48" s="58">
        <v>1886</v>
      </c>
      <c r="M48" s="59">
        <v>1944</v>
      </c>
      <c r="N48" s="57">
        <f t="shared" si="0"/>
        <v>1823.1666666666667</v>
      </c>
    </row>
    <row r="49" spans="1:14" ht="12" customHeight="1" x14ac:dyDescent="0.2">
      <c r="A49" s="56" t="str">
        <f>'Pregnant Women Participating'!A41</f>
        <v>New Mexico</v>
      </c>
      <c r="B49" s="57">
        <v>1575</v>
      </c>
      <c r="C49" s="58">
        <v>1616</v>
      </c>
      <c r="D49" s="58">
        <v>1672</v>
      </c>
      <c r="E49" s="58">
        <v>1758</v>
      </c>
      <c r="F49" s="58">
        <v>1763</v>
      </c>
      <c r="G49" s="58">
        <v>1775</v>
      </c>
      <c r="H49" s="58">
        <v>1803</v>
      </c>
      <c r="I49" s="58">
        <v>1805</v>
      </c>
      <c r="J49" s="58">
        <v>1798</v>
      </c>
      <c r="K49" s="58">
        <v>1824</v>
      </c>
      <c r="L49" s="58">
        <v>1144</v>
      </c>
      <c r="M49" s="59">
        <v>1893</v>
      </c>
      <c r="N49" s="57">
        <f t="shared" si="0"/>
        <v>1702.1666666666667</v>
      </c>
    </row>
    <row r="50" spans="1:14" ht="12" customHeight="1" x14ac:dyDescent="0.2">
      <c r="A50" s="56" t="str">
        <f>'Pregnant Women Participating'!A42</f>
        <v>Oklahoma</v>
      </c>
      <c r="B50" s="57">
        <v>2108</v>
      </c>
      <c r="C50" s="58">
        <v>2058</v>
      </c>
      <c r="D50" s="58">
        <v>2009</v>
      </c>
      <c r="E50" s="58">
        <v>2021</v>
      </c>
      <c r="F50" s="58">
        <v>1962</v>
      </c>
      <c r="G50" s="58">
        <v>1980</v>
      </c>
      <c r="H50" s="58">
        <v>1971</v>
      </c>
      <c r="I50" s="58">
        <v>1987</v>
      </c>
      <c r="J50" s="58">
        <v>1986</v>
      </c>
      <c r="K50" s="58">
        <v>2034</v>
      </c>
      <c r="L50" s="58">
        <v>2012</v>
      </c>
      <c r="M50" s="59">
        <v>2052</v>
      </c>
      <c r="N50" s="57">
        <f t="shared" si="0"/>
        <v>2015</v>
      </c>
    </row>
    <row r="51" spans="1:14" ht="12" customHeight="1" x14ac:dyDescent="0.2">
      <c r="A51" s="56" t="str">
        <f>'Pregnant Women Participating'!A43</f>
        <v>Texas</v>
      </c>
      <c r="B51" s="57">
        <v>77810</v>
      </c>
      <c r="C51" s="58">
        <v>76172</v>
      </c>
      <c r="D51" s="58">
        <v>75371</v>
      </c>
      <c r="E51" s="58">
        <v>75453</v>
      </c>
      <c r="F51" s="58">
        <v>74831</v>
      </c>
      <c r="G51" s="58">
        <v>74979</v>
      </c>
      <c r="H51" s="58">
        <v>77554</v>
      </c>
      <c r="I51" s="58">
        <v>78506</v>
      </c>
      <c r="J51" s="58">
        <v>79240</v>
      </c>
      <c r="K51" s="58">
        <v>80563</v>
      </c>
      <c r="L51" s="58">
        <v>81590</v>
      </c>
      <c r="M51" s="59">
        <v>82239</v>
      </c>
      <c r="N51" s="57">
        <f t="shared" si="0"/>
        <v>77859</v>
      </c>
    </row>
    <row r="52" spans="1:14" ht="12" customHeight="1" x14ac:dyDescent="0.2">
      <c r="A52" s="56" t="str">
        <f>'Pregnant Women Participating'!A44</f>
        <v>Utah</v>
      </c>
      <c r="B52" s="57">
        <v>1445</v>
      </c>
      <c r="C52" s="58">
        <v>1459</v>
      </c>
      <c r="D52" s="58">
        <v>1409</v>
      </c>
      <c r="E52" s="58">
        <v>1442</v>
      </c>
      <c r="F52" s="58">
        <v>1434</v>
      </c>
      <c r="G52" s="58">
        <v>1424</v>
      </c>
      <c r="H52" s="58">
        <v>1403</v>
      </c>
      <c r="I52" s="58">
        <v>1396</v>
      </c>
      <c r="J52" s="58">
        <v>1389</v>
      </c>
      <c r="K52" s="58">
        <v>1420</v>
      </c>
      <c r="L52" s="58">
        <v>1436</v>
      </c>
      <c r="M52" s="59">
        <v>1449</v>
      </c>
      <c r="N52" s="57">
        <f t="shared" si="0"/>
        <v>1425.5</v>
      </c>
    </row>
    <row r="53" spans="1:14" ht="12" customHeight="1" x14ac:dyDescent="0.2">
      <c r="A53" s="56" t="str">
        <f>'Pregnant Women Participating'!A45</f>
        <v>Inter-Tribal Council, AZ</v>
      </c>
      <c r="B53" s="57">
        <v>160</v>
      </c>
      <c r="C53" s="58">
        <v>149</v>
      </c>
      <c r="D53" s="58">
        <v>149</v>
      </c>
      <c r="E53" s="58">
        <v>153</v>
      </c>
      <c r="F53" s="58">
        <v>147</v>
      </c>
      <c r="G53" s="58">
        <v>149</v>
      </c>
      <c r="H53" s="58">
        <v>144</v>
      </c>
      <c r="I53" s="58">
        <v>153</v>
      </c>
      <c r="J53" s="58">
        <v>142</v>
      </c>
      <c r="K53" s="58">
        <v>139</v>
      </c>
      <c r="L53" s="58">
        <v>167</v>
      </c>
      <c r="M53" s="59">
        <v>171</v>
      </c>
      <c r="N53" s="57">
        <f t="shared" si="0"/>
        <v>151.91666666666666</v>
      </c>
    </row>
    <row r="54" spans="1:14" ht="12" customHeight="1" x14ac:dyDescent="0.2">
      <c r="A54" s="56" t="str">
        <f>'Pregnant Women Participating'!A46</f>
        <v>Navajo Nation, AZ</v>
      </c>
      <c r="B54" s="57">
        <v>302</v>
      </c>
      <c r="C54" s="58">
        <v>321</v>
      </c>
      <c r="D54" s="58">
        <v>311</v>
      </c>
      <c r="E54" s="58">
        <v>311</v>
      </c>
      <c r="F54" s="58">
        <v>299</v>
      </c>
      <c r="G54" s="58">
        <v>300</v>
      </c>
      <c r="H54" s="58">
        <v>317</v>
      </c>
      <c r="I54" s="58">
        <v>299</v>
      </c>
      <c r="J54" s="58">
        <v>290</v>
      </c>
      <c r="K54" s="58">
        <v>309</v>
      </c>
      <c r="L54" s="58">
        <v>310</v>
      </c>
      <c r="M54" s="59">
        <v>306</v>
      </c>
      <c r="N54" s="57">
        <f t="shared" si="0"/>
        <v>306.25</v>
      </c>
    </row>
    <row r="55" spans="1:14" ht="12" customHeight="1" x14ac:dyDescent="0.2">
      <c r="A55" s="56" t="str">
        <f>'Pregnant Women Participating'!A47</f>
        <v>Acoma, Canoncito &amp; Laguna, NM</v>
      </c>
      <c r="B55" s="57">
        <v>19</v>
      </c>
      <c r="C55" s="58">
        <v>21</v>
      </c>
      <c r="D55" s="58">
        <v>12</v>
      </c>
      <c r="E55" s="58">
        <v>15</v>
      </c>
      <c r="F55" s="58">
        <v>12</v>
      </c>
      <c r="G55" s="58">
        <v>12</v>
      </c>
      <c r="H55" s="58">
        <v>4</v>
      </c>
      <c r="I55" s="58">
        <v>7</v>
      </c>
      <c r="J55" s="58">
        <v>13</v>
      </c>
      <c r="K55" s="58">
        <v>14</v>
      </c>
      <c r="L55" s="58">
        <v>11</v>
      </c>
      <c r="M55" s="59">
        <v>11</v>
      </c>
      <c r="N55" s="57">
        <f t="shared" si="0"/>
        <v>12.583333333333334</v>
      </c>
    </row>
    <row r="56" spans="1:14" ht="12" customHeight="1" x14ac:dyDescent="0.2">
      <c r="A56" s="56" t="str">
        <f>'Pregnant Women Participating'!A48</f>
        <v>Eight Northern Pueblos, NM</v>
      </c>
      <c r="B56" s="57">
        <v>6</v>
      </c>
      <c r="C56" s="58">
        <v>6</v>
      </c>
      <c r="D56" s="58">
        <v>6</v>
      </c>
      <c r="E56" s="58">
        <v>4</v>
      </c>
      <c r="F56" s="58">
        <v>5</v>
      </c>
      <c r="G56" s="58">
        <v>8</v>
      </c>
      <c r="H56" s="58">
        <v>8</v>
      </c>
      <c r="I56" s="58">
        <v>13</v>
      </c>
      <c r="J56" s="58">
        <v>10</v>
      </c>
      <c r="K56" s="58">
        <v>10</v>
      </c>
      <c r="L56" s="58">
        <v>10</v>
      </c>
      <c r="M56" s="59">
        <v>11</v>
      </c>
      <c r="N56" s="57">
        <f t="shared" si="0"/>
        <v>8.0833333333333339</v>
      </c>
    </row>
    <row r="57" spans="1:14" ht="12" customHeight="1" x14ac:dyDescent="0.2">
      <c r="A57" s="56" t="str">
        <f>'Pregnant Women Participating'!A49</f>
        <v>Five Sandoval Pueblos, NM</v>
      </c>
      <c r="B57" s="57">
        <v>7</v>
      </c>
      <c r="C57" s="58">
        <v>8</v>
      </c>
      <c r="D57" s="58">
        <v>7</v>
      </c>
      <c r="E57" s="58">
        <v>9</v>
      </c>
      <c r="F57" s="58">
        <v>8</v>
      </c>
      <c r="G57" s="58">
        <v>6</v>
      </c>
      <c r="H57" s="58">
        <v>6</v>
      </c>
      <c r="I57" s="58">
        <v>9</v>
      </c>
      <c r="J57" s="58">
        <v>10</v>
      </c>
      <c r="K57" s="58">
        <v>9</v>
      </c>
      <c r="L57" s="58">
        <v>10</v>
      </c>
      <c r="M57" s="59">
        <v>12</v>
      </c>
      <c r="N57" s="57">
        <f t="shared" si="0"/>
        <v>8.4166666666666661</v>
      </c>
    </row>
    <row r="58" spans="1:14" ht="12" customHeight="1" x14ac:dyDescent="0.2">
      <c r="A58" s="56" t="str">
        <f>'Pregnant Women Participating'!A50</f>
        <v>Isleta Pueblo, NM</v>
      </c>
      <c r="B58" s="57">
        <v>61</v>
      </c>
      <c r="C58" s="58">
        <v>55</v>
      </c>
      <c r="D58" s="58">
        <v>51</v>
      </c>
      <c r="E58" s="58">
        <v>46</v>
      </c>
      <c r="F58" s="58">
        <v>46</v>
      </c>
      <c r="G58" s="58">
        <v>51</v>
      </c>
      <c r="H58" s="58">
        <v>54</v>
      </c>
      <c r="I58" s="58">
        <v>46</v>
      </c>
      <c r="J58" s="58">
        <v>49</v>
      </c>
      <c r="K58" s="58">
        <v>48</v>
      </c>
      <c r="L58" s="58">
        <v>40</v>
      </c>
      <c r="M58" s="59">
        <v>42</v>
      </c>
      <c r="N58" s="57">
        <f t="shared" si="0"/>
        <v>49.083333333333336</v>
      </c>
    </row>
    <row r="59" spans="1:14" ht="12" customHeight="1" x14ac:dyDescent="0.2">
      <c r="A59" s="56" t="str">
        <f>'Pregnant Women Participating'!A51</f>
        <v>San Felipe Pueblo, NM</v>
      </c>
      <c r="B59" s="57">
        <v>11</v>
      </c>
      <c r="C59" s="58">
        <v>7</v>
      </c>
      <c r="D59" s="58">
        <v>2</v>
      </c>
      <c r="E59" s="58">
        <v>15</v>
      </c>
      <c r="F59" s="58">
        <v>13</v>
      </c>
      <c r="G59" s="58">
        <v>9</v>
      </c>
      <c r="H59" s="58">
        <v>7</v>
      </c>
      <c r="I59" s="58">
        <v>4</v>
      </c>
      <c r="J59" s="58">
        <v>6</v>
      </c>
      <c r="K59" s="58">
        <v>7</v>
      </c>
      <c r="L59" s="58">
        <v>6</v>
      </c>
      <c r="M59" s="59">
        <v>8</v>
      </c>
      <c r="N59" s="57">
        <f t="shared" si="0"/>
        <v>7.916666666666667</v>
      </c>
    </row>
    <row r="60" spans="1:14" ht="12" customHeight="1" x14ac:dyDescent="0.2">
      <c r="A60" s="56" t="str">
        <f>'Pregnant Women Participating'!A52</f>
        <v>Santo Domingo Tribe, NM</v>
      </c>
      <c r="B60" s="57">
        <v>5</v>
      </c>
      <c r="C60" s="58">
        <v>5</v>
      </c>
      <c r="D60" s="58">
        <v>5</v>
      </c>
      <c r="E60" s="58">
        <v>3</v>
      </c>
      <c r="F60" s="58">
        <v>3</v>
      </c>
      <c r="G60" s="58">
        <v>5</v>
      </c>
      <c r="H60" s="58">
        <v>5</v>
      </c>
      <c r="I60" s="58">
        <v>5</v>
      </c>
      <c r="J60" s="58">
        <v>5</v>
      </c>
      <c r="K60" s="58">
        <v>4</v>
      </c>
      <c r="L60" s="58">
        <v>5</v>
      </c>
      <c r="M60" s="59">
        <v>8</v>
      </c>
      <c r="N60" s="57">
        <f t="shared" si="0"/>
        <v>4.833333333333333</v>
      </c>
    </row>
    <row r="61" spans="1:14" ht="12" customHeight="1" x14ac:dyDescent="0.2">
      <c r="A61" s="56" t="str">
        <f>'Pregnant Women Participating'!A53</f>
        <v>Zuni Pueblo, NM</v>
      </c>
      <c r="B61" s="57">
        <v>6</v>
      </c>
      <c r="C61" s="58">
        <v>4</v>
      </c>
      <c r="D61" s="58">
        <v>4</v>
      </c>
      <c r="E61" s="58">
        <v>6</v>
      </c>
      <c r="F61" s="58">
        <v>7</v>
      </c>
      <c r="G61" s="58">
        <v>7</v>
      </c>
      <c r="H61" s="58">
        <v>8</v>
      </c>
      <c r="I61" s="58">
        <v>15</v>
      </c>
      <c r="J61" s="58">
        <v>12</v>
      </c>
      <c r="K61" s="58">
        <v>12</v>
      </c>
      <c r="L61" s="58">
        <v>14</v>
      </c>
      <c r="M61" s="59">
        <v>10</v>
      </c>
      <c r="N61" s="57">
        <f t="shared" si="0"/>
        <v>8.75</v>
      </c>
    </row>
    <row r="62" spans="1:14" ht="12" customHeight="1" x14ac:dyDescent="0.2">
      <c r="A62" s="56" t="str">
        <f>'Pregnant Women Participating'!A54</f>
        <v>Cherokee Nation, OK</v>
      </c>
      <c r="B62" s="57">
        <v>64</v>
      </c>
      <c r="C62" s="58">
        <v>68</v>
      </c>
      <c r="D62" s="58">
        <v>61</v>
      </c>
      <c r="E62" s="58">
        <v>61</v>
      </c>
      <c r="F62" s="58">
        <v>74</v>
      </c>
      <c r="G62" s="58">
        <v>73</v>
      </c>
      <c r="H62" s="58">
        <v>83</v>
      </c>
      <c r="I62" s="58">
        <v>86</v>
      </c>
      <c r="J62" s="58">
        <v>99</v>
      </c>
      <c r="K62" s="58">
        <v>98</v>
      </c>
      <c r="L62" s="58">
        <v>85</v>
      </c>
      <c r="M62" s="59">
        <v>85</v>
      </c>
      <c r="N62" s="57">
        <f t="shared" si="0"/>
        <v>78.083333333333329</v>
      </c>
    </row>
    <row r="63" spans="1:14" ht="12" customHeight="1" x14ac:dyDescent="0.2">
      <c r="A63" s="56" t="str">
        <f>'Pregnant Women Participating'!A55</f>
        <v>Chickasaw Nation, OK</v>
      </c>
      <c r="B63" s="57">
        <v>65</v>
      </c>
      <c r="C63" s="58">
        <v>75</v>
      </c>
      <c r="D63" s="58">
        <v>92</v>
      </c>
      <c r="E63" s="58">
        <v>81</v>
      </c>
      <c r="F63" s="58">
        <v>84</v>
      </c>
      <c r="G63" s="58">
        <v>75</v>
      </c>
      <c r="H63" s="58">
        <v>68</v>
      </c>
      <c r="I63" s="58">
        <v>59</v>
      </c>
      <c r="J63" s="58">
        <v>53</v>
      </c>
      <c r="K63" s="58">
        <v>56</v>
      </c>
      <c r="L63" s="58">
        <v>61</v>
      </c>
      <c r="M63" s="59">
        <v>74</v>
      </c>
      <c r="N63" s="57">
        <f t="shared" si="0"/>
        <v>70.25</v>
      </c>
    </row>
    <row r="64" spans="1:14" ht="12" customHeight="1" x14ac:dyDescent="0.2">
      <c r="A64" s="56" t="str">
        <f>'Pregnant Women Participating'!A56</f>
        <v>Choctaw Nation, OK</v>
      </c>
      <c r="B64" s="57">
        <v>79</v>
      </c>
      <c r="C64" s="58">
        <v>70</v>
      </c>
      <c r="D64" s="58">
        <v>67</v>
      </c>
      <c r="E64" s="58">
        <v>66</v>
      </c>
      <c r="F64" s="58">
        <v>66</v>
      </c>
      <c r="G64" s="58">
        <v>63</v>
      </c>
      <c r="H64" s="58">
        <v>62</v>
      </c>
      <c r="I64" s="58">
        <v>56</v>
      </c>
      <c r="J64" s="58">
        <v>62</v>
      </c>
      <c r="K64" s="58">
        <v>76</v>
      </c>
      <c r="L64" s="58">
        <v>88</v>
      </c>
      <c r="M64" s="59">
        <v>92</v>
      </c>
      <c r="N64" s="57">
        <f t="shared" si="0"/>
        <v>70.583333333333329</v>
      </c>
    </row>
    <row r="65" spans="1:14" ht="12" customHeight="1" x14ac:dyDescent="0.2">
      <c r="A65" s="56" t="str">
        <f>'Pregnant Women Participating'!A57</f>
        <v>Citizen Potawatomi Nation, OK</v>
      </c>
      <c r="B65" s="57">
        <v>40</v>
      </c>
      <c r="C65" s="58">
        <v>34</v>
      </c>
      <c r="D65" s="58">
        <v>28</v>
      </c>
      <c r="E65" s="58">
        <v>30</v>
      </c>
      <c r="F65" s="58">
        <v>27</v>
      </c>
      <c r="G65" s="58">
        <v>26</v>
      </c>
      <c r="H65" s="58">
        <v>29</v>
      </c>
      <c r="I65" s="58">
        <v>39</v>
      </c>
      <c r="J65" s="58">
        <v>43</v>
      </c>
      <c r="K65" s="58">
        <v>37</v>
      </c>
      <c r="L65" s="58">
        <v>40</v>
      </c>
      <c r="M65" s="59">
        <v>41</v>
      </c>
      <c r="N65" s="57">
        <f t="shared" si="0"/>
        <v>34.5</v>
      </c>
    </row>
    <row r="66" spans="1:14" ht="12" customHeight="1" x14ac:dyDescent="0.2">
      <c r="A66" s="56" t="str">
        <f>'Pregnant Women Participating'!A58</f>
        <v>Inter-Tribal Council, OK</v>
      </c>
      <c r="B66" s="57">
        <v>9</v>
      </c>
      <c r="C66" s="58">
        <v>14</v>
      </c>
      <c r="D66" s="58">
        <v>17</v>
      </c>
      <c r="E66" s="58">
        <v>16</v>
      </c>
      <c r="F66" s="58">
        <v>14</v>
      </c>
      <c r="G66" s="58">
        <v>19</v>
      </c>
      <c r="H66" s="58">
        <v>13</v>
      </c>
      <c r="I66" s="58">
        <v>14</v>
      </c>
      <c r="J66" s="58">
        <v>17</v>
      </c>
      <c r="K66" s="58">
        <v>17</v>
      </c>
      <c r="L66" s="58">
        <v>23</v>
      </c>
      <c r="M66" s="59">
        <v>21</v>
      </c>
      <c r="N66" s="57">
        <f t="shared" si="0"/>
        <v>16.166666666666668</v>
      </c>
    </row>
    <row r="67" spans="1:14" ht="12" customHeight="1" x14ac:dyDescent="0.2">
      <c r="A67" s="56" t="str">
        <f>'Pregnant Women Participating'!A59</f>
        <v>Muscogee Creek Nation, OK</v>
      </c>
      <c r="B67" s="57">
        <v>25</v>
      </c>
      <c r="C67" s="58">
        <v>28</v>
      </c>
      <c r="D67" s="58">
        <v>30</v>
      </c>
      <c r="E67" s="58">
        <v>31</v>
      </c>
      <c r="F67" s="58">
        <v>34</v>
      </c>
      <c r="G67" s="58">
        <v>32</v>
      </c>
      <c r="H67" s="58">
        <v>31</v>
      </c>
      <c r="I67" s="58">
        <v>26</v>
      </c>
      <c r="J67" s="58">
        <v>30</v>
      </c>
      <c r="K67" s="58">
        <v>28</v>
      </c>
      <c r="L67" s="58">
        <v>25</v>
      </c>
      <c r="M67" s="59">
        <v>18</v>
      </c>
      <c r="N67" s="57">
        <f t="shared" si="0"/>
        <v>28.166666666666668</v>
      </c>
    </row>
    <row r="68" spans="1:14" ht="12" customHeight="1" x14ac:dyDescent="0.2">
      <c r="A68" s="56" t="str">
        <f>'Pregnant Women Participating'!A60</f>
        <v>Osage Tribal Council, OK</v>
      </c>
      <c r="B68" s="57">
        <v>133</v>
      </c>
      <c r="C68" s="58">
        <v>133</v>
      </c>
      <c r="D68" s="58">
        <v>124</v>
      </c>
      <c r="E68" s="58">
        <v>137</v>
      </c>
      <c r="F68" s="58">
        <v>121</v>
      </c>
      <c r="G68" s="58">
        <v>141</v>
      </c>
      <c r="H68" s="58">
        <v>146</v>
      </c>
      <c r="I68" s="58">
        <v>144</v>
      </c>
      <c r="J68" s="58">
        <v>149</v>
      </c>
      <c r="K68" s="58">
        <v>146</v>
      </c>
      <c r="L68" s="58">
        <v>141</v>
      </c>
      <c r="M68" s="59">
        <v>134</v>
      </c>
      <c r="N68" s="57">
        <f t="shared" si="0"/>
        <v>137.41666666666666</v>
      </c>
    </row>
    <row r="69" spans="1:14" ht="12" customHeight="1" x14ac:dyDescent="0.2">
      <c r="A69" s="56" t="str">
        <f>'Pregnant Women Participating'!A61</f>
        <v>Otoe-Missouria Tribe, OK</v>
      </c>
      <c r="B69" s="57">
        <v>8</v>
      </c>
      <c r="C69" s="58">
        <v>5</v>
      </c>
      <c r="D69" s="58">
        <v>7</v>
      </c>
      <c r="E69" s="58">
        <v>5</v>
      </c>
      <c r="F69" s="58">
        <v>2</v>
      </c>
      <c r="G69" s="58">
        <v>5</v>
      </c>
      <c r="H69" s="58">
        <v>4</v>
      </c>
      <c r="I69" s="58">
        <v>5</v>
      </c>
      <c r="J69" s="58">
        <v>7</v>
      </c>
      <c r="K69" s="58">
        <v>4</v>
      </c>
      <c r="L69" s="58">
        <v>3</v>
      </c>
      <c r="M69" s="59">
        <v>5</v>
      </c>
      <c r="N69" s="57">
        <f t="shared" si="0"/>
        <v>5</v>
      </c>
    </row>
    <row r="70" spans="1:14" ht="12" customHeight="1" x14ac:dyDescent="0.2">
      <c r="A70" s="56" t="str">
        <f>'Pregnant Women Participating'!A62</f>
        <v>Wichita, Caddo &amp; Delaware (WCD), OK</v>
      </c>
      <c r="B70" s="57">
        <v>89</v>
      </c>
      <c r="C70" s="58">
        <v>91</v>
      </c>
      <c r="D70" s="58">
        <v>89</v>
      </c>
      <c r="E70" s="58">
        <v>97</v>
      </c>
      <c r="F70" s="58">
        <v>94</v>
      </c>
      <c r="G70" s="58">
        <v>80</v>
      </c>
      <c r="H70" s="58">
        <v>76</v>
      </c>
      <c r="I70" s="58">
        <v>76</v>
      </c>
      <c r="J70" s="58">
        <v>83</v>
      </c>
      <c r="K70" s="58">
        <v>94</v>
      </c>
      <c r="L70" s="58">
        <v>89</v>
      </c>
      <c r="M70" s="59">
        <v>79</v>
      </c>
      <c r="N70" s="57">
        <f t="shared" si="0"/>
        <v>86.416666666666671</v>
      </c>
    </row>
    <row r="71" spans="1:14" s="64" customFormat="1" ht="24.75" customHeight="1" x14ac:dyDescent="0.2">
      <c r="A71" s="60" t="e">
        <f>'Pregnant Women Participating'!#REF!</f>
        <v>#REF!</v>
      </c>
      <c r="B71" s="61">
        <v>94040</v>
      </c>
      <c r="C71" s="62">
        <v>92460</v>
      </c>
      <c r="D71" s="62">
        <v>91499</v>
      </c>
      <c r="E71" s="62">
        <v>91679</v>
      </c>
      <c r="F71" s="62">
        <v>90811</v>
      </c>
      <c r="G71" s="62">
        <v>90883</v>
      </c>
      <c r="H71" s="62">
        <v>93355</v>
      </c>
      <c r="I71" s="62">
        <v>94076</v>
      </c>
      <c r="J71" s="62">
        <v>94613</v>
      </c>
      <c r="K71" s="62">
        <v>96329</v>
      </c>
      <c r="L71" s="62">
        <v>96887</v>
      </c>
      <c r="M71" s="63">
        <v>98419</v>
      </c>
      <c r="N71" s="61">
        <f t="shared" si="0"/>
        <v>93754.25</v>
      </c>
    </row>
    <row r="72" spans="1:14" ht="12" customHeight="1" x14ac:dyDescent="0.2">
      <c r="A72" s="56" t="str">
        <f>'Pregnant Women Participating'!A63</f>
        <v>Colorado</v>
      </c>
      <c r="B72" s="57">
        <v>2295</v>
      </c>
      <c r="C72" s="58">
        <v>2196</v>
      </c>
      <c r="D72" s="58">
        <v>2147</v>
      </c>
      <c r="E72" s="58">
        <v>2246</v>
      </c>
      <c r="F72" s="58">
        <v>2282</v>
      </c>
      <c r="G72" s="58">
        <v>2319</v>
      </c>
      <c r="H72" s="58">
        <v>2257</v>
      </c>
      <c r="I72" s="58">
        <v>2261</v>
      </c>
      <c r="J72" s="58">
        <v>2299</v>
      </c>
      <c r="K72" s="58">
        <v>2308</v>
      </c>
      <c r="L72" s="58">
        <v>2395</v>
      </c>
      <c r="M72" s="59">
        <v>2450</v>
      </c>
      <c r="N72" s="57">
        <f t="shared" si="0"/>
        <v>2287.9166666666665</v>
      </c>
    </row>
    <row r="73" spans="1:14" ht="12" customHeight="1" x14ac:dyDescent="0.2">
      <c r="A73" s="56" t="str">
        <f>'Pregnant Women Participating'!A64</f>
        <v>Kansas</v>
      </c>
      <c r="B73" s="57">
        <v>1493</v>
      </c>
      <c r="C73" s="58">
        <v>1537</v>
      </c>
      <c r="D73" s="58">
        <v>1470</v>
      </c>
      <c r="E73" s="58">
        <v>1500</v>
      </c>
      <c r="F73" s="58">
        <v>1446</v>
      </c>
      <c r="G73" s="58">
        <v>1458</v>
      </c>
      <c r="H73" s="58">
        <v>1465</v>
      </c>
      <c r="I73" s="58">
        <v>1440</v>
      </c>
      <c r="J73" s="58">
        <v>1406</v>
      </c>
      <c r="K73" s="58">
        <v>1472</v>
      </c>
      <c r="L73" s="58">
        <v>1525</v>
      </c>
      <c r="M73" s="59">
        <v>1547</v>
      </c>
      <c r="N73" s="57">
        <f t="shared" si="0"/>
        <v>1479.9166666666667</v>
      </c>
    </row>
    <row r="74" spans="1:14" ht="12" customHeight="1" x14ac:dyDescent="0.2">
      <c r="A74" s="56" t="str">
        <f>'Pregnant Women Participating'!A65</f>
        <v>Missouri</v>
      </c>
      <c r="B74" s="57">
        <v>3736</v>
      </c>
      <c r="C74" s="58">
        <v>3646</v>
      </c>
      <c r="D74" s="58">
        <v>3525</v>
      </c>
      <c r="E74" s="58">
        <v>3575</v>
      </c>
      <c r="F74" s="58">
        <v>3511</v>
      </c>
      <c r="G74" s="58">
        <v>3505</v>
      </c>
      <c r="H74" s="58">
        <v>3461</v>
      </c>
      <c r="I74" s="58">
        <v>3427</v>
      </c>
      <c r="J74" s="58">
        <v>3426</v>
      </c>
      <c r="K74" s="58">
        <v>3456</v>
      </c>
      <c r="L74" s="58">
        <v>3545</v>
      </c>
      <c r="M74" s="59">
        <v>3565</v>
      </c>
      <c r="N74" s="57">
        <f t="shared" si="0"/>
        <v>3531.5</v>
      </c>
    </row>
    <row r="75" spans="1:14" ht="12" customHeight="1" x14ac:dyDescent="0.2">
      <c r="A75" s="56" t="str">
        <f>'Pregnant Women Participating'!A66</f>
        <v>Montana</v>
      </c>
      <c r="B75" s="57">
        <v>419</v>
      </c>
      <c r="C75" s="58">
        <v>408</v>
      </c>
      <c r="D75" s="58">
        <v>410</v>
      </c>
      <c r="E75" s="58">
        <v>391</v>
      </c>
      <c r="F75" s="58">
        <v>414</v>
      </c>
      <c r="G75" s="58">
        <v>409</v>
      </c>
      <c r="H75" s="58">
        <v>391</v>
      </c>
      <c r="I75" s="58">
        <v>390</v>
      </c>
      <c r="J75" s="58">
        <v>402</v>
      </c>
      <c r="K75" s="58">
        <v>421</v>
      </c>
      <c r="L75" s="58">
        <v>450</v>
      </c>
      <c r="M75" s="59">
        <v>456</v>
      </c>
      <c r="N75" s="57">
        <f t="shared" si="0"/>
        <v>413.41666666666669</v>
      </c>
    </row>
    <row r="76" spans="1:14" ht="12" customHeight="1" x14ac:dyDescent="0.2">
      <c r="A76" s="56" t="str">
        <f>'Pregnant Women Participating'!A67</f>
        <v>Nebraska</v>
      </c>
      <c r="B76" s="57">
        <v>1720</v>
      </c>
      <c r="C76" s="58">
        <v>1681</v>
      </c>
      <c r="D76" s="58">
        <v>1628</v>
      </c>
      <c r="E76" s="58">
        <v>1645</v>
      </c>
      <c r="F76" s="58">
        <v>1597</v>
      </c>
      <c r="G76" s="58">
        <v>1596</v>
      </c>
      <c r="H76" s="58">
        <v>1613</v>
      </c>
      <c r="I76" s="58">
        <v>1618</v>
      </c>
      <c r="J76" s="58">
        <v>1556</v>
      </c>
      <c r="K76" s="58">
        <v>1554</v>
      </c>
      <c r="L76" s="58">
        <v>1589</v>
      </c>
      <c r="M76" s="59">
        <v>1538</v>
      </c>
      <c r="N76" s="57">
        <f t="shared" si="0"/>
        <v>1611.25</v>
      </c>
    </row>
    <row r="77" spans="1:14" ht="12" customHeight="1" x14ac:dyDescent="0.2">
      <c r="A77" s="56" t="str">
        <f>'Pregnant Women Participating'!A68</f>
        <v>North Dakota</v>
      </c>
      <c r="B77" s="57">
        <v>333</v>
      </c>
      <c r="C77" s="58">
        <v>329</v>
      </c>
      <c r="D77" s="58">
        <v>308</v>
      </c>
      <c r="E77" s="58">
        <v>296</v>
      </c>
      <c r="F77" s="58">
        <v>309</v>
      </c>
      <c r="G77" s="58">
        <v>306</v>
      </c>
      <c r="H77" s="58">
        <v>304</v>
      </c>
      <c r="I77" s="58">
        <v>299</v>
      </c>
      <c r="J77" s="58">
        <v>313</v>
      </c>
      <c r="K77" s="58">
        <v>325</v>
      </c>
      <c r="L77" s="58">
        <v>334</v>
      </c>
      <c r="M77" s="59">
        <v>340</v>
      </c>
      <c r="N77" s="57">
        <f t="shared" si="0"/>
        <v>316.33333333333331</v>
      </c>
    </row>
    <row r="78" spans="1:14" ht="12" customHeight="1" x14ac:dyDescent="0.2">
      <c r="A78" s="56" t="str">
        <f>'Pregnant Women Participating'!A69</f>
        <v>South Dakota</v>
      </c>
      <c r="B78" s="57">
        <v>494</v>
      </c>
      <c r="C78" s="58">
        <v>497</v>
      </c>
      <c r="D78" s="58">
        <v>470</v>
      </c>
      <c r="E78" s="58">
        <v>470</v>
      </c>
      <c r="F78" s="58">
        <v>445</v>
      </c>
      <c r="G78" s="58">
        <v>447</v>
      </c>
      <c r="H78" s="58">
        <v>429</v>
      </c>
      <c r="I78" s="58">
        <v>427</v>
      </c>
      <c r="J78" s="58">
        <v>421</v>
      </c>
      <c r="K78" s="58">
        <v>434</v>
      </c>
      <c r="L78" s="58">
        <v>435</v>
      </c>
      <c r="M78" s="59">
        <v>424</v>
      </c>
      <c r="N78" s="57">
        <f t="shared" si="0"/>
        <v>449.41666666666669</v>
      </c>
    </row>
    <row r="79" spans="1:14" ht="12" customHeight="1" x14ac:dyDescent="0.2">
      <c r="A79" s="56" t="str">
        <f>'Pregnant Women Participating'!A70</f>
        <v>Wyoming</v>
      </c>
      <c r="B79" s="57">
        <v>138</v>
      </c>
      <c r="C79" s="58">
        <v>135</v>
      </c>
      <c r="D79" s="58">
        <v>126</v>
      </c>
      <c r="E79" s="58">
        <v>112</v>
      </c>
      <c r="F79" s="58">
        <v>104</v>
      </c>
      <c r="G79" s="58">
        <v>98</v>
      </c>
      <c r="H79" s="58">
        <v>98</v>
      </c>
      <c r="I79" s="58">
        <v>98</v>
      </c>
      <c r="J79" s="58">
        <v>94</v>
      </c>
      <c r="K79" s="58">
        <v>102</v>
      </c>
      <c r="L79" s="58">
        <v>100</v>
      </c>
      <c r="M79" s="59">
        <v>105</v>
      </c>
      <c r="N79" s="57">
        <f t="shared" si="0"/>
        <v>109.16666666666667</v>
      </c>
    </row>
    <row r="80" spans="1:14" ht="12" customHeight="1" x14ac:dyDescent="0.2">
      <c r="A80" s="56" t="str">
        <f>'Pregnant Women Participating'!A71</f>
        <v>Ute Mountain Ute Tribe, CO</v>
      </c>
      <c r="B80" s="57">
        <v>3</v>
      </c>
      <c r="C80" s="58">
        <v>2</v>
      </c>
      <c r="D80" s="58">
        <v>3</v>
      </c>
      <c r="E80" s="58">
        <v>5</v>
      </c>
      <c r="F80" s="58">
        <v>5</v>
      </c>
      <c r="G80" s="58">
        <v>4</v>
      </c>
      <c r="H80" s="58">
        <v>7</v>
      </c>
      <c r="I80" s="58">
        <v>6</v>
      </c>
      <c r="J80" s="58">
        <v>6</v>
      </c>
      <c r="K80" s="58">
        <v>4</v>
      </c>
      <c r="L80" s="58">
        <v>4</v>
      </c>
      <c r="M80" s="59">
        <v>6</v>
      </c>
      <c r="N80" s="57">
        <f t="shared" si="0"/>
        <v>4.583333333333333</v>
      </c>
    </row>
    <row r="81" spans="1:14" ht="12" customHeight="1" x14ac:dyDescent="0.2">
      <c r="A81" s="56" t="str">
        <f>'Pregnant Women Participating'!A72</f>
        <v>Omaha Sioux, NE</v>
      </c>
      <c r="B81" s="57">
        <v>1</v>
      </c>
      <c r="C81" s="58">
        <v>1</v>
      </c>
      <c r="D81" s="58">
        <v>1</v>
      </c>
      <c r="E81" s="58">
        <v>0</v>
      </c>
      <c r="F81" s="58">
        <v>0</v>
      </c>
      <c r="G81" s="58">
        <v>0</v>
      </c>
      <c r="H81" s="58">
        <v>0</v>
      </c>
      <c r="I81" s="58">
        <v>0</v>
      </c>
      <c r="J81" s="58">
        <v>0</v>
      </c>
      <c r="K81" s="58">
        <v>0</v>
      </c>
      <c r="L81" s="58">
        <v>0</v>
      </c>
      <c r="M81" s="59">
        <v>0</v>
      </c>
      <c r="N81" s="57">
        <f t="shared" si="0"/>
        <v>0.25</v>
      </c>
    </row>
    <row r="82" spans="1:14" ht="12" customHeight="1" x14ac:dyDescent="0.2">
      <c r="A82" s="56" t="str">
        <f>'Pregnant Women Participating'!A73</f>
        <v>Santee Sioux, NE</v>
      </c>
      <c r="B82" s="57">
        <v>2</v>
      </c>
      <c r="C82" s="58">
        <v>2</v>
      </c>
      <c r="D82" s="58">
        <v>0</v>
      </c>
      <c r="E82" s="58">
        <v>0</v>
      </c>
      <c r="F82" s="58">
        <v>0</v>
      </c>
      <c r="G82" s="58">
        <v>0</v>
      </c>
      <c r="H82" s="58">
        <v>0</v>
      </c>
      <c r="I82" s="58">
        <v>0</v>
      </c>
      <c r="J82" s="58">
        <v>0</v>
      </c>
      <c r="K82" s="58">
        <v>0</v>
      </c>
      <c r="L82" s="58">
        <v>1</v>
      </c>
      <c r="M82" s="59">
        <v>1</v>
      </c>
      <c r="N82" s="57">
        <f t="shared" si="0"/>
        <v>0.5</v>
      </c>
    </row>
    <row r="83" spans="1:14" ht="12" customHeight="1" x14ac:dyDescent="0.2">
      <c r="A83" s="56" t="str">
        <f>'Pregnant Women Participating'!A74</f>
        <v>Winnebago Tribe, NE</v>
      </c>
      <c r="B83" s="57">
        <v>2</v>
      </c>
      <c r="C83" s="58">
        <v>0</v>
      </c>
      <c r="D83" s="58">
        <v>0</v>
      </c>
      <c r="E83" s="58">
        <v>1</v>
      </c>
      <c r="F83" s="58">
        <v>1</v>
      </c>
      <c r="G83" s="58">
        <v>1</v>
      </c>
      <c r="H83" s="58">
        <v>1</v>
      </c>
      <c r="I83" s="58">
        <v>2</v>
      </c>
      <c r="J83" s="58">
        <v>2</v>
      </c>
      <c r="K83" s="58">
        <v>1</v>
      </c>
      <c r="L83" s="58">
        <v>3</v>
      </c>
      <c r="M83" s="59">
        <v>3</v>
      </c>
      <c r="N83" s="57">
        <f t="shared" si="0"/>
        <v>1.4166666666666667</v>
      </c>
    </row>
    <row r="84" spans="1:14" ht="12" customHeight="1" x14ac:dyDescent="0.2">
      <c r="A84" s="56" t="str">
        <f>'Pregnant Women Participating'!A75</f>
        <v>Standing Rock Sioux Tribe, ND</v>
      </c>
      <c r="B84" s="57">
        <v>7</v>
      </c>
      <c r="C84" s="58">
        <v>4</v>
      </c>
      <c r="D84" s="58">
        <v>4</v>
      </c>
      <c r="E84" s="58">
        <v>3</v>
      </c>
      <c r="F84" s="58">
        <v>4</v>
      </c>
      <c r="G84" s="58">
        <v>5</v>
      </c>
      <c r="H84" s="58">
        <v>5</v>
      </c>
      <c r="I84" s="58">
        <v>7</v>
      </c>
      <c r="J84" s="58">
        <v>6</v>
      </c>
      <c r="K84" s="58">
        <v>6</v>
      </c>
      <c r="L84" s="58">
        <v>5</v>
      </c>
      <c r="M84" s="59">
        <v>4</v>
      </c>
      <c r="N84" s="57">
        <f t="shared" si="0"/>
        <v>5</v>
      </c>
    </row>
    <row r="85" spans="1:14" ht="12" customHeight="1" x14ac:dyDescent="0.2">
      <c r="A85" s="56" t="str">
        <f>'Pregnant Women Participating'!A76</f>
        <v>Three Affiliated Tribes, ND</v>
      </c>
      <c r="B85" s="57">
        <v>0</v>
      </c>
      <c r="C85" s="58">
        <v>2</v>
      </c>
      <c r="D85" s="58">
        <v>2</v>
      </c>
      <c r="E85" s="58">
        <v>1</v>
      </c>
      <c r="F85" s="58">
        <v>0</v>
      </c>
      <c r="G85" s="58">
        <v>1</v>
      </c>
      <c r="H85" s="58">
        <v>1</v>
      </c>
      <c r="I85" s="58">
        <v>1</v>
      </c>
      <c r="J85" s="58">
        <v>1</v>
      </c>
      <c r="K85" s="58">
        <v>0</v>
      </c>
      <c r="L85" s="58">
        <v>0</v>
      </c>
      <c r="M85" s="59">
        <v>0</v>
      </c>
      <c r="N85" s="57">
        <f t="shared" si="0"/>
        <v>0.75</v>
      </c>
    </row>
    <row r="86" spans="1:14" ht="12" customHeight="1" x14ac:dyDescent="0.2">
      <c r="A86" s="56" t="str">
        <f>'Pregnant Women Participating'!A77</f>
        <v>Cheyenne River Sioux, SD</v>
      </c>
      <c r="B86" s="57">
        <v>9</v>
      </c>
      <c r="C86" s="58">
        <v>17</v>
      </c>
      <c r="D86" s="58">
        <v>14</v>
      </c>
      <c r="E86" s="58">
        <v>14</v>
      </c>
      <c r="F86" s="58">
        <v>14</v>
      </c>
      <c r="G86" s="58">
        <v>12</v>
      </c>
      <c r="H86" s="58">
        <v>15</v>
      </c>
      <c r="I86" s="58">
        <v>15</v>
      </c>
      <c r="J86" s="58">
        <v>12</v>
      </c>
      <c r="K86" s="58">
        <v>9</v>
      </c>
      <c r="L86" s="58">
        <v>7</v>
      </c>
      <c r="M86" s="59">
        <v>6</v>
      </c>
      <c r="N86" s="57">
        <f t="shared" si="0"/>
        <v>12</v>
      </c>
    </row>
    <row r="87" spans="1:14" ht="12" customHeight="1" x14ac:dyDescent="0.2">
      <c r="A87" s="56" t="str">
        <f>'Pregnant Women Participating'!A78</f>
        <v>Rosebud Sioux, SD</v>
      </c>
      <c r="B87" s="57">
        <v>31</v>
      </c>
      <c r="C87" s="58">
        <v>26</v>
      </c>
      <c r="D87" s="58">
        <v>31</v>
      </c>
      <c r="E87" s="58">
        <v>26</v>
      </c>
      <c r="F87" s="58">
        <v>27</v>
      </c>
      <c r="G87" s="58">
        <v>24</v>
      </c>
      <c r="H87" s="58">
        <v>24</v>
      </c>
      <c r="I87" s="58">
        <v>21</v>
      </c>
      <c r="J87" s="58">
        <v>29</v>
      </c>
      <c r="K87" s="58">
        <v>24</v>
      </c>
      <c r="L87" s="58">
        <v>26</v>
      </c>
      <c r="M87" s="59">
        <v>33</v>
      </c>
      <c r="N87" s="57">
        <f t="shared" si="0"/>
        <v>26.833333333333332</v>
      </c>
    </row>
    <row r="88" spans="1:14" ht="12" customHeight="1" x14ac:dyDescent="0.2">
      <c r="A88" s="56" t="str">
        <f>'Pregnant Women Participating'!A79</f>
        <v>Northern Arapahoe, WY</v>
      </c>
      <c r="B88" s="57">
        <v>8</v>
      </c>
      <c r="C88" s="58">
        <v>10</v>
      </c>
      <c r="D88" s="58">
        <v>12</v>
      </c>
      <c r="E88" s="58">
        <v>6</v>
      </c>
      <c r="F88" s="58">
        <v>6</v>
      </c>
      <c r="G88" s="58">
        <v>4</v>
      </c>
      <c r="H88" s="58">
        <v>9</v>
      </c>
      <c r="I88" s="58">
        <v>10</v>
      </c>
      <c r="J88" s="58">
        <v>13</v>
      </c>
      <c r="K88" s="58">
        <v>11</v>
      </c>
      <c r="L88" s="58">
        <v>7</v>
      </c>
      <c r="M88" s="59">
        <v>6</v>
      </c>
      <c r="N88" s="57">
        <f t="shared" si="0"/>
        <v>8.5</v>
      </c>
    </row>
    <row r="89" spans="1:14" ht="12" customHeight="1" x14ac:dyDescent="0.2">
      <c r="A89" s="56" t="str">
        <f>'Pregnant Women Participating'!A80</f>
        <v>Shoshone Tribe, WY</v>
      </c>
      <c r="B89" s="57">
        <v>4</v>
      </c>
      <c r="C89" s="58">
        <v>7</v>
      </c>
      <c r="D89" s="58">
        <v>6</v>
      </c>
      <c r="E89" s="58">
        <v>5</v>
      </c>
      <c r="F89" s="58">
        <v>7</v>
      </c>
      <c r="G89" s="58">
        <v>5</v>
      </c>
      <c r="H89" s="58">
        <v>5</v>
      </c>
      <c r="I89" s="58">
        <v>4</v>
      </c>
      <c r="J89" s="58">
        <v>4</v>
      </c>
      <c r="K89" s="58">
        <v>3</v>
      </c>
      <c r="L89" s="58">
        <v>3</v>
      </c>
      <c r="M89" s="59">
        <v>4</v>
      </c>
      <c r="N89" s="57">
        <f t="shared" si="0"/>
        <v>4.75</v>
      </c>
    </row>
    <row r="90" spans="1:14" s="64" customFormat="1" ht="24.75" customHeight="1" x14ac:dyDescent="0.2">
      <c r="A90" s="60" t="e">
        <f>'Pregnant Women Participating'!#REF!</f>
        <v>#REF!</v>
      </c>
      <c r="B90" s="61">
        <v>10695</v>
      </c>
      <c r="C90" s="62">
        <v>10500</v>
      </c>
      <c r="D90" s="62">
        <v>10157</v>
      </c>
      <c r="E90" s="62">
        <v>10296</v>
      </c>
      <c r="F90" s="62">
        <v>10172</v>
      </c>
      <c r="G90" s="62">
        <v>10194</v>
      </c>
      <c r="H90" s="62">
        <v>10085</v>
      </c>
      <c r="I90" s="62">
        <v>10026</v>
      </c>
      <c r="J90" s="62">
        <v>9990</v>
      </c>
      <c r="K90" s="62">
        <v>10130</v>
      </c>
      <c r="L90" s="62">
        <v>10429</v>
      </c>
      <c r="M90" s="63">
        <v>10488</v>
      </c>
      <c r="N90" s="61">
        <f t="shared" si="0"/>
        <v>10263.5</v>
      </c>
    </row>
    <row r="91" spans="1:14" ht="12" customHeight="1" x14ac:dyDescent="0.2">
      <c r="A91" s="65" t="str">
        <f>'Pregnant Women Participating'!A81</f>
        <v>Alaska</v>
      </c>
      <c r="B91" s="57">
        <v>610</v>
      </c>
      <c r="C91" s="58">
        <v>619</v>
      </c>
      <c r="D91" s="58">
        <v>623</v>
      </c>
      <c r="E91" s="58">
        <v>629</v>
      </c>
      <c r="F91" s="58">
        <v>637</v>
      </c>
      <c r="G91" s="58">
        <v>641</v>
      </c>
      <c r="H91" s="58">
        <v>645</v>
      </c>
      <c r="I91" s="58">
        <v>671</v>
      </c>
      <c r="J91" s="58">
        <v>690</v>
      </c>
      <c r="K91" s="58">
        <v>685</v>
      </c>
      <c r="L91" s="58">
        <v>690</v>
      </c>
      <c r="M91" s="59">
        <v>699</v>
      </c>
      <c r="N91" s="57">
        <f t="shared" si="0"/>
        <v>653.25</v>
      </c>
    </row>
    <row r="92" spans="1:14" ht="12" customHeight="1" x14ac:dyDescent="0.2">
      <c r="A92" s="65" t="str">
        <f>'Pregnant Women Participating'!A82</f>
        <v>American Samoa</v>
      </c>
      <c r="B92" s="57">
        <v>344</v>
      </c>
      <c r="C92" s="58">
        <v>336</v>
      </c>
      <c r="D92" s="58">
        <v>345</v>
      </c>
      <c r="E92" s="58">
        <v>339</v>
      </c>
      <c r="F92" s="58">
        <v>318</v>
      </c>
      <c r="G92" s="58">
        <v>325</v>
      </c>
      <c r="H92" s="58">
        <v>309</v>
      </c>
      <c r="I92" s="58">
        <v>300</v>
      </c>
      <c r="J92" s="58">
        <v>304</v>
      </c>
      <c r="K92" s="58">
        <v>290</v>
      </c>
      <c r="L92" s="58">
        <v>287</v>
      </c>
      <c r="M92" s="59">
        <v>289</v>
      </c>
      <c r="N92" s="57">
        <f t="shared" si="0"/>
        <v>315.5</v>
      </c>
    </row>
    <row r="93" spans="1:14" ht="12" customHeight="1" x14ac:dyDescent="0.2">
      <c r="A93" s="65" t="str">
        <f>'Pregnant Women Participating'!A83</f>
        <v>California</v>
      </c>
      <c r="B93" s="57">
        <v>37579</v>
      </c>
      <c r="C93" s="58">
        <v>37044</v>
      </c>
      <c r="D93" s="58">
        <v>35996</v>
      </c>
      <c r="E93" s="58">
        <v>36425</v>
      </c>
      <c r="F93" s="58">
        <v>35785</v>
      </c>
      <c r="G93" s="58">
        <v>35471</v>
      </c>
      <c r="H93" s="58">
        <v>35048</v>
      </c>
      <c r="I93" s="58">
        <v>35003</v>
      </c>
      <c r="J93" s="58">
        <v>34564</v>
      </c>
      <c r="K93" s="58">
        <v>34641</v>
      </c>
      <c r="L93" s="58">
        <v>34697</v>
      </c>
      <c r="M93" s="59">
        <v>33818</v>
      </c>
      <c r="N93" s="57">
        <f t="shared" si="0"/>
        <v>35505.916666666664</v>
      </c>
    </row>
    <row r="94" spans="1:14" ht="12" customHeight="1" x14ac:dyDescent="0.2">
      <c r="A94" s="65" t="str">
        <f>'Pregnant Women Participating'!A84</f>
        <v>Guam</v>
      </c>
      <c r="B94" s="57">
        <v>276</v>
      </c>
      <c r="C94" s="58">
        <v>291</v>
      </c>
      <c r="D94" s="58">
        <v>257</v>
      </c>
      <c r="E94" s="58">
        <v>263</v>
      </c>
      <c r="F94" s="58">
        <v>276</v>
      </c>
      <c r="G94" s="58">
        <v>292</v>
      </c>
      <c r="H94" s="58">
        <v>314</v>
      </c>
      <c r="I94" s="58">
        <v>293</v>
      </c>
      <c r="J94" s="58">
        <v>303</v>
      </c>
      <c r="K94" s="58">
        <v>281</v>
      </c>
      <c r="L94" s="58">
        <v>299</v>
      </c>
      <c r="M94" s="59">
        <v>315</v>
      </c>
      <c r="N94" s="57">
        <f t="shared" si="0"/>
        <v>288.33333333333331</v>
      </c>
    </row>
    <row r="95" spans="1:14" ht="12" customHeight="1" x14ac:dyDescent="0.2">
      <c r="A95" s="65" t="str">
        <f>'Pregnant Women Participating'!A85</f>
        <v>Hawaii</v>
      </c>
      <c r="B95" s="57">
        <v>1103</v>
      </c>
      <c r="C95" s="58">
        <v>1316</v>
      </c>
      <c r="D95" s="58">
        <v>1319</v>
      </c>
      <c r="E95" s="58">
        <v>1220</v>
      </c>
      <c r="F95" s="58">
        <v>1203</v>
      </c>
      <c r="G95" s="58">
        <v>1308</v>
      </c>
      <c r="H95" s="58">
        <v>1338</v>
      </c>
      <c r="I95" s="58">
        <v>1301</v>
      </c>
      <c r="J95" s="58">
        <v>1276</v>
      </c>
      <c r="K95" s="58">
        <v>1315</v>
      </c>
      <c r="L95" s="58">
        <v>1320</v>
      </c>
      <c r="M95" s="59">
        <v>1347</v>
      </c>
      <c r="N95" s="57">
        <f t="shared" si="0"/>
        <v>1280.5</v>
      </c>
    </row>
    <row r="96" spans="1:14" ht="12" customHeight="1" x14ac:dyDescent="0.2">
      <c r="A96" s="65" t="str">
        <f>'Pregnant Women Participating'!A86</f>
        <v>Idaho</v>
      </c>
      <c r="B96" s="57">
        <v>952</v>
      </c>
      <c r="C96" s="58">
        <v>1010</v>
      </c>
      <c r="D96" s="58">
        <v>1009</v>
      </c>
      <c r="E96" s="58">
        <v>987</v>
      </c>
      <c r="F96" s="58">
        <v>1011</v>
      </c>
      <c r="G96" s="58">
        <v>1062</v>
      </c>
      <c r="H96" s="58">
        <v>1035</v>
      </c>
      <c r="I96" s="58">
        <v>1044</v>
      </c>
      <c r="J96" s="58">
        <v>991</v>
      </c>
      <c r="K96" s="58">
        <v>991</v>
      </c>
      <c r="L96" s="58">
        <v>991</v>
      </c>
      <c r="M96" s="59">
        <v>1012</v>
      </c>
      <c r="N96" s="57">
        <f t="shared" si="0"/>
        <v>1007.9166666666666</v>
      </c>
    </row>
    <row r="97" spans="1:14" ht="12" customHeight="1" x14ac:dyDescent="0.2">
      <c r="A97" s="65" t="str">
        <f>'Pregnant Women Participating'!A87</f>
        <v>Nevada</v>
      </c>
      <c r="B97" s="57">
        <v>2102</v>
      </c>
      <c r="C97" s="58">
        <v>2197</v>
      </c>
      <c r="D97" s="58">
        <v>2178</v>
      </c>
      <c r="E97" s="58">
        <v>2179</v>
      </c>
      <c r="F97" s="58">
        <v>2223</v>
      </c>
      <c r="G97" s="58">
        <v>2201</v>
      </c>
      <c r="H97" s="58">
        <v>2220</v>
      </c>
      <c r="I97" s="58">
        <v>2234</v>
      </c>
      <c r="J97" s="58">
        <v>2162</v>
      </c>
      <c r="K97" s="58">
        <v>2152</v>
      </c>
      <c r="L97" s="58">
        <v>2191</v>
      </c>
      <c r="M97" s="59">
        <v>2257</v>
      </c>
      <c r="N97" s="57">
        <f t="shared" si="0"/>
        <v>2191.3333333333335</v>
      </c>
    </row>
    <row r="98" spans="1:14" ht="12" customHeight="1" x14ac:dyDescent="0.2">
      <c r="A98" s="65" t="str">
        <f>'Pregnant Women Participating'!A88</f>
        <v>Oregon</v>
      </c>
      <c r="B98" s="57">
        <v>1823</v>
      </c>
      <c r="C98" s="58">
        <v>1785</v>
      </c>
      <c r="D98" s="58">
        <v>1740</v>
      </c>
      <c r="E98" s="58">
        <v>1752</v>
      </c>
      <c r="F98" s="58">
        <v>1716</v>
      </c>
      <c r="G98" s="58">
        <v>1734</v>
      </c>
      <c r="H98" s="58">
        <v>1732</v>
      </c>
      <c r="I98" s="58">
        <v>1766</v>
      </c>
      <c r="J98" s="58">
        <v>1749</v>
      </c>
      <c r="K98" s="58">
        <v>1718</v>
      </c>
      <c r="L98" s="58">
        <v>1751</v>
      </c>
      <c r="M98" s="59">
        <v>1746</v>
      </c>
      <c r="N98" s="57">
        <f t="shared" si="0"/>
        <v>1751</v>
      </c>
    </row>
    <row r="99" spans="1:14" ht="12" customHeight="1" x14ac:dyDescent="0.2">
      <c r="A99" s="65" t="str">
        <f>'Pregnant Women Participating'!A89</f>
        <v>Washington</v>
      </c>
      <c r="B99" s="57">
        <v>4932</v>
      </c>
      <c r="C99" s="58">
        <v>4934</v>
      </c>
      <c r="D99" s="58">
        <v>4824</v>
      </c>
      <c r="E99" s="58">
        <v>4797</v>
      </c>
      <c r="F99" s="58">
        <v>4626</v>
      </c>
      <c r="G99" s="58">
        <v>4688</v>
      </c>
      <c r="H99" s="58">
        <v>4681</v>
      </c>
      <c r="I99" s="58">
        <v>4708</v>
      </c>
      <c r="J99" s="58">
        <v>4644</v>
      </c>
      <c r="K99" s="58">
        <v>4724</v>
      </c>
      <c r="L99" s="58">
        <v>4613</v>
      </c>
      <c r="M99" s="59">
        <v>4311</v>
      </c>
      <c r="N99" s="57">
        <f t="shared" si="0"/>
        <v>4706.833333333333</v>
      </c>
    </row>
    <row r="100" spans="1:14" ht="12" customHeight="1" x14ac:dyDescent="0.2">
      <c r="A100" s="65" t="str">
        <f>'Pregnant Women Participating'!A90</f>
        <v>Northern Marianas</v>
      </c>
      <c r="B100" s="57">
        <v>160</v>
      </c>
      <c r="C100" s="58">
        <v>149</v>
      </c>
      <c r="D100" s="58">
        <v>149</v>
      </c>
      <c r="E100" s="58">
        <v>144</v>
      </c>
      <c r="F100" s="58">
        <v>136</v>
      </c>
      <c r="G100" s="58">
        <v>142</v>
      </c>
      <c r="H100" s="58">
        <v>133</v>
      </c>
      <c r="I100" s="58">
        <v>150</v>
      </c>
      <c r="J100" s="58">
        <v>134</v>
      </c>
      <c r="K100" s="58">
        <v>135</v>
      </c>
      <c r="L100" s="58">
        <v>138</v>
      </c>
      <c r="M100" s="59">
        <v>160</v>
      </c>
      <c r="N100" s="57">
        <f t="shared" si="0"/>
        <v>144.16666666666666</v>
      </c>
    </row>
    <row r="101" spans="1:14" ht="12" customHeight="1" x14ac:dyDescent="0.2">
      <c r="A101" s="65" t="str">
        <f>'Pregnant Women Participating'!A91</f>
        <v>Inter-Tribal Council, NV</v>
      </c>
      <c r="B101" s="57">
        <v>23</v>
      </c>
      <c r="C101" s="58">
        <v>25</v>
      </c>
      <c r="D101" s="58">
        <v>27</v>
      </c>
      <c r="E101" s="58">
        <v>34</v>
      </c>
      <c r="F101" s="58">
        <v>34</v>
      </c>
      <c r="G101" s="58">
        <v>38</v>
      </c>
      <c r="H101" s="58">
        <v>33</v>
      </c>
      <c r="I101" s="58">
        <v>35</v>
      </c>
      <c r="J101" s="58">
        <v>30</v>
      </c>
      <c r="K101" s="58">
        <v>33</v>
      </c>
      <c r="L101" s="58">
        <v>32</v>
      </c>
      <c r="M101" s="59">
        <v>37</v>
      </c>
      <c r="N101" s="57">
        <f t="shared" si="0"/>
        <v>31.75</v>
      </c>
    </row>
    <row r="102" spans="1:14" s="64" customFormat="1" ht="24.75" customHeight="1" x14ac:dyDescent="0.2">
      <c r="A102" s="60" t="e">
        <f>'Pregnant Women Participating'!#REF!</f>
        <v>#REF!</v>
      </c>
      <c r="B102" s="61">
        <v>49904</v>
      </c>
      <c r="C102" s="62">
        <v>49706</v>
      </c>
      <c r="D102" s="62">
        <v>48467</v>
      </c>
      <c r="E102" s="62">
        <v>48769</v>
      </c>
      <c r="F102" s="62">
        <v>47965</v>
      </c>
      <c r="G102" s="62">
        <v>47902</v>
      </c>
      <c r="H102" s="62">
        <v>47488</v>
      </c>
      <c r="I102" s="62">
        <v>47505</v>
      </c>
      <c r="J102" s="62">
        <v>46847</v>
      </c>
      <c r="K102" s="62">
        <v>46965</v>
      </c>
      <c r="L102" s="62">
        <v>47009</v>
      </c>
      <c r="M102" s="63">
        <v>45991</v>
      </c>
      <c r="N102" s="61">
        <f t="shared" si="0"/>
        <v>47876.5</v>
      </c>
    </row>
    <row r="103" spans="1:14" s="70" customFormat="1" ht="16.5" customHeight="1" thickBot="1" x14ac:dyDescent="0.25">
      <c r="A103" s="66" t="e">
        <f>'Pregnant Women Participating'!#REF!</f>
        <v>#REF!</v>
      </c>
      <c r="B103" s="67">
        <v>322013</v>
      </c>
      <c r="C103" s="68">
        <v>316187</v>
      </c>
      <c r="D103" s="68">
        <v>311587</v>
      </c>
      <c r="E103" s="68">
        <v>312947</v>
      </c>
      <c r="F103" s="68">
        <v>308672</v>
      </c>
      <c r="G103" s="68">
        <v>307839</v>
      </c>
      <c r="H103" s="68">
        <v>308197</v>
      </c>
      <c r="I103" s="68">
        <v>307974</v>
      </c>
      <c r="J103" s="68">
        <v>306349</v>
      </c>
      <c r="K103" s="68">
        <v>310253</v>
      </c>
      <c r="L103" s="68">
        <v>313321</v>
      </c>
      <c r="M103" s="69">
        <v>316338</v>
      </c>
      <c r="N103" s="67">
        <f t="shared" si="0"/>
        <v>311806.41666666669</v>
      </c>
    </row>
    <row r="104" spans="1:14" ht="12.75" customHeight="1" thickTop="1" x14ac:dyDescent="0.2">
      <c r="A104" s="71"/>
    </row>
    <row r="105" spans="1:14" x14ac:dyDescent="0.2">
      <c r="A105" s="71"/>
    </row>
    <row r="106" spans="1:14" s="72" customFormat="1" ht="12.75" x14ac:dyDescent="0.2">
      <c r="A106" s="48" t="s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">
    <pageSetUpPr fitToPage="1"/>
  </sheetPr>
  <dimension ref="A1:N91"/>
  <sheetViews>
    <sheetView showGridLines="0" workbookViewId="0">
      <selection activeCell="E102" sqref="E102"/>
    </sheetView>
  </sheetViews>
  <sheetFormatPr defaultColWidth="9.140625" defaultRowHeight="12" x14ac:dyDescent="0.2"/>
  <cols>
    <col min="1" max="1" width="34.7109375" style="3" customWidth="1"/>
    <col min="2" max="13" width="11.7109375" style="3" customWidth="1"/>
    <col min="14" max="14" width="13.7109375" style="3" customWidth="1"/>
    <col min="15" max="16384" width="9.140625" style="3"/>
  </cols>
  <sheetData>
    <row r="1" spans="1:14" ht="24" customHeight="1" x14ac:dyDescent="0.2">
      <c r="A1" s="6" t="s">
        <v>138</v>
      </c>
      <c r="B1" s="18" t="s">
        <v>191</v>
      </c>
      <c r="C1" s="19" t="s">
        <v>192</v>
      </c>
      <c r="D1" s="19" t="s">
        <v>193</v>
      </c>
      <c r="E1" s="19" t="s">
        <v>194</v>
      </c>
      <c r="F1" s="19" t="s">
        <v>195</v>
      </c>
      <c r="G1" s="19" t="s">
        <v>196</v>
      </c>
      <c r="H1" s="19" t="s">
        <v>197</v>
      </c>
      <c r="I1" s="19" t="s">
        <v>198</v>
      </c>
      <c r="J1" s="19" t="s">
        <v>199</v>
      </c>
      <c r="K1" s="19" t="s">
        <v>200</v>
      </c>
      <c r="L1" s="19" t="s">
        <v>201</v>
      </c>
      <c r="M1" s="73" t="s">
        <v>202</v>
      </c>
      <c r="N1" s="12" t="s">
        <v>203</v>
      </c>
    </row>
    <row r="2" spans="1:14" ht="12" customHeight="1" x14ac:dyDescent="0.2">
      <c r="A2" s="7" t="str">
        <f>'Pregnant Women Participating'!A2</f>
        <v>Connecticut</v>
      </c>
      <c r="B2" s="13">
        <v>2996</v>
      </c>
      <c r="C2" s="4">
        <v>3046</v>
      </c>
      <c r="D2" s="4">
        <v>3059</v>
      </c>
      <c r="E2" s="4">
        <v>3137</v>
      </c>
      <c r="F2" s="4">
        <v>3158</v>
      </c>
      <c r="G2" s="4">
        <v>3181</v>
      </c>
      <c r="H2" s="4">
        <v>3205</v>
      </c>
      <c r="I2" s="4">
        <v>3151</v>
      </c>
      <c r="J2" s="4">
        <v>3062</v>
      </c>
      <c r="K2" s="4">
        <v>3065</v>
      </c>
      <c r="L2" s="4">
        <v>3036</v>
      </c>
      <c r="M2" s="40">
        <v>3081</v>
      </c>
      <c r="N2" s="13">
        <f t="shared" ref="N2:N12" si="0">IF(SUM(B2:M2)&gt;0,AVERAGE(B2:M2)," ")</f>
        <v>3098.0833333333335</v>
      </c>
    </row>
    <row r="3" spans="1:14" ht="12" customHeight="1" x14ac:dyDescent="0.2">
      <c r="A3" s="7" t="str">
        <f>'Pregnant Women Participating'!A3</f>
        <v>Maine</v>
      </c>
      <c r="B3" s="13">
        <v>1262</v>
      </c>
      <c r="C3" s="4">
        <v>1258</v>
      </c>
      <c r="D3" s="4">
        <v>1249</v>
      </c>
      <c r="E3" s="4">
        <v>1291</v>
      </c>
      <c r="F3" s="4">
        <v>1280</v>
      </c>
      <c r="G3" s="4">
        <v>1261</v>
      </c>
      <c r="H3" s="4">
        <v>1234</v>
      </c>
      <c r="I3" s="4">
        <v>1215</v>
      </c>
      <c r="J3" s="4">
        <v>1224</v>
      </c>
      <c r="K3" s="4">
        <v>1221</v>
      </c>
      <c r="L3" s="4">
        <v>1212</v>
      </c>
      <c r="M3" s="40">
        <v>1182</v>
      </c>
      <c r="N3" s="13">
        <f t="shared" si="0"/>
        <v>1240.75</v>
      </c>
    </row>
    <row r="4" spans="1:14" ht="12" customHeight="1" x14ac:dyDescent="0.2">
      <c r="A4" s="7" t="str">
        <f>'Pregnant Women Participating'!A4</f>
        <v>Massachusetts</v>
      </c>
      <c r="B4" s="13">
        <v>8299</v>
      </c>
      <c r="C4" s="4">
        <v>8152</v>
      </c>
      <c r="D4" s="4">
        <v>8017</v>
      </c>
      <c r="E4" s="4">
        <v>7945</v>
      </c>
      <c r="F4" s="4">
        <v>7813</v>
      </c>
      <c r="G4" s="4">
        <v>7935</v>
      </c>
      <c r="H4" s="4">
        <v>7987</v>
      </c>
      <c r="I4" s="4">
        <v>8124</v>
      </c>
      <c r="J4" s="4">
        <v>7975</v>
      </c>
      <c r="K4" s="4">
        <v>8048</v>
      </c>
      <c r="L4" s="4">
        <v>8044</v>
      </c>
      <c r="M4" s="40">
        <v>8069</v>
      </c>
      <c r="N4" s="13">
        <f t="shared" si="0"/>
        <v>8034</v>
      </c>
    </row>
    <row r="5" spans="1:14" ht="12" customHeight="1" x14ac:dyDescent="0.2">
      <c r="A5" s="7" t="str">
        <f>'Pregnant Women Participating'!A5</f>
        <v>New Hampshire</v>
      </c>
      <c r="B5" s="13">
        <v>844</v>
      </c>
      <c r="C5" s="4">
        <v>784</v>
      </c>
      <c r="D5" s="4">
        <v>783</v>
      </c>
      <c r="E5" s="4">
        <v>792</v>
      </c>
      <c r="F5" s="4">
        <v>777</v>
      </c>
      <c r="G5" s="4">
        <v>824</v>
      </c>
      <c r="H5" s="4">
        <v>821</v>
      </c>
      <c r="I5" s="4">
        <v>814</v>
      </c>
      <c r="J5" s="4">
        <v>817</v>
      </c>
      <c r="K5" s="4">
        <v>823</v>
      </c>
      <c r="L5" s="4">
        <v>819</v>
      </c>
      <c r="M5" s="40">
        <v>832</v>
      </c>
      <c r="N5" s="13">
        <f t="shared" si="0"/>
        <v>810.83333333333337</v>
      </c>
    </row>
    <row r="6" spans="1:14" ht="12" customHeight="1" x14ac:dyDescent="0.2">
      <c r="A6" s="7" t="str">
        <f>'Pregnant Women Participating'!A6</f>
        <v>New York</v>
      </c>
      <c r="B6" s="13">
        <v>43260</v>
      </c>
      <c r="C6" s="4">
        <v>41969</v>
      </c>
      <c r="D6" s="4">
        <v>40601</v>
      </c>
      <c r="E6" s="4">
        <v>40403</v>
      </c>
      <c r="F6" s="4">
        <v>39440</v>
      </c>
      <c r="G6" s="4">
        <v>38196</v>
      </c>
      <c r="H6" s="4">
        <v>36643</v>
      </c>
      <c r="I6" s="4">
        <v>35629</v>
      </c>
      <c r="J6" s="4">
        <v>35063</v>
      </c>
      <c r="K6" s="4">
        <v>35697</v>
      </c>
      <c r="L6" s="4">
        <v>36384</v>
      </c>
      <c r="M6" s="40">
        <v>37099</v>
      </c>
      <c r="N6" s="13">
        <f t="shared" si="0"/>
        <v>38365.333333333336</v>
      </c>
    </row>
    <row r="7" spans="1:14" ht="12" customHeight="1" x14ac:dyDescent="0.2">
      <c r="A7" s="7" t="str">
        <f>'Pregnant Women Participating'!A7</f>
        <v>Rhode Island</v>
      </c>
      <c r="B7" s="13">
        <v>935</v>
      </c>
      <c r="C7" s="4">
        <v>937</v>
      </c>
      <c r="D7" s="4">
        <v>924</v>
      </c>
      <c r="E7" s="4">
        <v>957</v>
      </c>
      <c r="F7" s="4">
        <v>968</v>
      </c>
      <c r="G7" s="4">
        <v>948</v>
      </c>
      <c r="H7" s="4">
        <v>947</v>
      </c>
      <c r="I7" s="4">
        <v>964</v>
      </c>
      <c r="J7" s="4">
        <v>949</v>
      </c>
      <c r="K7" s="4">
        <v>950</v>
      </c>
      <c r="L7" s="4">
        <v>947</v>
      </c>
      <c r="M7" s="40">
        <v>961</v>
      </c>
      <c r="N7" s="13">
        <f t="shared" si="0"/>
        <v>948.91666666666663</v>
      </c>
    </row>
    <row r="8" spans="1:14" ht="12" customHeight="1" x14ac:dyDescent="0.2">
      <c r="A8" s="7" t="str">
        <f>'Pregnant Women Participating'!A8</f>
        <v>Vermont</v>
      </c>
      <c r="B8" s="13">
        <v>1047</v>
      </c>
      <c r="C8" s="4">
        <v>1021</v>
      </c>
      <c r="D8" s="4">
        <v>995</v>
      </c>
      <c r="E8" s="4">
        <v>1025</v>
      </c>
      <c r="F8" s="4">
        <v>1025</v>
      </c>
      <c r="G8" s="4">
        <v>1026</v>
      </c>
      <c r="H8" s="4">
        <v>1028</v>
      </c>
      <c r="I8" s="4">
        <v>1030</v>
      </c>
      <c r="J8" s="4">
        <v>1016</v>
      </c>
      <c r="K8" s="4">
        <v>999</v>
      </c>
      <c r="L8" s="4">
        <v>984</v>
      </c>
      <c r="M8" s="40">
        <v>983</v>
      </c>
      <c r="N8" s="13">
        <f t="shared" si="0"/>
        <v>1014.9166666666666</v>
      </c>
    </row>
    <row r="9" spans="1:14" ht="12" customHeight="1" x14ac:dyDescent="0.2">
      <c r="A9" s="7" t="str">
        <f>'Pregnant Women Participating'!A9</f>
        <v>Virgin Islands</v>
      </c>
      <c r="B9" s="13">
        <v>357</v>
      </c>
      <c r="C9" s="4">
        <v>350</v>
      </c>
      <c r="D9" s="4">
        <v>360</v>
      </c>
      <c r="E9" s="4">
        <v>366</v>
      </c>
      <c r="F9" s="4">
        <v>368</v>
      </c>
      <c r="G9" s="4">
        <v>374</v>
      </c>
      <c r="H9" s="4">
        <v>376</v>
      </c>
      <c r="I9" s="4">
        <v>384</v>
      </c>
      <c r="J9" s="4">
        <v>385</v>
      </c>
      <c r="K9" s="4">
        <v>399</v>
      </c>
      <c r="L9" s="4">
        <v>398</v>
      </c>
      <c r="M9" s="40">
        <v>409</v>
      </c>
      <c r="N9" s="13">
        <f t="shared" si="0"/>
        <v>377.16666666666669</v>
      </c>
    </row>
    <row r="10" spans="1:14" ht="12" customHeight="1" x14ac:dyDescent="0.2">
      <c r="A10" s="7" t="str">
        <f>'Pregnant Women Participating'!A10</f>
        <v>Indian Township, ME</v>
      </c>
      <c r="B10" s="13">
        <v>4</v>
      </c>
      <c r="C10" s="4">
        <v>4</v>
      </c>
      <c r="D10" s="4">
        <v>5</v>
      </c>
      <c r="E10" s="4">
        <v>3</v>
      </c>
      <c r="F10" s="4">
        <v>4</v>
      </c>
      <c r="G10" s="4">
        <v>6</v>
      </c>
      <c r="H10" s="4">
        <v>8</v>
      </c>
      <c r="I10" s="4">
        <v>8</v>
      </c>
      <c r="J10" s="4">
        <v>7</v>
      </c>
      <c r="K10" s="4">
        <v>5</v>
      </c>
      <c r="L10" s="4">
        <v>5</v>
      </c>
      <c r="M10" s="40">
        <v>6</v>
      </c>
      <c r="N10" s="13">
        <f t="shared" si="0"/>
        <v>5.416666666666667</v>
      </c>
    </row>
    <row r="11" spans="1:14" ht="12" customHeight="1" x14ac:dyDescent="0.2">
      <c r="A11" s="7" t="str">
        <f>'Pregnant Women Participating'!A11</f>
        <v>Pleasant Point, ME</v>
      </c>
      <c r="B11" s="13">
        <v>3</v>
      </c>
      <c r="C11" s="4">
        <v>4</v>
      </c>
      <c r="D11" s="4">
        <v>3</v>
      </c>
      <c r="E11" s="4">
        <v>3</v>
      </c>
      <c r="F11" s="4">
        <v>2</v>
      </c>
      <c r="G11" s="4">
        <v>2</v>
      </c>
      <c r="H11" s="4">
        <v>2</v>
      </c>
      <c r="I11" s="4">
        <v>3</v>
      </c>
      <c r="J11" s="4">
        <v>4</v>
      </c>
      <c r="K11" s="4">
        <v>4</v>
      </c>
      <c r="L11" s="4">
        <v>2</v>
      </c>
      <c r="M11" s="40">
        <v>1</v>
      </c>
      <c r="N11" s="13">
        <f t="shared" si="0"/>
        <v>2.75</v>
      </c>
    </row>
    <row r="12" spans="1:14" ht="12" customHeight="1" x14ac:dyDescent="0.2">
      <c r="A12" s="7" t="str">
        <f>'Pregnant Women Participating'!A12</f>
        <v>Seneca Nation, NY</v>
      </c>
      <c r="B12" s="13">
        <v>12</v>
      </c>
      <c r="C12" s="4">
        <v>10</v>
      </c>
      <c r="D12" s="4">
        <v>7</v>
      </c>
      <c r="E12" s="4">
        <v>11</v>
      </c>
      <c r="F12" s="4">
        <v>6</v>
      </c>
      <c r="G12" s="4">
        <v>7</v>
      </c>
      <c r="H12" s="4">
        <v>4</v>
      </c>
      <c r="I12" s="4">
        <v>7</v>
      </c>
      <c r="J12" s="4"/>
      <c r="K12" s="4"/>
      <c r="L12" s="4"/>
      <c r="M12" s="40"/>
      <c r="N12" s="13">
        <f t="shared" si="0"/>
        <v>8</v>
      </c>
    </row>
    <row r="13" spans="1:14" ht="12" customHeight="1" x14ac:dyDescent="0.2">
      <c r="A13" s="7" t="str">
        <f>'Pregnant Women Participating'!A13</f>
        <v>Delaware</v>
      </c>
      <c r="B13" s="13">
        <v>1066</v>
      </c>
      <c r="C13" s="4">
        <v>1070</v>
      </c>
      <c r="D13" s="4">
        <v>1073</v>
      </c>
      <c r="E13" s="4">
        <v>1054</v>
      </c>
      <c r="F13" s="4">
        <v>1034</v>
      </c>
      <c r="G13" s="4">
        <v>1029</v>
      </c>
      <c r="H13" s="4">
        <v>1002</v>
      </c>
      <c r="I13" s="4">
        <v>962</v>
      </c>
      <c r="J13" s="4">
        <v>930</v>
      </c>
      <c r="K13" s="4">
        <v>946</v>
      </c>
      <c r="L13" s="4">
        <v>965</v>
      </c>
      <c r="M13" s="40">
        <v>961</v>
      </c>
      <c r="N13" s="13">
        <f t="shared" ref="N13:N91" si="1">IF(SUM(B13:M13)&gt;0,AVERAGE(B13:M13)," ")</f>
        <v>1007.6666666666666</v>
      </c>
    </row>
    <row r="14" spans="1:14" ht="12" customHeight="1" x14ac:dyDescent="0.2">
      <c r="A14" s="7" t="str">
        <f>'Pregnant Women Participating'!A14</f>
        <v>District of Columbia</v>
      </c>
      <c r="B14" s="13">
        <v>1349</v>
      </c>
      <c r="C14" s="4">
        <v>1344</v>
      </c>
      <c r="D14" s="4">
        <v>1305</v>
      </c>
      <c r="E14" s="4">
        <v>1285</v>
      </c>
      <c r="F14" s="4">
        <v>1300</v>
      </c>
      <c r="G14" s="4">
        <v>1306</v>
      </c>
      <c r="H14" s="4">
        <v>1329</v>
      </c>
      <c r="I14" s="4">
        <v>1308</v>
      </c>
      <c r="J14" s="4">
        <v>1346</v>
      </c>
      <c r="K14" s="4">
        <v>1345</v>
      </c>
      <c r="L14" s="4">
        <v>1438</v>
      </c>
      <c r="M14" s="40">
        <v>1445</v>
      </c>
      <c r="N14" s="13">
        <f t="shared" si="1"/>
        <v>1341.6666666666667</v>
      </c>
    </row>
    <row r="15" spans="1:14" ht="12" customHeight="1" x14ac:dyDescent="0.2">
      <c r="A15" s="7" t="str">
        <f>'Pregnant Women Participating'!A15</f>
        <v>Maryland</v>
      </c>
      <c r="B15" s="13">
        <v>10603</v>
      </c>
      <c r="C15" s="4">
        <v>10595</v>
      </c>
      <c r="D15" s="4">
        <v>10679</v>
      </c>
      <c r="E15" s="4">
        <v>10735</v>
      </c>
      <c r="F15" s="4">
        <v>10647</v>
      </c>
      <c r="G15" s="4">
        <v>10691</v>
      </c>
      <c r="H15" s="4">
        <v>10715</v>
      </c>
      <c r="I15" s="4">
        <v>10766</v>
      </c>
      <c r="J15" s="4">
        <v>10716</v>
      </c>
      <c r="K15" s="4">
        <v>10629</v>
      </c>
      <c r="L15" s="4">
        <v>10539</v>
      </c>
      <c r="M15" s="40">
        <v>10622</v>
      </c>
      <c r="N15" s="13">
        <f t="shared" si="1"/>
        <v>10661.416666666666</v>
      </c>
    </row>
    <row r="16" spans="1:14" ht="12" customHeight="1" x14ac:dyDescent="0.2">
      <c r="A16" s="7" t="str">
        <f>'Pregnant Women Participating'!A16</f>
        <v>New Jersey</v>
      </c>
      <c r="B16" s="13">
        <v>12878</v>
      </c>
      <c r="C16" s="4">
        <v>12657</v>
      </c>
      <c r="D16" s="4">
        <v>12819</v>
      </c>
      <c r="E16" s="4">
        <v>13111</v>
      </c>
      <c r="F16" s="4">
        <v>13098</v>
      </c>
      <c r="G16" s="4">
        <v>13473</v>
      </c>
      <c r="H16" s="4">
        <v>13549</v>
      </c>
      <c r="I16" s="4">
        <v>13745</v>
      </c>
      <c r="J16" s="4">
        <v>13813</v>
      </c>
      <c r="K16" s="4">
        <v>13948</v>
      </c>
      <c r="L16" s="4">
        <v>14239</v>
      </c>
      <c r="M16" s="40">
        <v>14210</v>
      </c>
      <c r="N16" s="13">
        <f t="shared" si="1"/>
        <v>13461.666666666666</v>
      </c>
    </row>
    <row r="17" spans="1:14" ht="12" customHeight="1" x14ac:dyDescent="0.2">
      <c r="A17" s="7" t="str">
        <f>'Pregnant Women Participating'!A17</f>
        <v>Pennsylvania</v>
      </c>
      <c r="B17" s="13">
        <v>10110</v>
      </c>
      <c r="C17" s="4">
        <v>9886</v>
      </c>
      <c r="D17" s="4">
        <v>9545</v>
      </c>
      <c r="E17" s="4">
        <v>9557</v>
      </c>
      <c r="F17" s="4">
        <v>9226</v>
      </c>
      <c r="G17" s="4">
        <v>9322</v>
      </c>
      <c r="H17" s="4">
        <v>9353</v>
      </c>
      <c r="I17" s="4">
        <v>9347</v>
      </c>
      <c r="J17" s="4">
        <v>9243</v>
      </c>
      <c r="K17" s="4">
        <v>9140</v>
      </c>
      <c r="L17" s="4">
        <v>9250</v>
      </c>
      <c r="M17" s="40">
        <v>9145</v>
      </c>
      <c r="N17" s="13">
        <f t="shared" si="1"/>
        <v>9427</v>
      </c>
    </row>
    <row r="18" spans="1:14" ht="12" customHeight="1" x14ac:dyDescent="0.2">
      <c r="A18" s="7" t="str">
        <f>'Pregnant Women Participating'!A18</f>
        <v>Puerto Rico</v>
      </c>
      <c r="B18" s="13">
        <v>7066</v>
      </c>
      <c r="C18" s="4">
        <v>6816</v>
      </c>
      <c r="D18" s="4">
        <v>6580</v>
      </c>
      <c r="E18" s="4">
        <v>6863</v>
      </c>
      <c r="F18" s="4">
        <v>6850</v>
      </c>
      <c r="G18" s="4">
        <v>6801</v>
      </c>
      <c r="H18" s="4">
        <v>6770</v>
      </c>
      <c r="I18" s="4">
        <v>6818</v>
      </c>
      <c r="J18" s="4">
        <v>6820</v>
      </c>
      <c r="K18" s="4">
        <v>6811</v>
      </c>
      <c r="L18" s="4">
        <v>6782</v>
      </c>
      <c r="M18" s="40">
        <v>6524</v>
      </c>
      <c r="N18" s="13">
        <f t="shared" si="1"/>
        <v>6791.75</v>
      </c>
    </row>
    <row r="19" spans="1:14" ht="12" customHeight="1" x14ac:dyDescent="0.2">
      <c r="A19" s="7" t="str">
        <f>'Pregnant Women Participating'!A19</f>
        <v>Virginia</v>
      </c>
      <c r="B19" s="13">
        <v>6634</v>
      </c>
      <c r="C19" s="4">
        <v>6413</v>
      </c>
      <c r="D19" s="4">
        <v>6261</v>
      </c>
      <c r="E19" s="4">
        <v>6255</v>
      </c>
      <c r="F19" s="4">
        <v>6249</v>
      </c>
      <c r="G19" s="4">
        <v>6226</v>
      </c>
      <c r="H19" s="4">
        <v>6143</v>
      </c>
      <c r="I19" s="4">
        <v>6260</v>
      </c>
      <c r="J19" s="4">
        <v>6211</v>
      </c>
      <c r="K19" s="4">
        <v>6259</v>
      </c>
      <c r="L19" s="4">
        <v>6222</v>
      </c>
      <c r="M19" s="40">
        <v>6166</v>
      </c>
      <c r="N19" s="13">
        <f t="shared" si="1"/>
        <v>6274.916666666667</v>
      </c>
    </row>
    <row r="20" spans="1:14" ht="12" customHeight="1" x14ac:dyDescent="0.2">
      <c r="A20" s="7" t="str">
        <f>'Pregnant Women Participating'!A20</f>
        <v>West Virginia</v>
      </c>
      <c r="B20" s="13">
        <v>1410</v>
      </c>
      <c r="C20" s="4">
        <v>1374</v>
      </c>
      <c r="D20" s="4">
        <v>1345</v>
      </c>
      <c r="E20" s="4">
        <v>1332</v>
      </c>
      <c r="F20" s="4">
        <v>1342</v>
      </c>
      <c r="G20" s="4">
        <v>1347</v>
      </c>
      <c r="H20" s="4">
        <v>1372</v>
      </c>
      <c r="I20" s="4">
        <v>1377</v>
      </c>
      <c r="J20" s="4">
        <v>1364</v>
      </c>
      <c r="K20" s="4">
        <v>1381</v>
      </c>
      <c r="L20" s="4">
        <v>1442</v>
      </c>
      <c r="M20" s="40">
        <v>1496</v>
      </c>
      <c r="N20" s="13">
        <f t="shared" si="1"/>
        <v>1381.8333333333333</v>
      </c>
    </row>
    <row r="21" spans="1:14" ht="12" customHeight="1" x14ac:dyDescent="0.2">
      <c r="A21" s="7" t="str">
        <f>'Pregnant Women Participating'!A21</f>
        <v>Alabama</v>
      </c>
      <c r="B21" s="13">
        <v>3480</v>
      </c>
      <c r="C21" s="4">
        <v>3408</v>
      </c>
      <c r="D21" s="4">
        <v>3375</v>
      </c>
      <c r="E21" s="4">
        <v>3306</v>
      </c>
      <c r="F21" s="4">
        <v>3327</v>
      </c>
      <c r="G21" s="4">
        <v>3431</v>
      </c>
      <c r="H21" s="4">
        <v>3350</v>
      </c>
      <c r="I21" s="4">
        <v>3339</v>
      </c>
      <c r="J21" s="4">
        <v>3375</v>
      </c>
      <c r="K21" s="4">
        <v>3409</v>
      </c>
      <c r="L21" s="4">
        <v>3446</v>
      </c>
      <c r="M21" s="40">
        <v>3554</v>
      </c>
      <c r="N21" s="13">
        <f t="shared" si="1"/>
        <v>3400</v>
      </c>
    </row>
    <row r="22" spans="1:14" ht="12" customHeight="1" x14ac:dyDescent="0.2">
      <c r="A22" s="7" t="str">
        <f>'Pregnant Women Participating'!A22</f>
        <v>Florida</v>
      </c>
      <c r="B22" s="13">
        <v>39155</v>
      </c>
      <c r="C22" s="4">
        <v>38268</v>
      </c>
      <c r="D22" s="4">
        <v>37541</v>
      </c>
      <c r="E22" s="4">
        <v>37717</v>
      </c>
      <c r="F22" s="4">
        <v>37555</v>
      </c>
      <c r="G22" s="4">
        <v>37365</v>
      </c>
      <c r="H22" s="4">
        <v>37216</v>
      </c>
      <c r="I22" s="4">
        <v>37163</v>
      </c>
      <c r="J22" s="4">
        <v>36693</v>
      </c>
      <c r="K22" s="4">
        <v>36618</v>
      </c>
      <c r="L22" s="4">
        <v>36546</v>
      </c>
      <c r="M22" s="40">
        <v>36990</v>
      </c>
      <c r="N22" s="13">
        <f t="shared" si="1"/>
        <v>37402.25</v>
      </c>
    </row>
    <row r="23" spans="1:14" ht="12" customHeight="1" x14ac:dyDescent="0.2">
      <c r="A23" s="7" t="str">
        <f>'Pregnant Women Participating'!A23</f>
        <v>Georgia</v>
      </c>
      <c r="B23" s="13">
        <v>15007</v>
      </c>
      <c r="C23" s="4">
        <v>14116</v>
      </c>
      <c r="D23" s="4">
        <v>14649</v>
      </c>
      <c r="E23" s="4">
        <v>14918</v>
      </c>
      <c r="F23" s="4">
        <v>14581</v>
      </c>
      <c r="G23" s="4">
        <v>14792</v>
      </c>
      <c r="H23" s="4">
        <v>14789</v>
      </c>
      <c r="I23" s="4">
        <v>14707</v>
      </c>
      <c r="J23" s="4">
        <v>14724</v>
      </c>
      <c r="K23" s="4">
        <v>14866</v>
      </c>
      <c r="L23" s="4">
        <v>15047</v>
      </c>
      <c r="M23" s="40">
        <v>15219</v>
      </c>
      <c r="N23" s="13">
        <f t="shared" si="1"/>
        <v>14784.583333333334</v>
      </c>
    </row>
    <row r="24" spans="1:14" ht="12" customHeight="1" x14ac:dyDescent="0.2">
      <c r="A24" s="7" t="str">
        <f>'Pregnant Women Participating'!A24</f>
        <v>Kentucky</v>
      </c>
      <c r="B24" s="13">
        <v>4582</v>
      </c>
      <c r="C24" s="4">
        <v>4533</v>
      </c>
      <c r="D24" s="4">
        <v>4514</v>
      </c>
      <c r="E24" s="4">
        <v>4497</v>
      </c>
      <c r="F24" s="4">
        <v>4418</v>
      </c>
      <c r="G24" s="4">
        <v>4431</v>
      </c>
      <c r="H24" s="4">
        <v>4400</v>
      </c>
      <c r="I24" s="4">
        <v>4401</v>
      </c>
      <c r="J24" s="4">
        <v>4375</v>
      </c>
      <c r="K24" s="4">
        <v>4450</v>
      </c>
      <c r="L24" s="4">
        <v>4504</v>
      </c>
      <c r="M24" s="40">
        <v>4608</v>
      </c>
      <c r="N24" s="13">
        <f t="shared" si="1"/>
        <v>4476.083333333333</v>
      </c>
    </row>
    <row r="25" spans="1:14" ht="12" customHeight="1" x14ac:dyDescent="0.2">
      <c r="A25" s="7" t="str">
        <f>'Pregnant Women Participating'!A25</f>
        <v>Mississippi</v>
      </c>
      <c r="B25" s="13">
        <v>3356</v>
      </c>
      <c r="C25" s="4">
        <v>3280</v>
      </c>
      <c r="D25" s="4">
        <v>3202</v>
      </c>
      <c r="E25" s="4">
        <v>3162</v>
      </c>
      <c r="F25" s="4">
        <v>3153</v>
      </c>
      <c r="G25" s="4">
        <v>3162</v>
      </c>
      <c r="H25" s="4">
        <v>3160</v>
      </c>
      <c r="I25" s="4">
        <v>3114</v>
      </c>
      <c r="J25" s="4">
        <v>3101</v>
      </c>
      <c r="K25" s="4">
        <v>3108</v>
      </c>
      <c r="L25" s="4">
        <v>3201</v>
      </c>
      <c r="M25" s="40">
        <v>3303</v>
      </c>
      <c r="N25" s="13">
        <f t="shared" si="1"/>
        <v>3191.8333333333335</v>
      </c>
    </row>
    <row r="26" spans="1:14" ht="12" customHeight="1" x14ac:dyDescent="0.2">
      <c r="A26" s="7" t="str">
        <f>'Pregnant Women Participating'!A26</f>
        <v>North Carolina</v>
      </c>
      <c r="B26" s="13">
        <v>16579</v>
      </c>
      <c r="C26" s="4">
        <v>16167</v>
      </c>
      <c r="D26" s="4">
        <v>15832</v>
      </c>
      <c r="E26" s="4">
        <v>16054</v>
      </c>
      <c r="F26" s="4">
        <v>16043</v>
      </c>
      <c r="G26" s="4">
        <v>16108</v>
      </c>
      <c r="H26" s="4">
        <v>16042</v>
      </c>
      <c r="I26" s="4">
        <v>16061</v>
      </c>
      <c r="J26" s="4">
        <v>16114</v>
      </c>
      <c r="K26" s="4">
        <v>16310</v>
      </c>
      <c r="L26" s="4">
        <v>16872</v>
      </c>
      <c r="M26" s="40">
        <v>16836</v>
      </c>
      <c r="N26" s="13">
        <f t="shared" si="1"/>
        <v>16251.5</v>
      </c>
    </row>
    <row r="27" spans="1:14" ht="12" customHeight="1" x14ac:dyDescent="0.2">
      <c r="A27" s="7" t="str">
        <f>'Pregnant Women Participating'!A27</f>
        <v>South Carolina</v>
      </c>
      <c r="B27" s="13">
        <v>5093</v>
      </c>
      <c r="C27" s="4">
        <v>5084</v>
      </c>
      <c r="D27" s="4">
        <v>5032</v>
      </c>
      <c r="E27" s="4">
        <v>5047</v>
      </c>
      <c r="F27" s="4">
        <v>5077</v>
      </c>
      <c r="G27" s="4">
        <v>5109</v>
      </c>
      <c r="H27" s="4">
        <v>5036</v>
      </c>
      <c r="I27" s="4">
        <v>4909</v>
      </c>
      <c r="J27" s="4">
        <v>4934</v>
      </c>
      <c r="K27" s="4">
        <v>4892</v>
      </c>
      <c r="L27" s="4">
        <v>4983</v>
      </c>
      <c r="M27" s="40">
        <v>4991</v>
      </c>
      <c r="N27" s="13">
        <f t="shared" si="1"/>
        <v>5015.583333333333</v>
      </c>
    </row>
    <row r="28" spans="1:14" ht="12" customHeight="1" x14ac:dyDescent="0.2">
      <c r="A28" s="7" t="str">
        <f>'Pregnant Women Participating'!A28</f>
        <v>Tennessee</v>
      </c>
      <c r="B28" s="13">
        <v>7751</v>
      </c>
      <c r="C28" s="4">
        <v>7339</v>
      </c>
      <c r="D28" s="4">
        <v>6990</v>
      </c>
      <c r="E28" s="4">
        <v>6793</v>
      </c>
      <c r="F28" s="4">
        <v>6672</v>
      </c>
      <c r="G28" s="4">
        <v>6675</v>
      </c>
      <c r="H28" s="4">
        <v>6292</v>
      </c>
      <c r="I28" s="4">
        <v>6139</v>
      </c>
      <c r="J28" s="4">
        <v>5854</v>
      </c>
      <c r="K28" s="4">
        <v>6314</v>
      </c>
      <c r="L28" s="4">
        <v>6488</v>
      </c>
      <c r="M28" s="40">
        <v>6736</v>
      </c>
      <c r="N28" s="13">
        <f t="shared" si="1"/>
        <v>6670.25</v>
      </c>
    </row>
    <row r="29" spans="1:14" ht="12" customHeight="1" x14ac:dyDescent="0.2">
      <c r="A29" s="7" t="str">
        <f>'Pregnant Women Participating'!A29</f>
        <v>Choctaw Indians, MS</v>
      </c>
      <c r="B29" s="13">
        <v>18</v>
      </c>
      <c r="C29" s="4">
        <v>16</v>
      </c>
      <c r="D29" s="4">
        <v>11</v>
      </c>
      <c r="E29" s="4">
        <v>13</v>
      </c>
      <c r="F29" s="4">
        <v>17</v>
      </c>
      <c r="G29" s="4">
        <v>15</v>
      </c>
      <c r="H29" s="4">
        <v>19</v>
      </c>
      <c r="I29" s="4">
        <v>11</v>
      </c>
      <c r="J29" s="4">
        <v>7</v>
      </c>
      <c r="K29" s="4">
        <v>8</v>
      </c>
      <c r="L29" s="4">
        <v>10</v>
      </c>
      <c r="M29" s="40">
        <v>6</v>
      </c>
      <c r="N29" s="13">
        <f t="shared" si="1"/>
        <v>12.583333333333334</v>
      </c>
    </row>
    <row r="30" spans="1:14" ht="12" customHeight="1" x14ac:dyDescent="0.2">
      <c r="A30" s="7" t="str">
        <f>'Pregnant Women Participating'!A30</f>
        <v>Eastern Cherokee, NC</v>
      </c>
      <c r="B30" s="13">
        <v>42</v>
      </c>
      <c r="C30" s="4">
        <v>41</v>
      </c>
      <c r="D30" s="4">
        <v>43</v>
      </c>
      <c r="E30" s="4">
        <v>44</v>
      </c>
      <c r="F30" s="4">
        <v>40</v>
      </c>
      <c r="G30" s="4">
        <v>33</v>
      </c>
      <c r="H30" s="4">
        <v>31</v>
      </c>
      <c r="I30" s="4">
        <v>28</v>
      </c>
      <c r="J30" s="4">
        <v>25</v>
      </c>
      <c r="K30" s="4">
        <v>36</v>
      </c>
      <c r="L30" s="4">
        <v>40</v>
      </c>
      <c r="M30" s="40">
        <v>51</v>
      </c>
      <c r="N30" s="13">
        <f t="shared" si="1"/>
        <v>37.833333333333336</v>
      </c>
    </row>
    <row r="31" spans="1:14" ht="12" customHeight="1" x14ac:dyDescent="0.2">
      <c r="A31" s="7" t="str">
        <f>'Pregnant Women Participating'!A31</f>
        <v>Illinois</v>
      </c>
      <c r="B31" s="13">
        <v>15200</v>
      </c>
      <c r="C31" s="4">
        <v>14828</v>
      </c>
      <c r="D31" s="4">
        <v>14489</v>
      </c>
      <c r="E31" s="4">
        <v>14419</v>
      </c>
      <c r="F31" s="4">
        <v>14312</v>
      </c>
      <c r="G31" s="4">
        <v>14467</v>
      </c>
      <c r="H31" s="4">
        <v>14495</v>
      </c>
      <c r="I31" s="4">
        <v>14643</v>
      </c>
      <c r="J31" s="4">
        <v>14335</v>
      </c>
      <c r="K31" s="4">
        <v>14707</v>
      </c>
      <c r="L31" s="4">
        <v>14912</v>
      </c>
      <c r="M31" s="40">
        <v>14998</v>
      </c>
      <c r="N31" s="13">
        <f t="shared" si="1"/>
        <v>14650.416666666666</v>
      </c>
    </row>
    <row r="32" spans="1:14" ht="12" customHeight="1" x14ac:dyDescent="0.2">
      <c r="A32" s="7" t="str">
        <f>'Pregnant Women Participating'!A32</f>
        <v>Indiana</v>
      </c>
      <c r="B32" s="13">
        <v>9894</v>
      </c>
      <c r="C32" s="4">
        <v>9645</v>
      </c>
      <c r="D32" s="4">
        <v>9446</v>
      </c>
      <c r="E32" s="4">
        <v>9622</v>
      </c>
      <c r="F32" s="4">
        <v>9636</v>
      </c>
      <c r="G32" s="4">
        <v>9648</v>
      </c>
      <c r="H32" s="4">
        <v>9613</v>
      </c>
      <c r="I32" s="4">
        <v>9609</v>
      </c>
      <c r="J32" s="4">
        <v>9517</v>
      </c>
      <c r="K32" s="4">
        <v>9619</v>
      </c>
      <c r="L32" s="4">
        <v>9740</v>
      </c>
      <c r="M32" s="40">
        <v>9882</v>
      </c>
      <c r="N32" s="13">
        <f t="shared" si="1"/>
        <v>9655.9166666666661</v>
      </c>
    </row>
    <row r="33" spans="1:14" ht="12" customHeight="1" x14ac:dyDescent="0.2">
      <c r="A33" s="7" t="str">
        <f>'Pregnant Women Participating'!A33</f>
        <v>Iowa</v>
      </c>
      <c r="B33" s="13">
        <v>3753</v>
      </c>
      <c r="C33" s="4">
        <v>3727</v>
      </c>
      <c r="D33" s="4">
        <v>3705</v>
      </c>
      <c r="E33" s="4">
        <v>3724</v>
      </c>
      <c r="F33" s="4">
        <v>3731</v>
      </c>
      <c r="G33" s="4">
        <v>3728</v>
      </c>
      <c r="H33" s="4">
        <v>3819</v>
      </c>
      <c r="I33" s="4">
        <v>3877</v>
      </c>
      <c r="J33" s="4">
        <v>3796</v>
      </c>
      <c r="K33" s="4">
        <v>3761</v>
      </c>
      <c r="L33" s="4">
        <v>3829</v>
      </c>
      <c r="M33" s="40">
        <v>3868</v>
      </c>
      <c r="N33" s="13">
        <f t="shared" si="1"/>
        <v>3776.5</v>
      </c>
    </row>
    <row r="34" spans="1:14" ht="12" customHeight="1" x14ac:dyDescent="0.2">
      <c r="A34" s="7" t="str">
        <f>'Pregnant Women Participating'!A34</f>
        <v>Michigan</v>
      </c>
      <c r="B34" s="13">
        <v>9763</v>
      </c>
      <c r="C34" s="4">
        <v>9801</v>
      </c>
      <c r="D34" s="4">
        <v>9741</v>
      </c>
      <c r="E34" s="4">
        <v>9614</v>
      </c>
      <c r="F34" s="4">
        <v>9495</v>
      </c>
      <c r="G34" s="4">
        <v>9697</v>
      </c>
      <c r="H34" s="4">
        <v>9773</v>
      </c>
      <c r="I34" s="4">
        <v>9739</v>
      </c>
      <c r="J34" s="4">
        <v>9644</v>
      </c>
      <c r="K34" s="4">
        <v>9701</v>
      </c>
      <c r="L34" s="4">
        <v>9878</v>
      </c>
      <c r="M34" s="40">
        <v>9951</v>
      </c>
      <c r="N34" s="13">
        <f t="shared" si="1"/>
        <v>9733.0833333333339</v>
      </c>
    </row>
    <row r="35" spans="1:14" ht="12" customHeight="1" x14ac:dyDescent="0.2">
      <c r="A35" s="7" t="str">
        <f>'Pregnant Women Participating'!A35</f>
        <v>Minnesota</v>
      </c>
      <c r="B35" s="13">
        <v>8754</v>
      </c>
      <c r="C35" s="4">
        <v>8564</v>
      </c>
      <c r="D35" s="4">
        <v>8449</v>
      </c>
      <c r="E35" s="4">
        <v>8286</v>
      </c>
      <c r="F35" s="4">
        <v>8156</v>
      </c>
      <c r="G35" s="4">
        <v>8168</v>
      </c>
      <c r="H35" s="4">
        <v>8291</v>
      </c>
      <c r="I35" s="4">
        <v>8317</v>
      </c>
      <c r="J35" s="4">
        <v>8358</v>
      </c>
      <c r="K35" s="4">
        <v>8343</v>
      </c>
      <c r="L35" s="4">
        <v>8428</v>
      </c>
      <c r="M35" s="40">
        <v>8443</v>
      </c>
      <c r="N35" s="13">
        <f t="shared" si="1"/>
        <v>8379.75</v>
      </c>
    </row>
    <row r="36" spans="1:14" ht="12" customHeight="1" x14ac:dyDescent="0.2">
      <c r="A36" s="7" t="str">
        <f>'Pregnant Women Participating'!A36</f>
        <v>Ohio</v>
      </c>
      <c r="B36" s="13">
        <v>14412</v>
      </c>
      <c r="C36" s="4">
        <v>14254</v>
      </c>
      <c r="D36" s="4">
        <v>13826</v>
      </c>
      <c r="E36" s="4">
        <v>13830</v>
      </c>
      <c r="F36" s="4">
        <v>13445</v>
      </c>
      <c r="G36" s="4">
        <v>13345</v>
      </c>
      <c r="H36" s="4">
        <v>13488</v>
      </c>
      <c r="I36" s="4">
        <v>13506</v>
      </c>
      <c r="J36" s="4">
        <v>13572</v>
      </c>
      <c r="K36" s="4">
        <v>13668</v>
      </c>
      <c r="L36" s="4">
        <v>13707</v>
      </c>
      <c r="M36" s="40">
        <v>13909</v>
      </c>
      <c r="N36" s="13">
        <f t="shared" si="1"/>
        <v>13746.833333333334</v>
      </c>
    </row>
    <row r="37" spans="1:14" ht="12" customHeight="1" x14ac:dyDescent="0.2">
      <c r="A37" s="7" t="str">
        <f>'Pregnant Women Participating'!A37</f>
        <v>Wisconsin</v>
      </c>
      <c r="B37" s="13">
        <v>5164</v>
      </c>
      <c r="C37" s="4">
        <v>5083</v>
      </c>
      <c r="D37" s="4">
        <v>4994</v>
      </c>
      <c r="E37" s="4">
        <v>4921</v>
      </c>
      <c r="F37" s="4">
        <v>4820</v>
      </c>
      <c r="G37" s="4">
        <v>4848</v>
      </c>
      <c r="H37" s="4">
        <v>4814</v>
      </c>
      <c r="I37" s="4">
        <v>4905</v>
      </c>
      <c r="J37" s="4">
        <v>4865</v>
      </c>
      <c r="K37" s="4">
        <v>4967</v>
      </c>
      <c r="L37" s="4">
        <v>4972</v>
      </c>
      <c r="M37" s="40">
        <v>4997</v>
      </c>
      <c r="N37" s="13">
        <f t="shared" si="1"/>
        <v>4945.833333333333</v>
      </c>
    </row>
    <row r="38" spans="1:14" ht="12" customHeight="1" x14ac:dyDescent="0.2">
      <c r="A38" s="7" t="str">
        <f>'Pregnant Women Participating'!A38</f>
        <v>Arizona</v>
      </c>
      <c r="B38" s="13">
        <v>10775</v>
      </c>
      <c r="C38" s="4">
        <v>10578</v>
      </c>
      <c r="D38" s="4">
        <v>10466</v>
      </c>
      <c r="E38" s="4">
        <v>10524</v>
      </c>
      <c r="F38" s="4">
        <v>10304</v>
      </c>
      <c r="G38" s="4">
        <v>10316</v>
      </c>
      <c r="H38" s="4">
        <v>10211</v>
      </c>
      <c r="I38" s="4">
        <v>10069</v>
      </c>
      <c r="J38" s="4">
        <v>9781</v>
      </c>
      <c r="K38" s="4">
        <v>10043</v>
      </c>
      <c r="L38" s="4">
        <v>10159</v>
      </c>
      <c r="M38" s="40">
        <v>10179</v>
      </c>
      <c r="N38" s="13">
        <f t="shared" si="1"/>
        <v>10283.75</v>
      </c>
    </row>
    <row r="39" spans="1:14" ht="12" customHeight="1" x14ac:dyDescent="0.2">
      <c r="A39" s="7" t="str">
        <f>'Pregnant Women Participating'!A39</f>
        <v>Arkansas</v>
      </c>
      <c r="B39" s="13">
        <v>2719</v>
      </c>
      <c r="C39" s="4">
        <v>2777</v>
      </c>
      <c r="D39" s="4">
        <v>2672</v>
      </c>
      <c r="E39" s="4">
        <v>2662</v>
      </c>
      <c r="F39" s="4">
        <v>2697</v>
      </c>
      <c r="G39" s="4">
        <v>2639</v>
      </c>
      <c r="H39" s="4">
        <v>2729</v>
      </c>
      <c r="I39" s="4">
        <v>2670</v>
      </c>
      <c r="J39" s="4">
        <v>2590</v>
      </c>
      <c r="K39" s="4">
        <v>2538</v>
      </c>
      <c r="L39" s="4">
        <v>2633</v>
      </c>
      <c r="M39" s="40">
        <v>2592</v>
      </c>
      <c r="N39" s="13">
        <f t="shared" si="1"/>
        <v>2659.8333333333335</v>
      </c>
    </row>
    <row r="40" spans="1:14" ht="12" customHeight="1" x14ac:dyDescent="0.2">
      <c r="A40" s="7" t="str">
        <f>'Pregnant Women Participating'!A40</f>
        <v>Louisiana</v>
      </c>
      <c r="B40" s="13">
        <v>3701</v>
      </c>
      <c r="C40" s="4">
        <v>3679</v>
      </c>
      <c r="D40" s="4">
        <v>3514</v>
      </c>
      <c r="E40" s="4">
        <v>3474</v>
      </c>
      <c r="F40" s="4">
        <v>3522</v>
      </c>
      <c r="G40" s="4">
        <v>3396</v>
      </c>
      <c r="H40" s="4">
        <v>3368</v>
      </c>
      <c r="I40" s="4">
        <v>3266</v>
      </c>
      <c r="J40" s="4">
        <v>3296</v>
      </c>
      <c r="K40" s="4">
        <v>3326</v>
      </c>
      <c r="L40" s="4">
        <v>3493</v>
      </c>
      <c r="M40" s="40">
        <v>3504</v>
      </c>
      <c r="N40" s="13">
        <f t="shared" si="1"/>
        <v>3461.5833333333335</v>
      </c>
    </row>
    <row r="41" spans="1:14" ht="12" customHeight="1" x14ac:dyDescent="0.2">
      <c r="A41" s="7" t="str">
        <f>'Pregnant Women Participating'!A41</f>
        <v>New Mexico</v>
      </c>
      <c r="B41" s="13">
        <v>3287</v>
      </c>
      <c r="C41" s="4">
        <v>3285</v>
      </c>
      <c r="D41" s="4">
        <v>3210</v>
      </c>
      <c r="E41" s="4">
        <v>3290</v>
      </c>
      <c r="F41" s="4">
        <v>3294</v>
      </c>
      <c r="G41" s="4">
        <v>3300</v>
      </c>
      <c r="H41" s="4">
        <v>3334</v>
      </c>
      <c r="I41" s="4">
        <v>3348</v>
      </c>
      <c r="J41" s="4">
        <v>3285</v>
      </c>
      <c r="K41" s="4">
        <v>3341</v>
      </c>
      <c r="L41" s="4">
        <v>3427</v>
      </c>
      <c r="M41" s="40">
        <v>3505</v>
      </c>
      <c r="N41" s="13">
        <f t="shared" si="1"/>
        <v>3325.5</v>
      </c>
    </row>
    <row r="42" spans="1:14" ht="12" customHeight="1" x14ac:dyDescent="0.2">
      <c r="A42" s="7" t="str">
        <f>'Pregnant Women Participating'!A42</f>
        <v>Oklahoma</v>
      </c>
      <c r="B42" s="13">
        <v>4715</v>
      </c>
      <c r="C42" s="4">
        <v>4676</v>
      </c>
      <c r="D42" s="4">
        <v>4498</v>
      </c>
      <c r="E42" s="4">
        <v>4409</v>
      </c>
      <c r="F42" s="4">
        <v>4301</v>
      </c>
      <c r="G42" s="4">
        <v>4313</v>
      </c>
      <c r="H42" s="4">
        <v>4314</v>
      </c>
      <c r="I42" s="4">
        <v>4307</v>
      </c>
      <c r="J42" s="4">
        <v>4312</v>
      </c>
      <c r="K42" s="4">
        <v>4372</v>
      </c>
      <c r="L42" s="4">
        <v>4337</v>
      </c>
      <c r="M42" s="40">
        <v>4435</v>
      </c>
      <c r="N42" s="13">
        <f t="shared" si="1"/>
        <v>4415.75</v>
      </c>
    </row>
    <row r="43" spans="1:14" ht="12" customHeight="1" x14ac:dyDescent="0.2">
      <c r="A43" s="7" t="str">
        <f>'Pregnant Women Participating'!A43</f>
        <v>Texas</v>
      </c>
      <c r="B43" s="13">
        <v>94419</v>
      </c>
      <c r="C43" s="4">
        <v>92468</v>
      </c>
      <c r="D43" s="4">
        <v>91490</v>
      </c>
      <c r="E43" s="4">
        <v>91892</v>
      </c>
      <c r="F43" s="4">
        <v>91170</v>
      </c>
      <c r="G43" s="4">
        <v>91689</v>
      </c>
      <c r="H43" s="4">
        <v>91847</v>
      </c>
      <c r="I43" s="4">
        <v>92974</v>
      </c>
      <c r="J43" s="4">
        <v>93525</v>
      </c>
      <c r="K43" s="4">
        <v>94966</v>
      </c>
      <c r="L43" s="4">
        <v>96169</v>
      </c>
      <c r="M43" s="40">
        <v>96841</v>
      </c>
      <c r="N43" s="13">
        <f t="shared" si="1"/>
        <v>93287.5</v>
      </c>
    </row>
    <row r="44" spans="1:14" ht="12" customHeight="1" x14ac:dyDescent="0.2">
      <c r="A44" s="7" t="str">
        <f>'Pregnant Women Participating'!A44</f>
        <v>Utah</v>
      </c>
      <c r="B44" s="13">
        <v>4323</v>
      </c>
      <c r="C44" s="4">
        <v>4292</v>
      </c>
      <c r="D44" s="4">
        <v>4142</v>
      </c>
      <c r="E44" s="4">
        <v>4142</v>
      </c>
      <c r="F44" s="4">
        <v>4118</v>
      </c>
      <c r="G44" s="4">
        <v>4114</v>
      </c>
      <c r="H44" s="4">
        <v>4066</v>
      </c>
      <c r="I44" s="4">
        <v>3992</v>
      </c>
      <c r="J44" s="4">
        <v>3893</v>
      </c>
      <c r="K44" s="4">
        <v>3922</v>
      </c>
      <c r="L44" s="4">
        <v>3970</v>
      </c>
      <c r="M44" s="40">
        <v>3971</v>
      </c>
      <c r="N44" s="13">
        <f t="shared" si="1"/>
        <v>4078.75</v>
      </c>
    </row>
    <row r="45" spans="1:14" ht="12" customHeight="1" x14ac:dyDescent="0.2">
      <c r="A45" s="7" t="str">
        <f>'Pregnant Women Participating'!A45</f>
        <v>Inter-Tribal Council, AZ</v>
      </c>
      <c r="B45" s="13">
        <v>379</v>
      </c>
      <c r="C45" s="4">
        <v>346</v>
      </c>
      <c r="D45" s="4">
        <v>336</v>
      </c>
      <c r="E45" s="4">
        <v>365</v>
      </c>
      <c r="F45" s="4">
        <v>364</v>
      </c>
      <c r="G45" s="4">
        <v>353</v>
      </c>
      <c r="H45" s="4">
        <v>355</v>
      </c>
      <c r="I45" s="4">
        <v>360</v>
      </c>
      <c r="J45" s="4">
        <v>343</v>
      </c>
      <c r="K45" s="4">
        <v>347</v>
      </c>
      <c r="L45" s="4">
        <v>349</v>
      </c>
      <c r="M45" s="40">
        <v>345</v>
      </c>
      <c r="N45" s="13">
        <f t="shared" si="1"/>
        <v>353.5</v>
      </c>
    </row>
    <row r="46" spans="1:14" ht="12" customHeight="1" x14ac:dyDescent="0.2">
      <c r="A46" s="7" t="str">
        <f>'Pregnant Women Participating'!A46</f>
        <v>Navajo Nation, AZ</v>
      </c>
      <c r="B46" s="13">
        <v>592</v>
      </c>
      <c r="C46" s="4">
        <v>593</v>
      </c>
      <c r="D46" s="4">
        <v>576</v>
      </c>
      <c r="E46" s="4">
        <v>575</v>
      </c>
      <c r="F46" s="4">
        <v>547</v>
      </c>
      <c r="G46" s="4">
        <v>550</v>
      </c>
      <c r="H46" s="4">
        <v>578</v>
      </c>
      <c r="I46" s="4">
        <v>593</v>
      </c>
      <c r="J46" s="4">
        <v>603</v>
      </c>
      <c r="K46" s="4">
        <v>644</v>
      </c>
      <c r="L46" s="4">
        <v>625</v>
      </c>
      <c r="M46" s="40">
        <v>629</v>
      </c>
      <c r="N46" s="13">
        <f t="shared" si="1"/>
        <v>592.08333333333337</v>
      </c>
    </row>
    <row r="47" spans="1:14" ht="12" customHeight="1" x14ac:dyDescent="0.2">
      <c r="A47" s="7" t="str">
        <f>'Pregnant Women Participating'!A47</f>
        <v>Acoma, Canoncito &amp; Laguna, NM</v>
      </c>
      <c r="B47" s="13">
        <v>44</v>
      </c>
      <c r="C47" s="4">
        <v>48</v>
      </c>
      <c r="D47" s="4">
        <v>37</v>
      </c>
      <c r="E47" s="4">
        <v>41</v>
      </c>
      <c r="F47" s="4">
        <v>32</v>
      </c>
      <c r="G47" s="4">
        <v>38</v>
      </c>
      <c r="H47" s="4">
        <v>31</v>
      </c>
      <c r="I47" s="4">
        <v>34</v>
      </c>
      <c r="J47" s="4">
        <v>39</v>
      </c>
      <c r="K47" s="4">
        <v>41</v>
      </c>
      <c r="L47" s="4">
        <v>39</v>
      </c>
      <c r="M47" s="40">
        <v>40</v>
      </c>
      <c r="N47" s="13">
        <f t="shared" si="1"/>
        <v>38.666666666666664</v>
      </c>
    </row>
    <row r="48" spans="1:14" ht="12" customHeight="1" x14ac:dyDescent="0.2">
      <c r="A48" s="7" t="str">
        <f>'Pregnant Women Participating'!A48</f>
        <v>Eight Northern Pueblos, NM</v>
      </c>
      <c r="B48" s="13">
        <v>21</v>
      </c>
      <c r="C48" s="4">
        <v>21</v>
      </c>
      <c r="D48" s="4">
        <v>19</v>
      </c>
      <c r="E48" s="4">
        <v>14</v>
      </c>
      <c r="F48" s="4">
        <v>16</v>
      </c>
      <c r="G48" s="4">
        <v>19</v>
      </c>
      <c r="H48" s="4">
        <v>20</v>
      </c>
      <c r="I48" s="4">
        <v>21</v>
      </c>
      <c r="J48" s="4">
        <v>20</v>
      </c>
      <c r="K48" s="4">
        <v>21</v>
      </c>
      <c r="L48" s="4">
        <v>18</v>
      </c>
      <c r="M48" s="40">
        <v>18</v>
      </c>
      <c r="N48" s="13">
        <f t="shared" si="1"/>
        <v>19</v>
      </c>
    </row>
    <row r="49" spans="1:14" ht="12" customHeight="1" x14ac:dyDescent="0.2">
      <c r="A49" s="7" t="str">
        <f>'Pregnant Women Participating'!A49</f>
        <v>Five Sandoval Pueblos, NM</v>
      </c>
      <c r="B49" s="13">
        <v>19</v>
      </c>
      <c r="C49" s="4">
        <v>20</v>
      </c>
      <c r="D49" s="4">
        <v>16</v>
      </c>
      <c r="E49" s="4">
        <v>21</v>
      </c>
      <c r="F49" s="4">
        <v>21</v>
      </c>
      <c r="G49" s="4">
        <v>20</v>
      </c>
      <c r="H49" s="4">
        <v>17</v>
      </c>
      <c r="I49" s="4">
        <v>22</v>
      </c>
      <c r="J49" s="4">
        <v>24</v>
      </c>
      <c r="K49" s="4">
        <v>22</v>
      </c>
      <c r="L49" s="4">
        <v>19</v>
      </c>
      <c r="M49" s="40">
        <v>20</v>
      </c>
      <c r="N49" s="13">
        <f t="shared" si="1"/>
        <v>20.083333333333332</v>
      </c>
    </row>
    <row r="50" spans="1:14" ht="12" customHeight="1" x14ac:dyDescent="0.2">
      <c r="A50" s="7" t="str">
        <f>'Pregnant Women Participating'!A50</f>
        <v>Isleta Pueblo, NM</v>
      </c>
      <c r="B50" s="13">
        <v>100</v>
      </c>
      <c r="C50" s="4">
        <v>98</v>
      </c>
      <c r="D50" s="4">
        <v>88</v>
      </c>
      <c r="E50" s="4">
        <v>85</v>
      </c>
      <c r="F50" s="4">
        <v>91</v>
      </c>
      <c r="G50" s="4">
        <v>92</v>
      </c>
      <c r="H50" s="4">
        <v>94</v>
      </c>
      <c r="I50" s="4">
        <v>89</v>
      </c>
      <c r="J50" s="4">
        <v>97</v>
      </c>
      <c r="K50" s="4">
        <v>100</v>
      </c>
      <c r="L50" s="4">
        <v>93</v>
      </c>
      <c r="M50" s="40">
        <v>92</v>
      </c>
      <c r="N50" s="13">
        <f t="shared" si="1"/>
        <v>93.25</v>
      </c>
    </row>
    <row r="51" spans="1:14" ht="12" customHeight="1" x14ac:dyDescent="0.2">
      <c r="A51" s="7" t="str">
        <f>'Pregnant Women Participating'!A51</f>
        <v>San Felipe Pueblo, NM</v>
      </c>
      <c r="B51" s="13">
        <v>25</v>
      </c>
      <c r="C51" s="4">
        <v>22</v>
      </c>
      <c r="D51" s="4">
        <v>17</v>
      </c>
      <c r="E51" s="4">
        <v>29</v>
      </c>
      <c r="F51" s="4">
        <v>30</v>
      </c>
      <c r="G51" s="4">
        <v>26</v>
      </c>
      <c r="H51" s="4">
        <v>18</v>
      </c>
      <c r="I51" s="4">
        <v>20</v>
      </c>
      <c r="J51" s="4">
        <v>20</v>
      </c>
      <c r="K51" s="4">
        <v>19</v>
      </c>
      <c r="L51" s="4">
        <v>21</v>
      </c>
      <c r="M51" s="40">
        <v>22</v>
      </c>
      <c r="N51" s="13">
        <f t="shared" si="1"/>
        <v>22.416666666666668</v>
      </c>
    </row>
    <row r="52" spans="1:14" ht="12" customHeight="1" x14ac:dyDescent="0.2">
      <c r="A52" s="7" t="str">
        <f>'Pregnant Women Participating'!A52</f>
        <v>Santo Domingo Tribe, NM</v>
      </c>
      <c r="B52" s="13">
        <v>9</v>
      </c>
      <c r="C52" s="4">
        <v>11</v>
      </c>
      <c r="D52" s="4">
        <v>9</v>
      </c>
      <c r="E52" s="4">
        <v>9</v>
      </c>
      <c r="F52" s="4">
        <v>9</v>
      </c>
      <c r="G52" s="4">
        <v>13</v>
      </c>
      <c r="H52" s="4">
        <v>11</v>
      </c>
      <c r="I52" s="4">
        <v>13</v>
      </c>
      <c r="J52" s="4">
        <v>15</v>
      </c>
      <c r="K52" s="4">
        <v>14</v>
      </c>
      <c r="L52" s="4">
        <v>14</v>
      </c>
      <c r="M52" s="40">
        <v>16</v>
      </c>
      <c r="N52" s="13">
        <f t="shared" si="1"/>
        <v>11.916666666666666</v>
      </c>
    </row>
    <row r="53" spans="1:14" ht="12" customHeight="1" x14ac:dyDescent="0.2">
      <c r="A53" s="7" t="str">
        <f>'Pregnant Women Participating'!A53</f>
        <v>Zuni Pueblo, NM</v>
      </c>
      <c r="B53" s="13">
        <v>62</v>
      </c>
      <c r="C53" s="4">
        <v>50</v>
      </c>
      <c r="D53" s="4">
        <v>49</v>
      </c>
      <c r="E53" s="4">
        <v>46</v>
      </c>
      <c r="F53" s="4">
        <v>53</v>
      </c>
      <c r="G53" s="4">
        <v>50</v>
      </c>
      <c r="H53" s="4">
        <v>56</v>
      </c>
      <c r="I53" s="4">
        <v>56</v>
      </c>
      <c r="J53" s="4">
        <v>57</v>
      </c>
      <c r="K53" s="4">
        <v>51</v>
      </c>
      <c r="L53" s="4">
        <v>51</v>
      </c>
      <c r="M53" s="40">
        <v>47</v>
      </c>
      <c r="N53" s="13">
        <f t="shared" si="1"/>
        <v>52.333333333333336</v>
      </c>
    </row>
    <row r="54" spans="1:14" ht="12" customHeight="1" x14ac:dyDescent="0.2">
      <c r="A54" s="7" t="str">
        <f>'Pregnant Women Participating'!A54</f>
        <v>Cherokee Nation, OK</v>
      </c>
      <c r="B54" s="13">
        <v>201</v>
      </c>
      <c r="C54" s="4">
        <v>195</v>
      </c>
      <c r="D54" s="4">
        <v>181</v>
      </c>
      <c r="E54" s="4">
        <v>192</v>
      </c>
      <c r="F54" s="4">
        <v>204</v>
      </c>
      <c r="G54" s="4">
        <v>216</v>
      </c>
      <c r="H54" s="4">
        <v>241</v>
      </c>
      <c r="I54" s="4">
        <v>239</v>
      </c>
      <c r="J54" s="4">
        <v>252</v>
      </c>
      <c r="K54" s="4">
        <v>249</v>
      </c>
      <c r="L54" s="4">
        <v>247</v>
      </c>
      <c r="M54" s="40">
        <v>244</v>
      </c>
      <c r="N54" s="13">
        <f t="shared" si="1"/>
        <v>221.75</v>
      </c>
    </row>
    <row r="55" spans="1:14" ht="12" customHeight="1" x14ac:dyDescent="0.2">
      <c r="A55" s="7" t="str">
        <f>'Pregnant Women Participating'!A55</f>
        <v>Chickasaw Nation, OK</v>
      </c>
      <c r="B55" s="13">
        <v>192</v>
      </c>
      <c r="C55" s="4">
        <v>192</v>
      </c>
      <c r="D55" s="4">
        <v>223</v>
      </c>
      <c r="E55" s="4">
        <v>212</v>
      </c>
      <c r="F55" s="4">
        <v>209</v>
      </c>
      <c r="G55" s="4">
        <v>195</v>
      </c>
      <c r="H55" s="4">
        <v>199</v>
      </c>
      <c r="I55" s="4">
        <v>201</v>
      </c>
      <c r="J55" s="4">
        <v>198</v>
      </c>
      <c r="K55" s="4">
        <v>191</v>
      </c>
      <c r="L55" s="4">
        <v>208</v>
      </c>
      <c r="M55" s="40">
        <v>212</v>
      </c>
      <c r="N55" s="13">
        <f t="shared" si="1"/>
        <v>202.66666666666666</v>
      </c>
    </row>
    <row r="56" spans="1:14" ht="12" customHeight="1" x14ac:dyDescent="0.2">
      <c r="A56" s="7" t="str">
        <f>'Pregnant Women Participating'!A56</f>
        <v>Choctaw Nation, OK</v>
      </c>
      <c r="B56" s="13">
        <v>199</v>
      </c>
      <c r="C56" s="4">
        <v>186</v>
      </c>
      <c r="D56" s="4">
        <v>182</v>
      </c>
      <c r="E56" s="4">
        <v>197</v>
      </c>
      <c r="F56" s="4">
        <v>204</v>
      </c>
      <c r="G56" s="4">
        <v>202</v>
      </c>
      <c r="H56" s="4">
        <v>205</v>
      </c>
      <c r="I56" s="4">
        <v>191</v>
      </c>
      <c r="J56" s="4">
        <v>201</v>
      </c>
      <c r="K56" s="4">
        <v>209</v>
      </c>
      <c r="L56" s="4">
        <v>227</v>
      </c>
      <c r="M56" s="40">
        <v>221</v>
      </c>
      <c r="N56" s="13">
        <f t="shared" si="1"/>
        <v>202</v>
      </c>
    </row>
    <row r="57" spans="1:14" ht="12" customHeight="1" x14ac:dyDescent="0.2">
      <c r="A57" s="7" t="str">
        <f>'Pregnant Women Participating'!A57</f>
        <v>Citizen Potawatomi Nation, OK</v>
      </c>
      <c r="B57" s="13">
        <v>94</v>
      </c>
      <c r="C57" s="4">
        <v>90</v>
      </c>
      <c r="D57" s="4">
        <v>77</v>
      </c>
      <c r="E57" s="4">
        <v>81</v>
      </c>
      <c r="F57" s="4">
        <v>76</v>
      </c>
      <c r="G57" s="4">
        <v>73</v>
      </c>
      <c r="H57" s="4">
        <v>80</v>
      </c>
      <c r="I57" s="4">
        <v>85</v>
      </c>
      <c r="J57" s="4">
        <v>92</v>
      </c>
      <c r="K57" s="4">
        <v>76</v>
      </c>
      <c r="L57" s="4">
        <v>84</v>
      </c>
      <c r="M57" s="40">
        <v>84</v>
      </c>
      <c r="N57" s="13">
        <f t="shared" si="1"/>
        <v>82.666666666666671</v>
      </c>
    </row>
    <row r="58" spans="1:14" ht="12" customHeight="1" x14ac:dyDescent="0.2">
      <c r="A58" s="7" t="str">
        <f>'Pregnant Women Participating'!A58</f>
        <v>Inter-Tribal Council, OK</v>
      </c>
      <c r="B58" s="13">
        <v>51</v>
      </c>
      <c r="C58" s="4">
        <v>52</v>
      </c>
      <c r="D58" s="4">
        <v>55</v>
      </c>
      <c r="E58" s="4">
        <v>52</v>
      </c>
      <c r="F58" s="4">
        <v>54</v>
      </c>
      <c r="G58" s="4">
        <v>52</v>
      </c>
      <c r="H58" s="4">
        <v>42</v>
      </c>
      <c r="I58" s="4">
        <v>41</v>
      </c>
      <c r="J58" s="4">
        <v>43</v>
      </c>
      <c r="K58" s="4">
        <v>37</v>
      </c>
      <c r="L58" s="4">
        <v>46</v>
      </c>
      <c r="M58" s="40">
        <v>45</v>
      </c>
      <c r="N58" s="13">
        <f t="shared" si="1"/>
        <v>47.5</v>
      </c>
    </row>
    <row r="59" spans="1:14" ht="12" customHeight="1" x14ac:dyDescent="0.2">
      <c r="A59" s="7" t="str">
        <f>'Pregnant Women Participating'!A59</f>
        <v>Muscogee Creek Nation, OK</v>
      </c>
      <c r="B59" s="13">
        <v>92</v>
      </c>
      <c r="C59" s="4">
        <v>91</v>
      </c>
      <c r="D59" s="4">
        <v>92</v>
      </c>
      <c r="E59" s="4">
        <v>93</v>
      </c>
      <c r="F59" s="4">
        <v>98</v>
      </c>
      <c r="G59" s="4">
        <v>101</v>
      </c>
      <c r="H59" s="4">
        <v>96</v>
      </c>
      <c r="I59" s="4">
        <v>97</v>
      </c>
      <c r="J59" s="4">
        <v>98</v>
      </c>
      <c r="K59" s="4">
        <v>97</v>
      </c>
      <c r="L59" s="4">
        <v>104</v>
      </c>
      <c r="M59" s="40">
        <v>95</v>
      </c>
      <c r="N59" s="13">
        <f t="shared" si="1"/>
        <v>96.166666666666671</v>
      </c>
    </row>
    <row r="60" spans="1:14" ht="12" customHeight="1" x14ac:dyDescent="0.2">
      <c r="A60" s="7" t="str">
        <f>'Pregnant Women Participating'!A60</f>
        <v>Osage Tribal Council, OK</v>
      </c>
      <c r="B60" s="13">
        <v>187</v>
      </c>
      <c r="C60" s="4">
        <v>188</v>
      </c>
      <c r="D60" s="4">
        <v>184</v>
      </c>
      <c r="E60" s="4">
        <v>195</v>
      </c>
      <c r="F60" s="4">
        <v>175</v>
      </c>
      <c r="G60" s="4">
        <v>199</v>
      </c>
      <c r="H60" s="4">
        <v>208</v>
      </c>
      <c r="I60" s="4">
        <v>209</v>
      </c>
      <c r="J60" s="4">
        <v>218</v>
      </c>
      <c r="K60" s="4">
        <v>216</v>
      </c>
      <c r="L60" s="4">
        <v>214</v>
      </c>
      <c r="M60" s="40">
        <v>209</v>
      </c>
      <c r="N60" s="13">
        <f t="shared" si="1"/>
        <v>200.16666666666666</v>
      </c>
    </row>
    <row r="61" spans="1:14" ht="12" customHeight="1" x14ac:dyDescent="0.2">
      <c r="A61" s="7" t="str">
        <f>'Pregnant Women Participating'!A61</f>
        <v>Otoe-Missouria Tribe, OK</v>
      </c>
      <c r="B61" s="13">
        <v>25</v>
      </c>
      <c r="C61" s="4">
        <v>23</v>
      </c>
      <c r="D61" s="4">
        <v>20</v>
      </c>
      <c r="E61" s="4">
        <v>13</v>
      </c>
      <c r="F61" s="4">
        <v>8</v>
      </c>
      <c r="G61" s="4">
        <v>12</v>
      </c>
      <c r="H61" s="4">
        <v>14</v>
      </c>
      <c r="I61" s="4">
        <v>16</v>
      </c>
      <c r="J61" s="4">
        <v>15</v>
      </c>
      <c r="K61" s="4">
        <v>13</v>
      </c>
      <c r="L61" s="4">
        <v>15</v>
      </c>
      <c r="M61" s="40">
        <v>20</v>
      </c>
      <c r="N61" s="13">
        <f t="shared" si="1"/>
        <v>16.166666666666668</v>
      </c>
    </row>
    <row r="62" spans="1:14" ht="12" customHeight="1" x14ac:dyDescent="0.2">
      <c r="A62" s="7" t="str">
        <f>'Pregnant Women Participating'!A62</f>
        <v>Wichita, Caddo &amp; Delaware (WCD), OK</v>
      </c>
      <c r="B62" s="13">
        <v>193</v>
      </c>
      <c r="C62" s="4">
        <v>196</v>
      </c>
      <c r="D62" s="4">
        <v>188</v>
      </c>
      <c r="E62" s="4">
        <v>189</v>
      </c>
      <c r="F62" s="4">
        <v>181</v>
      </c>
      <c r="G62" s="4">
        <v>177</v>
      </c>
      <c r="H62" s="4">
        <v>170</v>
      </c>
      <c r="I62" s="4">
        <v>162</v>
      </c>
      <c r="J62" s="4">
        <v>177</v>
      </c>
      <c r="K62" s="4">
        <v>189</v>
      </c>
      <c r="L62" s="4">
        <v>182</v>
      </c>
      <c r="M62" s="40">
        <v>166</v>
      </c>
      <c r="N62" s="13">
        <f t="shared" si="1"/>
        <v>180.83333333333334</v>
      </c>
    </row>
    <row r="63" spans="1:14" ht="12" customHeight="1" x14ac:dyDescent="0.2">
      <c r="A63" s="7" t="str">
        <f>'Pregnant Women Participating'!A63</f>
        <v>Colorado</v>
      </c>
      <c r="B63" s="13">
        <v>6911</v>
      </c>
      <c r="C63" s="4">
        <v>6790</v>
      </c>
      <c r="D63" s="4">
        <v>6569</v>
      </c>
      <c r="E63" s="4">
        <v>6645</v>
      </c>
      <c r="F63" s="4">
        <v>6663</v>
      </c>
      <c r="G63" s="4">
        <v>6669</v>
      </c>
      <c r="H63" s="4">
        <v>6605</v>
      </c>
      <c r="I63" s="4">
        <v>6624</v>
      </c>
      <c r="J63" s="4">
        <v>6492</v>
      </c>
      <c r="K63" s="4">
        <v>6520</v>
      </c>
      <c r="L63" s="4">
        <v>6660</v>
      </c>
      <c r="M63" s="40">
        <v>6705</v>
      </c>
      <c r="N63" s="13">
        <f t="shared" si="1"/>
        <v>6654.416666666667</v>
      </c>
    </row>
    <row r="64" spans="1:14" ht="12" customHeight="1" x14ac:dyDescent="0.2">
      <c r="A64" s="7" t="str">
        <f>'Pregnant Women Participating'!A64</f>
        <v>Kansas</v>
      </c>
      <c r="B64" s="13">
        <v>3440</v>
      </c>
      <c r="C64" s="4">
        <v>3402</v>
      </c>
      <c r="D64" s="4">
        <v>3343</v>
      </c>
      <c r="E64" s="4">
        <v>3328</v>
      </c>
      <c r="F64" s="4">
        <v>3255</v>
      </c>
      <c r="G64" s="4">
        <v>3275</v>
      </c>
      <c r="H64" s="4">
        <v>3286</v>
      </c>
      <c r="I64" s="4">
        <v>3279</v>
      </c>
      <c r="J64" s="4">
        <v>3216</v>
      </c>
      <c r="K64" s="4">
        <v>3271</v>
      </c>
      <c r="L64" s="4">
        <v>3307</v>
      </c>
      <c r="M64" s="40">
        <v>3327</v>
      </c>
      <c r="N64" s="13">
        <f t="shared" si="1"/>
        <v>3310.75</v>
      </c>
    </row>
    <row r="65" spans="1:14" ht="12" customHeight="1" x14ac:dyDescent="0.2">
      <c r="A65" s="7" t="str">
        <f>'Pregnant Women Participating'!A65</f>
        <v>Missouri</v>
      </c>
      <c r="B65" s="13">
        <v>7525</v>
      </c>
      <c r="C65" s="4">
        <v>7403</v>
      </c>
      <c r="D65" s="4">
        <v>7178</v>
      </c>
      <c r="E65" s="4">
        <v>7194</v>
      </c>
      <c r="F65" s="4">
        <v>7043</v>
      </c>
      <c r="G65" s="4">
        <v>6981</v>
      </c>
      <c r="H65" s="4">
        <v>6919</v>
      </c>
      <c r="I65" s="4">
        <v>6890</v>
      </c>
      <c r="J65" s="4">
        <v>6885</v>
      </c>
      <c r="K65" s="4">
        <v>6917</v>
      </c>
      <c r="L65" s="4">
        <v>6982</v>
      </c>
      <c r="M65" s="40">
        <v>7029</v>
      </c>
      <c r="N65" s="13">
        <f t="shared" si="1"/>
        <v>7078.833333333333</v>
      </c>
    </row>
    <row r="66" spans="1:14" ht="12" customHeight="1" x14ac:dyDescent="0.2">
      <c r="A66" s="7" t="str">
        <f>'Pregnant Women Participating'!A66</f>
        <v>Montana</v>
      </c>
      <c r="B66" s="13">
        <v>1276</v>
      </c>
      <c r="C66" s="4">
        <v>1244</v>
      </c>
      <c r="D66" s="4">
        <v>1204</v>
      </c>
      <c r="E66" s="4">
        <v>1185</v>
      </c>
      <c r="F66" s="4">
        <v>1190</v>
      </c>
      <c r="G66" s="4">
        <v>1189</v>
      </c>
      <c r="H66" s="4">
        <v>1182</v>
      </c>
      <c r="I66" s="4">
        <v>1180</v>
      </c>
      <c r="J66" s="4">
        <v>1194</v>
      </c>
      <c r="K66" s="4">
        <v>1219</v>
      </c>
      <c r="L66" s="4">
        <v>1238</v>
      </c>
      <c r="M66" s="40">
        <v>1227</v>
      </c>
      <c r="N66" s="13">
        <f t="shared" si="1"/>
        <v>1210.6666666666667</v>
      </c>
    </row>
    <row r="67" spans="1:14" ht="12" customHeight="1" x14ac:dyDescent="0.2">
      <c r="A67" s="7" t="str">
        <f>'Pregnant Women Participating'!A67</f>
        <v>Nebraska</v>
      </c>
      <c r="B67" s="13">
        <v>2731</v>
      </c>
      <c r="C67" s="4">
        <v>2692</v>
      </c>
      <c r="D67" s="4">
        <v>2618</v>
      </c>
      <c r="E67" s="4">
        <v>2642</v>
      </c>
      <c r="F67" s="4">
        <v>2616</v>
      </c>
      <c r="G67" s="4">
        <v>2587</v>
      </c>
      <c r="H67" s="4">
        <v>2639</v>
      </c>
      <c r="I67" s="4">
        <v>2641</v>
      </c>
      <c r="J67" s="4">
        <v>2563</v>
      </c>
      <c r="K67" s="4">
        <v>2550</v>
      </c>
      <c r="L67" s="4">
        <v>2611</v>
      </c>
      <c r="M67" s="40">
        <v>2554</v>
      </c>
      <c r="N67" s="13">
        <f t="shared" si="1"/>
        <v>2620.3333333333335</v>
      </c>
    </row>
    <row r="68" spans="1:14" ht="12" customHeight="1" x14ac:dyDescent="0.2">
      <c r="A68" s="7" t="str">
        <f>'Pregnant Women Participating'!A68</f>
        <v>North Dakota</v>
      </c>
      <c r="B68" s="13">
        <v>719</v>
      </c>
      <c r="C68" s="4">
        <v>712</v>
      </c>
      <c r="D68" s="4">
        <v>690</v>
      </c>
      <c r="E68" s="4">
        <v>682</v>
      </c>
      <c r="F68" s="4">
        <v>705</v>
      </c>
      <c r="G68" s="4">
        <v>697</v>
      </c>
      <c r="H68" s="4">
        <v>695</v>
      </c>
      <c r="I68" s="4">
        <v>688</v>
      </c>
      <c r="J68" s="4">
        <v>697</v>
      </c>
      <c r="K68" s="4">
        <v>717</v>
      </c>
      <c r="L68" s="4">
        <v>728</v>
      </c>
      <c r="M68" s="40">
        <v>719</v>
      </c>
      <c r="N68" s="13">
        <f t="shared" si="1"/>
        <v>704.08333333333337</v>
      </c>
    </row>
    <row r="69" spans="1:14" ht="12" customHeight="1" x14ac:dyDescent="0.2">
      <c r="A69" s="7" t="str">
        <f>'Pregnant Women Participating'!A69</f>
        <v>South Dakota</v>
      </c>
      <c r="B69" s="13">
        <v>1052</v>
      </c>
      <c r="C69" s="4">
        <v>1057</v>
      </c>
      <c r="D69" s="4">
        <v>1056</v>
      </c>
      <c r="E69" s="4">
        <v>1041</v>
      </c>
      <c r="F69" s="4">
        <v>1020</v>
      </c>
      <c r="G69" s="4">
        <v>1025</v>
      </c>
      <c r="H69" s="4">
        <v>1001</v>
      </c>
      <c r="I69" s="4">
        <v>978</v>
      </c>
      <c r="J69" s="4">
        <v>964</v>
      </c>
      <c r="K69" s="4">
        <v>1009</v>
      </c>
      <c r="L69" s="4">
        <v>985</v>
      </c>
      <c r="M69" s="40">
        <v>977</v>
      </c>
      <c r="N69" s="13">
        <f t="shared" si="1"/>
        <v>1013.75</v>
      </c>
    </row>
    <row r="70" spans="1:14" ht="12" customHeight="1" x14ac:dyDescent="0.2">
      <c r="A70" s="7" t="str">
        <f>'Pregnant Women Participating'!A70</f>
        <v>Wyoming</v>
      </c>
      <c r="B70" s="13">
        <v>646</v>
      </c>
      <c r="C70" s="4">
        <v>652</v>
      </c>
      <c r="D70" s="4">
        <v>628</v>
      </c>
      <c r="E70" s="4">
        <v>607</v>
      </c>
      <c r="F70" s="4">
        <v>603</v>
      </c>
      <c r="G70" s="4">
        <v>586</v>
      </c>
      <c r="H70" s="4">
        <v>577</v>
      </c>
      <c r="I70" s="4">
        <v>569</v>
      </c>
      <c r="J70" s="4">
        <v>564</v>
      </c>
      <c r="K70" s="4">
        <v>561</v>
      </c>
      <c r="L70" s="4">
        <v>556</v>
      </c>
      <c r="M70" s="40">
        <v>561</v>
      </c>
      <c r="N70" s="13">
        <f t="shared" si="1"/>
        <v>592.5</v>
      </c>
    </row>
    <row r="71" spans="1:14" ht="12" customHeight="1" x14ac:dyDescent="0.2">
      <c r="A71" s="7" t="str">
        <f>'Pregnant Women Participating'!A71</f>
        <v>Ute Mountain Ute Tribe, CO</v>
      </c>
      <c r="B71" s="13">
        <v>7</v>
      </c>
      <c r="C71" s="4">
        <v>8</v>
      </c>
      <c r="D71" s="4">
        <v>9</v>
      </c>
      <c r="E71" s="4">
        <v>9</v>
      </c>
      <c r="F71" s="4">
        <v>8</v>
      </c>
      <c r="G71" s="4">
        <v>7</v>
      </c>
      <c r="H71" s="4">
        <v>11</v>
      </c>
      <c r="I71" s="4">
        <v>11</v>
      </c>
      <c r="J71" s="4">
        <v>11</v>
      </c>
      <c r="K71" s="4">
        <v>10</v>
      </c>
      <c r="L71" s="4">
        <v>8</v>
      </c>
      <c r="M71" s="40">
        <v>8</v>
      </c>
      <c r="N71" s="13">
        <f t="shared" si="1"/>
        <v>8.9166666666666661</v>
      </c>
    </row>
    <row r="72" spans="1:14" ht="12" customHeight="1" x14ac:dyDescent="0.2">
      <c r="A72" s="7" t="str">
        <f>'Pregnant Women Participating'!A72</f>
        <v>Omaha Sioux, NE</v>
      </c>
      <c r="B72" s="13">
        <v>2</v>
      </c>
      <c r="C72" s="4">
        <v>2</v>
      </c>
      <c r="D72" s="4">
        <v>2</v>
      </c>
      <c r="E72" s="4">
        <v>1</v>
      </c>
      <c r="F72" s="4">
        <v>1</v>
      </c>
      <c r="G72" s="4">
        <v>1</v>
      </c>
      <c r="H72" s="4">
        <v>1</v>
      </c>
      <c r="I72" s="4">
        <v>1</v>
      </c>
      <c r="J72" s="4">
        <v>0</v>
      </c>
      <c r="K72" s="4">
        <v>0</v>
      </c>
      <c r="L72" s="4">
        <v>1</v>
      </c>
      <c r="M72" s="40">
        <v>1</v>
      </c>
      <c r="N72" s="13">
        <f t="shared" si="1"/>
        <v>1.0833333333333333</v>
      </c>
    </row>
    <row r="73" spans="1:14" ht="12" customHeight="1" x14ac:dyDescent="0.2">
      <c r="A73" s="7" t="str">
        <f>'Pregnant Women Participating'!A73</f>
        <v>Santee Sioux, NE</v>
      </c>
      <c r="B73" s="13">
        <v>2</v>
      </c>
      <c r="C73" s="4">
        <v>2</v>
      </c>
      <c r="D73" s="4">
        <v>0</v>
      </c>
      <c r="E73" s="4">
        <v>0</v>
      </c>
      <c r="F73" s="4">
        <v>0</v>
      </c>
      <c r="G73" s="4">
        <v>0</v>
      </c>
      <c r="H73" s="4">
        <v>0</v>
      </c>
      <c r="I73" s="4">
        <v>0</v>
      </c>
      <c r="J73" s="4">
        <v>0</v>
      </c>
      <c r="K73" s="4">
        <v>0</v>
      </c>
      <c r="L73" s="4">
        <v>1</v>
      </c>
      <c r="M73" s="40">
        <v>2</v>
      </c>
      <c r="N73" s="13">
        <f t="shared" si="1"/>
        <v>0.58333333333333337</v>
      </c>
    </row>
    <row r="74" spans="1:14" ht="12" customHeight="1" x14ac:dyDescent="0.2">
      <c r="A74" s="7" t="str">
        <f>'Pregnant Women Participating'!A74</f>
        <v>Winnebago Tribe, NE</v>
      </c>
      <c r="B74" s="13">
        <v>4</v>
      </c>
      <c r="C74" s="4">
        <v>2</v>
      </c>
      <c r="D74" s="4">
        <v>1</v>
      </c>
      <c r="E74" s="4">
        <v>3</v>
      </c>
      <c r="F74" s="4">
        <v>2</v>
      </c>
      <c r="G74" s="4">
        <v>3</v>
      </c>
      <c r="H74" s="4">
        <v>4</v>
      </c>
      <c r="I74" s="4">
        <v>5</v>
      </c>
      <c r="J74" s="4">
        <v>5</v>
      </c>
      <c r="K74" s="4">
        <v>4</v>
      </c>
      <c r="L74" s="4">
        <v>9</v>
      </c>
      <c r="M74" s="40">
        <v>6</v>
      </c>
      <c r="N74" s="13">
        <f t="shared" si="1"/>
        <v>4</v>
      </c>
    </row>
    <row r="75" spans="1:14" ht="12" customHeight="1" x14ac:dyDescent="0.2">
      <c r="A75" s="7" t="str">
        <f>'Pregnant Women Participating'!A75</f>
        <v>Standing Rock Sioux Tribe, ND</v>
      </c>
      <c r="B75" s="13">
        <v>12</v>
      </c>
      <c r="C75" s="4">
        <v>9</v>
      </c>
      <c r="D75" s="4">
        <v>9</v>
      </c>
      <c r="E75" s="4">
        <v>9</v>
      </c>
      <c r="F75" s="4">
        <v>11</v>
      </c>
      <c r="G75" s="4">
        <v>12</v>
      </c>
      <c r="H75" s="4">
        <v>14</v>
      </c>
      <c r="I75" s="4">
        <v>15</v>
      </c>
      <c r="J75" s="4">
        <v>14</v>
      </c>
      <c r="K75" s="4">
        <v>13</v>
      </c>
      <c r="L75" s="4">
        <v>10</v>
      </c>
      <c r="M75" s="40">
        <v>8</v>
      </c>
      <c r="N75" s="13">
        <f t="shared" si="1"/>
        <v>11.333333333333334</v>
      </c>
    </row>
    <row r="76" spans="1:14" ht="12" customHeight="1" x14ac:dyDescent="0.2">
      <c r="A76" s="7" t="str">
        <f>'Pregnant Women Participating'!A76</f>
        <v>Three Affiliated Tribes, ND</v>
      </c>
      <c r="B76" s="13">
        <v>4</v>
      </c>
      <c r="C76" s="4">
        <v>4</v>
      </c>
      <c r="D76" s="4">
        <v>5</v>
      </c>
      <c r="E76" s="4">
        <v>5</v>
      </c>
      <c r="F76" s="4">
        <v>5</v>
      </c>
      <c r="G76" s="4">
        <v>5</v>
      </c>
      <c r="H76" s="4">
        <v>4</v>
      </c>
      <c r="I76" s="4">
        <v>4</v>
      </c>
      <c r="J76" s="4">
        <v>3</v>
      </c>
      <c r="K76" s="4">
        <v>1</v>
      </c>
      <c r="L76" s="4">
        <v>2</v>
      </c>
      <c r="M76" s="40">
        <v>2</v>
      </c>
      <c r="N76" s="13">
        <f t="shared" si="1"/>
        <v>3.6666666666666665</v>
      </c>
    </row>
    <row r="77" spans="1:14" ht="12" customHeight="1" x14ac:dyDescent="0.2">
      <c r="A77" s="7" t="str">
        <f>'Pregnant Women Participating'!A77</f>
        <v>Cheyenne River Sioux, SD</v>
      </c>
      <c r="B77" s="13">
        <v>29</v>
      </c>
      <c r="C77" s="4">
        <v>38</v>
      </c>
      <c r="D77" s="4">
        <v>32</v>
      </c>
      <c r="E77" s="4">
        <v>30</v>
      </c>
      <c r="F77" s="4">
        <v>29</v>
      </c>
      <c r="G77" s="4">
        <v>29</v>
      </c>
      <c r="H77" s="4">
        <v>33</v>
      </c>
      <c r="I77" s="4">
        <v>33</v>
      </c>
      <c r="J77" s="4">
        <v>30</v>
      </c>
      <c r="K77" s="4">
        <v>24</v>
      </c>
      <c r="L77" s="4">
        <v>23</v>
      </c>
      <c r="M77" s="40">
        <v>18</v>
      </c>
      <c r="N77" s="13">
        <f t="shared" si="1"/>
        <v>29</v>
      </c>
    </row>
    <row r="78" spans="1:14" ht="12" customHeight="1" x14ac:dyDescent="0.2">
      <c r="A78" s="7" t="str">
        <f>'Pregnant Women Participating'!A78</f>
        <v>Rosebud Sioux, SD</v>
      </c>
      <c r="B78" s="13">
        <v>68</v>
      </c>
      <c r="C78" s="4">
        <v>55</v>
      </c>
      <c r="D78" s="4">
        <v>55</v>
      </c>
      <c r="E78" s="4">
        <v>52</v>
      </c>
      <c r="F78" s="4">
        <v>57</v>
      </c>
      <c r="G78" s="4">
        <v>54</v>
      </c>
      <c r="H78" s="4">
        <v>48</v>
      </c>
      <c r="I78" s="4">
        <v>47</v>
      </c>
      <c r="J78" s="4">
        <v>55</v>
      </c>
      <c r="K78" s="4">
        <v>48</v>
      </c>
      <c r="L78" s="4">
        <v>49</v>
      </c>
      <c r="M78" s="40">
        <v>56</v>
      </c>
      <c r="N78" s="13">
        <f t="shared" si="1"/>
        <v>53.666666666666664</v>
      </c>
    </row>
    <row r="79" spans="1:14" ht="12" customHeight="1" x14ac:dyDescent="0.2">
      <c r="A79" s="7" t="str">
        <f>'Pregnant Women Participating'!A79</f>
        <v>Northern Arapahoe, WY</v>
      </c>
      <c r="B79" s="13">
        <v>15</v>
      </c>
      <c r="C79" s="4">
        <v>15</v>
      </c>
      <c r="D79" s="4">
        <v>18</v>
      </c>
      <c r="E79" s="4">
        <v>9</v>
      </c>
      <c r="F79" s="4">
        <v>7</v>
      </c>
      <c r="G79" s="4">
        <v>6</v>
      </c>
      <c r="H79" s="4">
        <v>12</v>
      </c>
      <c r="I79" s="4">
        <v>13</v>
      </c>
      <c r="J79" s="4">
        <v>16</v>
      </c>
      <c r="K79" s="4">
        <v>17</v>
      </c>
      <c r="L79" s="4">
        <v>12</v>
      </c>
      <c r="M79" s="40">
        <v>11</v>
      </c>
      <c r="N79" s="13">
        <f t="shared" si="1"/>
        <v>12.583333333333334</v>
      </c>
    </row>
    <row r="80" spans="1:14" ht="12" customHeight="1" x14ac:dyDescent="0.2">
      <c r="A80" s="7" t="str">
        <f>'Pregnant Women Participating'!A80</f>
        <v>Shoshone Tribe, WY</v>
      </c>
      <c r="B80" s="13">
        <v>11</v>
      </c>
      <c r="C80" s="4">
        <v>13</v>
      </c>
      <c r="D80" s="4">
        <v>11</v>
      </c>
      <c r="E80" s="4">
        <v>11</v>
      </c>
      <c r="F80" s="4">
        <v>12</v>
      </c>
      <c r="G80" s="4">
        <v>10</v>
      </c>
      <c r="H80" s="4">
        <v>10</v>
      </c>
      <c r="I80" s="4">
        <v>13</v>
      </c>
      <c r="J80" s="4">
        <v>15</v>
      </c>
      <c r="K80" s="4">
        <v>14</v>
      </c>
      <c r="L80" s="4">
        <v>14</v>
      </c>
      <c r="M80" s="40">
        <v>8</v>
      </c>
      <c r="N80" s="13">
        <f t="shared" si="1"/>
        <v>11.833333333333334</v>
      </c>
    </row>
    <row r="81" spans="1:14" ht="12" customHeight="1" x14ac:dyDescent="0.2">
      <c r="A81" s="8" t="str">
        <f>'Pregnant Women Participating'!A81</f>
        <v>Alaska</v>
      </c>
      <c r="B81" s="13">
        <v>1650</v>
      </c>
      <c r="C81" s="4">
        <v>1641</v>
      </c>
      <c r="D81" s="4">
        <v>1607</v>
      </c>
      <c r="E81" s="4">
        <v>1607</v>
      </c>
      <c r="F81" s="4">
        <v>1590</v>
      </c>
      <c r="G81" s="4">
        <v>1601</v>
      </c>
      <c r="H81" s="4">
        <v>1598</v>
      </c>
      <c r="I81" s="4">
        <v>1634</v>
      </c>
      <c r="J81" s="4">
        <v>1613</v>
      </c>
      <c r="K81" s="4">
        <v>1628</v>
      </c>
      <c r="L81" s="4">
        <v>1624</v>
      </c>
      <c r="M81" s="40">
        <v>1650</v>
      </c>
      <c r="N81" s="13">
        <f t="shared" si="1"/>
        <v>1620.25</v>
      </c>
    </row>
    <row r="82" spans="1:14" ht="12" customHeight="1" x14ac:dyDescent="0.2">
      <c r="A82" s="8" t="str">
        <f>'Pregnant Women Participating'!A82</f>
        <v>American Samoa</v>
      </c>
      <c r="B82" s="13">
        <v>389</v>
      </c>
      <c r="C82" s="4">
        <v>380</v>
      </c>
      <c r="D82" s="4">
        <v>380</v>
      </c>
      <c r="E82" s="4">
        <v>380</v>
      </c>
      <c r="F82" s="4">
        <v>359</v>
      </c>
      <c r="G82" s="4">
        <v>368</v>
      </c>
      <c r="H82" s="4">
        <v>357</v>
      </c>
      <c r="I82" s="4">
        <v>351</v>
      </c>
      <c r="J82" s="4">
        <v>358</v>
      </c>
      <c r="K82" s="4">
        <v>348</v>
      </c>
      <c r="L82" s="4">
        <v>347</v>
      </c>
      <c r="M82" s="40">
        <v>346</v>
      </c>
      <c r="N82" s="13">
        <f t="shared" si="1"/>
        <v>363.58333333333331</v>
      </c>
    </row>
    <row r="83" spans="1:14" ht="12" customHeight="1" x14ac:dyDescent="0.2">
      <c r="A83" s="8" t="str">
        <f>'Pregnant Women Participating'!A83</f>
        <v>California</v>
      </c>
      <c r="B83" s="13">
        <v>78000</v>
      </c>
      <c r="C83" s="4">
        <v>76346</v>
      </c>
      <c r="D83" s="4">
        <v>73443</v>
      </c>
      <c r="E83" s="4">
        <v>74803</v>
      </c>
      <c r="F83" s="4">
        <v>73512</v>
      </c>
      <c r="G83" s="4">
        <v>73215</v>
      </c>
      <c r="H83" s="4">
        <v>72536</v>
      </c>
      <c r="I83" s="4">
        <v>72642</v>
      </c>
      <c r="J83" s="4">
        <v>71393</v>
      </c>
      <c r="K83" s="4">
        <v>71791</v>
      </c>
      <c r="L83" s="4">
        <v>71741</v>
      </c>
      <c r="M83" s="40">
        <v>69206</v>
      </c>
      <c r="N83" s="13">
        <f t="shared" si="1"/>
        <v>73219</v>
      </c>
    </row>
    <row r="84" spans="1:14" ht="12" customHeight="1" x14ac:dyDescent="0.2">
      <c r="A84" s="8" t="str">
        <f>'Pregnant Women Participating'!A84</f>
        <v>Guam</v>
      </c>
      <c r="B84" s="13">
        <v>517</v>
      </c>
      <c r="C84" s="4">
        <v>519</v>
      </c>
      <c r="D84" s="4">
        <v>501</v>
      </c>
      <c r="E84" s="4">
        <v>512</v>
      </c>
      <c r="F84" s="4">
        <v>521</v>
      </c>
      <c r="G84" s="4">
        <v>529</v>
      </c>
      <c r="H84" s="4">
        <v>571</v>
      </c>
      <c r="I84" s="4">
        <v>537</v>
      </c>
      <c r="J84" s="4">
        <v>543</v>
      </c>
      <c r="K84" s="4">
        <v>535</v>
      </c>
      <c r="L84" s="4">
        <v>542</v>
      </c>
      <c r="M84" s="40">
        <v>564</v>
      </c>
      <c r="N84" s="13">
        <f t="shared" si="1"/>
        <v>532.58333333333337</v>
      </c>
    </row>
    <row r="85" spans="1:14" ht="12" customHeight="1" x14ac:dyDescent="0.2">
      <c r="A85" s="8" t="str">
        <f>'Pregnant Women Participating'!A85</f>
        <v>Hawaii</v>
      </c>
      <c r="B85" s="13">
        <v>2466</v>
      </c>
      <c r="C85" s="4">
        <v>2628</v>
      </c>
      <c r="D85" s="4">
        <v>2615</v>
      </c>
      <c r="E85" s="4">
        <v>2565</v>
      </c>
      <c r="F85" s="4">
        <v>2581</v>
      </c>
      <c r="G85" s="4">
        <v>2613</v>
      </c>
      <c r="H85" s="4">
        <v>2639</v>
      </c>
      <c r="I85" s="4">
        <v>2616</v>
      </c>
      <c r="J85" s="4">
        <v>2556</v>
      </c>
      <c r="K85" s="4">
        <v>2596</v>
      </c>
      <c r="L85" s="4">
        <v>2633</v>
      </c>
      <c r="M85" s="40">
        <v>2684</v>
      </c>
      <c r="N85" s="13">
        <f t="shared" si="1"/>
        <v>2599.3333333333335</v>
      </c>
    </row>
    <row r="86" spans="1:14" ht="12" customHeight="1" x14ac:dyDescent="0.2">
      <c r="A86" s="8" t="str">
        <f>'Pregnant Women Participating'!A86</f>
        <v>Idaho</v>
      </c>
      <c r="B86" s="13">
        <v>2982</v>
      </c>
      <c r="C86" s="4">
        <v>2997</v>
      </c>
      <c r="D86" s="4">
        <v>2949</v>
      </c>
      <c r="E86" s="4">
        <v>2948</v>
      </c>
      <c r="F86" s="4">
        <v>2971</v>
      </c>
      <c r="G86" s="4">
        <v>3057</v>
      </c>
      <c r="H86" s="4">
        <v>3010</v>
      </c>
      <c r="I86" s="4">
        <v>2968</v>
      </c>
      <c r="J86" s="4">
        <v>2901</v>
      </c>
      <c r="K86" s="4">
        <v>2934</v>
      </c>
      <c r="L86" s="4">
        <v>2936</v>
      </c>
      <c r="M86" s="40">
        <v>2915</v>
      </c>
      <c r="N86" s="13">
        <f t="shared" si="1"/>
        <v>2964</v>
      </c>
    </row>
    <row r="87" spans="1:14" ht="12" customHeight="1" x14ac:dyDescent="0.2">
      <c r="A87" s="8" t="str">
        <f>'Pregnant Women Participating'!A87</f>
        <v>Nevada</v>
      </c>
      <c r="B87" s="13">
        <v>4235</v>
      </c>
      <c r="C87" s="4">
        <v>4332</v>
      </c>
      <c r="D87" s="4">
        <v>4252</v>
      </c>
      <c r="E87" s="4">
        <v>4281</v>
      </c>
      <c r="F87" s="4">
        <v>4332</v>
      </c>
      <c r="G87" s="4">
        <v>4283</v>
      </c>
      <c r="H87" s="4">
        <v>4308</v>
      </c>
      <c r="I87" s="4">
        <v>4319</v>
      </c>
      <c r="J87" s="4">
        <v>4212</v>
      </c>
      <c r="K87" s="4">
        <v>4216</v>
      </c>
      <c r="L87" s="4">
        <v>4254</v>
      </c>
      <c r="M87" s="40">
        <v>4321</v>
      </c>
      <c r="N87" s="13">
        <f t="shared" si="1"/>
        <v>4278.75</v>
      </c>
    </row>
    <row r="88" spans="1:14" ht="12" customHeight="1" x14ac:dyDescent="0.2">
      <c r="A88" s="8" t="str">
        <f>'Pregnant Women Participating'!A88</f>
        <v>Oregon</v>
      </c>
      <c r="B88" s="13">
        <v>7214</v>
      </c>
      <c r="C88" s="4">
        <v>7079</v>
      </c>
      <c r="D88" s="4">
        <v>6878</v>
      </c>
      <c r="E88" s="4">
        <v>6962</v>
      </c>
      <c r="F88" s="4">
        <v>6908</v>
      </c>
      <c r="G88" s="4">
        <v>6842</v>
      </c>
      <c r="H88" s="4">
        <v>6871</v>
      </c>
      <c r="I88" s="4">
        <v>6834</v>
      </c>
      <c r="J88" s="4">
        <v>6781</v>
      </c>
      <c r="K88" s="4">
        <v>6769</v>
      </c>
      <c r="L88" s="4">
        <v>6747</v>
      </c>
      <c r="M88" s="40">
        <v>6728</v>
      </c>
      <c r="N88" s="13">
        <f t="shared" si="1"/>
        <v>6884.416666666667</v>
      </c>
    </row>
    <row r="89" spans="1:14" ht="12" customHeight="1" x14ac:dyDescent="0.2">
      <c r="A89" s="8" t="str">
        <f>'Pregnant Women Participating'!A89</f>
        <v>Washington</v>
      </c>
      <c r="B89" s="13">
        <v>12292</v>
      </c>
      <c r="C89" s="4">
        <v>12000</v>
      </c>
      <c r="D89" s="4">
        <v>11581</v>
      </c>
      <c r="E89" s="4">
        <v>11823</v>
      </c>
      <c r="F89" s="4">
        <v>11309</v>
      </c>
      <c r="G89" s="4">
        <v>11431</v>
      </c>
      <c r="H89" s="4">
        <v>11409</v>
      </c>
      <c r="I89" s="4">
        <v>11569</v>
      </c>
      <c r="J89" s="4">
        <v>11203</v>
      </c>
      <c r="K89" s="4">
        <v>11272</v>
      </c>
      <c r="L89" s="4">
        <v>10937</v>
      </c>
      <c r="M89" s="40">
        <v>10466</v>
      </c>
      <c r="N89" s="13">
        <f t="shared" si="1"/>
        <v>11441</v>
      </c>
    </row>
    <row r="90" spans="1:14" ht="12" customHeight="1" x14ac:dyDescent="0.2">
      <c r="A90" s="8" t="str">
        <f>'Pregnant Women Participating'!A90</f>
        <v>Northern Marianas</v>
      </c>
      <c r="B90" s="13">
        <v>262</v>
      </c>
      <c r="C90" s="4">
        <v>247</v>
      </c>
      <c r="D90" s="4">
        <v>241</v>
      </c>
      <c r="E90" s="4">
        <v>245</v>
      </c>
      <c r="F90" s="4">
        <v>246</v>
      </c>
      <c r="G90" s="4">
        <v>243</v>
      </c>
      <c r="H90" s="4">
        <v>232</v>
      </c>
      <c r="I90" s="4">
        <v>251</v>
      </c>
      <c r="J90" s="4">
        <v>229</v>
      </c>
      <c r="K90" s="4">
        <v>244</v>
      </c>
      <c r="L90" s="4">
        <v>256</v>
      </c>
      <c r="M90" s="40">
        <v>274</v>
      </c>
      <c r="N90" s="13">
        <f t="shared" si="1"/>
        <v>247.5</v>
      </c>
    </row>
    <row r="91" spans="1:14" ht="12" customHeight="1" x14ac:dyDescent="0.2">
      <c r="A91" s="8" t="str">
        <f>'Pregnant Women Participating'!A91</f>
        <v>Inter-Tribal Council, NV</v>
      </c>
      <c r="B91" s="13">
        <v>74</v>
      </c>
      <c r="C91" s="4">
        <v>78</v>
      </c>
      <c r="D91" s="4">
        <v>75</v>
      </c>
      <c r="E91" s="4">
        <v>80</v>
      </c>
      <c r="F91" s="4">
        <v>81</v>
      </c>
      <c r="G91" s="4">
        <v>83</v>
      </c>
      <c r="H91" s="4">
        <v>75</v>
      </c>
      <c r="I91" s="4">
        <v>78</v>
      </c>
      <c r="J91" s="4">
        <v>76</v>
      </c>
      <c r="K91" s="4">
        <v>75</v>
      </c>
      <c r="L91" s="4">
        <v>75</v>
      </c>
      <c r="M91" s="40">
        <v>83</v>
      </c>
      <c r="N91" s="13">
        <f t="shared" si="1"/>
        <v>77.75</v>
      </c>
    </row>
  </sheetData>
  <phoneticPr fontId="1" type="noConversion"/>
  <pageMargins left="0.5" right="0.5" top="0.5" bottom="0.5" header="0.5" footer="0.3"/>
  <pageSetup scale="91" fitToHeight="0" orientation="landscape" r:id="rId1"/>
  <headerFooter alignWithMargins="0">
    <oddFooter>&amp;L&amp;6Source: National Data Bank, USDA/Food and Nutrition Service&amp;C&amp;6Page &amp;P of &amp;N&amp;R&amp;6Printed on: &amp;D 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4">
    <pageSetUpPr fitToPage="1"/>
  </sheetPr>
  <dimension ref="A1:N91"/>
  <sheetViews>
    <sheetView showGridLines="0" workbookViewId="0">
      <selection activeCell="A92" sqref="A92:XFD97"/>
    </sheetView>
  </sheetViews>
  <sheetFormatPr defaultColWidth="9.140625" defaultRowHeight="12" x14ac:dyDescent="0.2"/>
  <cols>
    <col min="1" max="1" width="34.7109375" style="3" customWidth="1"/>
    <col min="2" max="13" width="11.7109375" style="3" customWidth="1"/>
    <col min="14" max="14" width="13.7109375" style="3" customWidth="1"/>
    <col min="15" max="16384" width="9.140625" style="3"/>
  </cols>
  <sheetData>
    <row r="1" spans="1:14" ht="24" customHeight="1" x14ac:dyDescent="0.2">
      <c r="A1" s="6" t="s">
        <v>138</v>
      </c>
      <c r="B1" s="18" t="s">
        <v>204</v>
      </c>
      <c r="C1" s="19" t="s">
        <v>205</v>
      </c>
      <c r="D1" s="19" t="s">
        <v>206</v>
      </c>
      <c r="E1" s="19" t="s">
        <v>207</v>
      </c>
      <c r="F1" s="19" t="s">
        <v>208</v>
      </c>
      <c r="G1" s="19" t="s">
        <v>209</v>
      </c>
      <c r="H1" s="19" t="s">
        <v>210</v>
      </c>
      <c r="I1" s="19" t="s">
        <v>211</v>
      </c>
      <c r="J1" s="19" t="s">
        <v>212</v>
      </c>
      <c r="K1" s="19" t="s">
        <v>213</v>
      </c>
      <c r="L1" s="19" t="s">
        <v>214</v>
      </c>
      <c r="M1" s="19" t="s">
        <v>215</v>
      </c>
      <c r="N1" s="12" t="s">
        <v>216</v>
      </c>
    </row>
    <row r="2" spans="1:14" ht="12" customHeight="1" x14ac:dyDescent="0.2">
      <c r="A2" s="7" t="str">
        <f>'Pregnant Women Participating'!A2</f>
        <v>Connecticut</v>
      </c>
      <c r="B2" s="13">
        <v>2532</v>
      </c>
      <c r="C2" s="4">
        <v>2611</v>
      </c>
      <c r="D2" s="4">
        <v>2491</v>
      </c>
      <c r="E2" s="4">
        <v>2470</v>
      </c>
      <c r="F2" s="4">
        <v>2491</v>
      </c>
      <c r="G2" s="4">
        <v>2412</v>
      </c>
      <c r="H2" s="4">
        <v>2408</v>
      </c>
      <c r="I2" s="4">
        <v>2417</v>
      </c>
      <c r="J2" s="4">
        <v>2392</v>
      </c>
      <c r="K2" s="4">
        <v>2307</v>
      </c>
      <c r="L2" s="4">
        <v>2280</v>
      </c>
      <c r="M2" s="40">
        <v>2320</v>
      </c>
      <c r="N2" s="13">
        <f t="shared" ref="N2:N12" si="0">IF(SUM(B2:M2)&gt;0,AVERAGE(B2:M2)," ")</f>
        <v>2427.5833333333335</v>
      </c>
    </row>
    <row r="3" spans="1:14" ht="12" customHeight="1" x14ac:dyDescent="0.2">
      <c r="A3" s="7" t="str">
        <f>'Pregnant Women Participating'!A3</f>
        <v>Maine</v>
      </c>
      <c r="B3" s="13">
        <v>1104</v>
      </c>
      <c r="C3" s="4">
        <v>1073</v>
      </c>
      <c r="D3" s="4">
        <v>1048</v>
      </c>
      <c r="E3" s="4">
        <v>1067</v>
      </c>
      <c r="F3" s="4">
        <v>1041</v>
      </c>
      <c r="G3" s="4">
        <v>1037</v>
      </c>
      <c r="H3" s="4">
        <v>1046</v>
      </c>
      <c r="I3" s="4">
        <v>996</v>
      </c>
      <c r="J3" s="4">
        <v>955</v>
      </c>
      <c r="K3" s="4">
        <v>950</v>
      </c>
      <c r="L3" s="4">
        <v>996</v>
      </c>
      <c r="M3" s="40">
        <v>998</v>
      </c>
      <c r="N3" s="13">
        <f t="shared" si="0"/>
        <v>1025.9166666666667</v>
      </c>
    </row>
    <row r="4" spans="1:14" ht="12" customHeight="1" x14ac:dyDescent="0.2">
      <c r="A4" s="7" t="str">
        <f>'Pregnant Women Participating'!A4</f>
        <v>Massachusetts</v>
      </c>
      <c r="B4" s="13">
        <v>6141</v>
      </c>
      <c r="C4" s="4">
        <v>6104</v>
      </c>
      <c r="D4" s="4">
        <v>5972</v>
      </c>
      <c r="E4" s="4">
        <v>6154</v>
      </c>
      <c r="F4" s="4">
        <v>5895</v>
      </c>
      <c r="G4" s="4">
        <v>5763</v>
      </c>
      <c r="H4" s="4">
        <v>5707</v>
      </c>
      <c r="I4" s="4">
        <v>5629</v>
      </c>
      <c r="J4" s="4">
        <v>5580</v>
      </c>
      <c r="K4" s="4">
        <v>5669</v>
      </c>
      <c r="L4" s="4">
        <v>5745</v>
      </c>
      <c r="M4" s="40">
        <v>5824</v>
      </c>
      <c r="N4" s="13">
        <f t="shared" si="0"/>
        <v>5848.583333333333</v>
      </c>
    </row>
    <row r="5" spans="1:14" ht="12" customHeight="1" x14ac:dyDescent="0.2">
      <c r="A5" s="7" t="str">
        <f>'Pregnant Women Participating'!A5</f>
        <v>New Hampshire</v>
      </c>
      <c r="B5" s="13">
        <v>786</v>
      </c>
      <c r="C5" s="4">
        <v>785</v>
      </c>
      <c r="D5" s="4">
        <v>759</v>
      </c>
      <c r="E5" s="4">
        <v>755</v>
      </c>
      <c r="F5" s="4">
        <v>726</v>
      </c>
      <c r="G5" s="4">
        <v>713</v>
      </c>
      <c r="H5" s="4">
        <v>678</v>
      </c>
      <c r="I5" s="4">
        <v>674</v>
      </c>
      <c r="J5" s="4">
        <v>666</v>
      </c>
      <c r="K5" s="4">
        <v>648</v>
      </c>
      <c r="L5" s="4">
        <v>686</v>
      </c>
      <c r="M5" s="40">
        <v>728</v>
      </c>
      <c r="N5" s="13">
        <f t="shared" si="0"/>
        <v>717</v>
      </c>
    </row>
    <row r="6" spans="1:14" ht="12" customHeight="1" x14ac:dyDescent="0.2">
      <c r="A6" s="7" t="str">
        <f>'Pregnant Women Participating'!A6</f>
        <v>New York</v>
      </c>
      <c r="B6" s="13">
        <v>20236</v>
      </c>
      <c r="C6" s="4">
        <v>19805</v>
      </c>
      <c r="D6" s="4">
        <v>19166</v>
      </c>
      <c r="E6" s="4">
        <v>18866</v>
      </c>
      <c r="F6" s="4">
        <v>18326</v>
      </c>
      <c r="G6" s="4">
        <v>17972</v>
      </c>
      <c r="H6" s="4">
        <v>17751</v>
      </c>
      <c r="I6" s="4">
        <v>17675</v>
      </c>
      <c r="J6" s="4">
        <v>17476</v>
      </c>
      <c r="K6" s="4">
        <v>17507</v>
      </c>
      <c r="L6" s="4">
        <v>17744</v>
      </c>
      <c r="M6" s="40">
        <v>18509</v>
      </c>
      <c r="N6" s="13">
        <f t="shared" si="0"/>
        <v>18419.416666666668</v>
      </c>
    </row>
    <row r="7" spans="1:14" ht="12" customHeight="1" x14ac:dyDescent="0.2">
      <c r="A7" s="7" t="str">
        <f>'Pregnant Women Participating'!A7</f>
        <v>Rhode Island</v>
      </c>
      <c r="B7" s="13">
        <v>1349</v>
      </c>
      <c r="C7" s="4">
        <v>1360</v>
      </c>
      <c r="D7" s="4">
        <v>1344</v>
      </c>
      <c r="E7" s="4">
        <v>1398</v>
      </c>
      <c r="F7" s="4">
        <v>1368</v>
      </c>
      <c r="G7" s="4">
        <v>1283</v>
      </c>
      <c r="H7" s="4">
        <v>1256</v>
      </c>
      <c r="I7" s="4">
        <v>1262</v>
      </c>
      <c r="J7" s="4">
        <v>1235</v>
      </c>
      <c r="K7" s="4">
        <v>1230</v>
      </c>
      <c r="L7" s="4">
        <v>1249</v>
      </c>
      <c r="M7" s="40">
        <v>1325</v>
      </c>
      <c r="N7" s="13">
        <f t="shared" si="0"/>
        <v>1304.9166666666667</v>
      </c>
    </row>
    <row r="8" spans="1:14" ht="12" customHeight="1" x14ac:dyDescent="0.2">
      <c r="A8" s="7" t="str">
        <f>'Pregnant Women Participating'!A8</f>
        <v>Vermont</v>
      </c>
      <c r="B8" s="13">
        <v>505</v>
      </c>
      <c r="C8" s="4">
        <v>506</v>
      </c>
      <c r="D8" s="4">
        <v>501</v>
      </c>
      <c r="E8" s="4">
        <v>484</v>
      </c>
      <c r="F8" s="4">
        <v>451</v>
      </c>
      <c r="G8" s="4">
        <v>453</v>
      </c>
      <c r="H8" s="4">
        <v>460</v>
      </c>
      <c r="I8" s="4">
        <v>477</v>
      </c>
      <c r="J8" s="4">
        <v>504</v>
      </c>
      <c r="K8" s="4">
        <v>511</v>
      </c>
      <c r="L8" s="4">
        <v>508</v>
      </c>
      <c r="M8" s="40">
        <v>501</v>
      </c>
      <c r="N8" s="13">
        <f t="shared" si="0"/>
        <v>488.41666666666669</v>
      </c>
    </row>
    <row r="9" spans="1:14" ht="12" customHeight="1" x14ac:dyDescent="0.2">
      <c r="A9" s="7" t="str">
        <f>'Pregnant Women Participating'!A9</f>
        <v>Virgin Islands</v>
      </c>
      <c r="B9" s="13">
        <v>110</v>
      </c>
      <c r="C9" s="4">
        <v>119</v>
      </c>
      <c r="D9" s="4">
        <v>117</v>
      </c>
      <c r="E9" s="4">
        <v>113</v>
      </c>
      <c r="F9" s="4">
        <v>119</v>
      </c>
      <c r="G9" s="4">
        <v>115</v>
      </c>
      <c r="H9" s="4">
        <v>121</v>
      </c>
      <c r="I9" s="4">
        <v>126</v>
      </c>
      <c r="J9" s="4">
        <v>112</v>
      </c>
      <c r="K9" s="4">
        <v>109</v>
      </c>
      <c r="L9" s="4">
        <v>100</v>
      </c>
      <c r="M9" s="40">
        <v>102</v>
      </c>
      <c r="N9" s="13">
        <f t="shared" si="0"/>
        <v>113.58333333333333</v>
      </c>
    </row>
    <row r="10" spans="1:14" ht="12" customHeight="1" x14ac:dyDescent="0.2">
      <c r="A10" s="7" t="str">
        <f>'Pregnant Women Participating'!A10</f>
        <v>Indian Township, ME</v>
      </c>
      <c r="B10" s="13">
        <v>3</v>
      </c>
      <c r="C10" s="4">
        <v>3</v>
      </c>
      <c r="D10" s="4">
        <v>3</v>
      </c>
      <c r="E10" s="4">
        <v>3</v>
      </c>
      <c r="F10" s="4">
        <v>4</v>
      </c>
      <c r="G10" s="4">
        <v>3</v>
      </c>
      <c r="H10" s="4">
        <v>3</v>
      </c>
      <c r="I10" s="4">
        <v>1</v>
      </c>
      <c r="J10" s="4">
        <v>1</v>
      </c>
      <c r="K10" s="4">
        <v>2</v>
      </c>
      <c r="L10" s="4">
        <v>3</v>
      </c>
      <c r="M10" s="40">
        <v>2</v>
      </c>
      <c r="N10" s="13">
        <f t="shared" si="0"/>
        <v>2.5833333333333335</v>
      </c>
    </row>
    <row r="11" spans="1:14" ht="12" customHeight="1" x14ac:dyDescent="0.2">
      <c r="A11" s="7" t="str">
        <f>'Pregnant Women Participating'!A11</f>
        <v>Pleasant Point, ME</v>
      </c>
      <c r="B11" s="13">
        <v>2</v>
      </c>
      <c r="C11" s="4">
        <v>2</v>
      </c>
      <c r="D11" s="4">
        <v>2</v>
      </c>
      <c r="E11" s="4">
        <v>2</v>
      </c>
      <c r="F11" s="4">
        <v>1</v>
      </c>
      <c r="G11" s="4">
        <v>1</v>
      </c>
      <c r="H11" s="4">
        <v>4</v>
      </c>
      <c r="I11" s="4">
        <v>4</v>
      </c>
      <c r="J11" s="4">
        <v>3</v>
      </c>
      <c r="K11" s="4">
        <v>3</v>
      </c>
      <c r="L11" s="4">
        <v>2</v>
      </c>
      <c r="M11" s="40">
        <v>2</v>
      </c>
      <c r="N11" s="13">
        <f t="shared" si="0"/>
        <v>2.3333333333333335</v>
      </c>
    </row>
    <row r="12" spans="1:14" ht="12" customHeight="1" x14ac:dyDescent="0.2">
      <c r="A12" s="7" t="str">
        <f>'Pregnant Women Participating'!A12</f>
        <v>Seneca Nation, NY</v>
      </c>
      <c r="B12" s="13">
        <v>6</v>
      </c>
      <c r="C12" s="4">
        <v>3</v>
      </c>
      <c r="D12" s="4">
        <v>1</v>
      </c>
      <c r="E12" s="4">
        <v>4</v>
      </c>
      <c r="F12" s="4">
        <v>2</v>
      </c>
      <c r="G12" s="4">
        <v>5</v>
      </c>
      <c r="H12" s="4">
        <v>4</v>
      </c>
      <c r="I12" s="4">
        <v>6</v>
      </c>
      <c r="J12" s="4"/>
      <c r="K12" s="4"/>
      <c r="L12" s="4"/>
      <c r="M12" s="40"/>
      <c r="N12" s="13">
        <f t="shared" si="0"/>
        <v>3.875</v>
      </c>
    </row>
    <row r="13" spans="1:14" ht="12" customHeight="1" x14ac:dyDescent="0.2">
      <c r="A13" s="7" t="str">
        <f>'Pregnant Women Participating'!A13</f>
        <v>Delaware</v>
      </c>
      <c r="B13" s="13">
        <v>1309</v>
      </c>
      <c r="C13" s="4">
        <v>1336</v>
      </c>
      <c r="D13" s="4">
        <v>1359</v>
      </c>
      <c r="E13" s="4">
        <v>1334</v>
      </c>
      <c r="F13" s="4">
        <v>1305</v>
      </c>
      <c r="G13" s="4">
        <v>1237</v>
      </c>
      <c r="H13" s="4">
        <v>1228</v>
      </c>
      <c r="I13" s="4">
        <v>1225</v>
      </c>
      <c r="J13" s="4">
        <v>1200</v>
      </c>
      <c r="K13" s="4">
        <v>1126</v>
      </c>
      <c r="L13" s="4">
        <v>1120</v>
      </c>
      <c r="M13" s="40">
        <v>1148</v>
      </c>
      <c r="N13" s="13">
        <f t="shared" ref="N13:N91" si="1">IF(SUM(B13:M13)&gt;0,AVERAGE(B13:M13)," ")</f>
        <v>1243.9166666666667</v>
      </c>
    </row>
    <row r="14" spans="1:14" ht="12" customHeight="1" x14ac:dyDescent="0.2">
      <c r="A14" s="7" t="str">
        <f>'Pregnant Women Participating'!A14</f>
        <v>District of Columbia</v>
      </c>
      <c r="B14" s="13">
        <v>859</v>
      </c>
      <c r="C14" s="4">
        <v>854</v>
      </c>
      <c r="D14" s="4">
        <v>839</v>
      </c>
      <c r="E14" s="4">
        <v>843</v>
      </c>
      <c r="F14" s="4">
        <v>807</v>
      </c>
      <c r="G14" s="4">
        <v>780</v>
      </c>
      <c r="H14" s="4">
        <v>759</v>
      </c>
      <c r="I14" s="4">
        <v>782</v>
      </c>
      <c r="J14" s="4">
        <v>752</v>
      </c>
      <c r="K14" s="4">
        <v>727</v>
      </c>
      <c r="L14" s="4">
        <v>754</v>
      </c>
      <c r="M14" s="40">
        <v>739</v>
      </c>
      <c r="N14" s="13">
        <f t="shared" si="1"/>
        <v>791.25</v>
      </c>
    </row>
    <row r="15" spans="1:14" ht="12" customHeight="1" x14ac:dyDescent="0.2">
      <c r="A15" s="7" t="str">
        <f>'Pregnant Women Participating'!A15</f>
        <v>Maryland</v>
      </c>
      <c r="B15" s="13">
        <v>7110</v>
      </c>
      <c r="C15" s="4">
        <v>7605</v>
      </c>
      <c r="D15" s="4">
        <v>7592</v>
      </c>
      <c r="E15" s="4">
        <v>7333</v>
      </c>
      <c r="F15" s="4">
        <v>7346</v>
      </c>
      <c r="G15" s="4">
        <v>7116</v>
      </c>
      <c r="H15" s="4">
        <v>6875</v>
      </c>
      <c r="I15" s="4">
        <v>6778</v>
      </c>
      <c r="J15" s="4">
        <v>6708</v>
      </c>
      <c r="K15" s="4">
        <v>6568</v>
      </c>
      <c r="L15" s="4">
        <v>6562</v>
      </c>
      <c r="M15" s="40">
        <v>6797</v>
      </c>
      <c r="N15" s="13">
        <f t="shared" si="1"/>
        <v>7032.5</v>
      </c>
    </row>
    <row r="16" spans="1:14" ht="12" customHeight="1" x14ac:dyDescent="0.2">
      <c r="A16" s="7" t="str">
        <f>'Pregnant Women Participating'!A16</f>
        <v>New Jersey</v>
      </c>
      <c r="B16" s="13">
        <v>8111</v>
      </c>
      <c r="C16" s="4">
        <v>8032</v>
      </c>
      <c r="D16" s="4">
        <v>8205</v>
      </c>
      <c r="E16" s="4">
        <v>8337</v>
      </c>
      <c r="F16" s="4">
        <v>8034</v>
      </c>
      <c r="G16" s="4">
        <v>7969</v>
      </c>
      <c r="H16" s="4">
        <v>7787</v>
      </c>
      <c r="I16" s="4">
        <v>7774</v>
      </c>
      <c r="J16" s="4">
        <v>7727</v>
      </c>
      <c r="K16" s="4">
        <v>7660</v>
      </c>
      <c r="L16" s="4">
        <v>7653</v>
      </c>
      <c r="M16" s="40">
        <v>7688</v>
      </c>
      <c r="N16" s="13">
        <f t="shared" si="1"/>
        <v>7914.75</v>
      </c>
    </row>
    <row r="17" spans="1:14" ht="12" customHeight="1" x14ac:dyDescent="0.2">
      <c r="A17" s="7" t="str">
        <f>'Pregnant Women Participating'!A17</f>
        <v>Pennsylvania</v>
      </c>
      <c r="B17" s="13">
        <v>18400</v>
      </c>
      <c r="C17" s="4">
        <v>18847</v>
      </c>
      <c r="D17" s="4">
        <v>18273</v>
      </c>
      <c r="E17" s="4">
        <v>17959</v>
      </c>
      <c r="F17" s="4">
        <v>17968</v>
      </c>
      <c r="G17" s="4">
        <v>17782</v>
      </c>
      <c r="H17" s="4">
        <v>17732</v>
      </c>
      <c r="I17" s="4">
        <v>17563</v>
      </c>
      <c r="J17" s="4">
        <v>17417</v>
      </c>
      <c r="K17" s="4">
        <v>17326</v>
      </c>
      <c r="L17" s="4">
        <v>17567</v>
      </c>
      <c r="M17" s="40">
        <v>17921</v>
      </c>
      <c r="N17" s="13">
        <f t="shared" si="1"/>
        <v>17896.25</v>
      </c>
    </row>
    <row r="18" spans="1:14" ht="12" customHeight="1" x14ac:dyDescent="0.2">
      <c r="A18" s="7" t="str">
        <f>'Pregnant Women Participating'!A18</f>
        <v>Puerto Rico</v>
      </c>
      <c r="B18" s="13">
        <v>4852</v>
      </c>
      <c r="C18" s="4">
        <v>4831</v>
      </c>
      <c r="D18" s="4">
        <v>4890</v>
      </c>
      <c r="E18" s="4">
        <v>5165</v>
      </c>
      <c r="F18" s="4">
        <v>5016</v>
      </c>
      <c r="G18" s="4">
        <v>4884</v>
      </c>
      <c r="H18" s="4">
        <v>4723</v>
      </c>
      <c r="I18" s="4">
        <v>4617</v>
      </c>
      <c r="J18" s="4">
        <v>4582</v>
      </c>
      <c r="K18" s="4">
        <v>4414</v>
      </c>
      <c r="L18" s="4">
        <v>4408</v>
      </c>
      <c r="M18" s="40">
        <v>4291</v>
      </c>
      <c r="N18" s="13">
        <f t="shared" si="1"/>
        <v>4722.75</v>
      </c>
    </row>
    <row r="19" spans="1:14" ht="12" customHeight="1" x14ac:dyDescent="0.2">
      <c r="A19" s="7" t="str">
        <f>'Pregnant Women Participating'!A19</f>
        <v>Virginia</v>
      </c>
      <c r="B19" s="13">
        <v>10604</v>
      </c>
      <c r="C19" s="4">
        <v>10670</v>
      </c>
      <c r="D19" s="4">
        <v>10472</v>
      </c>
      <c r="E19" s="4">
        <v>10454</v>
      </c>
      <c r="F19" s="4">
        <v>10175</v>
      </c>
      <c r="G19" s="4">
        <v>9971</v>
      </c>
      <c r="H19" s="4">
        <v>9806</v>
      </c>
      <c r="I19" s="4">
        <v>9668</v>
      </c>
      <c r="J19" s="4">
        <v>9620</v>
      </c>
      <c r="K19" s="4">
        <v>9689</v>
      </c>
      <c r="L19" s="4">
        <v>9735</v>
      </c>
      <c r="M19" s="40">
        <v>10179</v>
      </c>
      <c r="N19" s="13">
        <f t="shared" si="1"/>
        <v>10086.916666666666</v>
      </c>
    </row>
    <row r="20" spans="1:14" ht="12" customHeight="1" x14ac:dyDescent="0.2">
      <c r="A20" s="7" t="str">
        <f>'Pregnant Women Participating'!A20</f>
        <v>West Virginia</v>
      </c>
      <c r="B20" s="13">
        <v>3337</v>
      </c>
      <c r="C20" s="4">
        <v>3346</v>
      </c>
      <c r="D20" s="4">
        <v>3196</v>
      </c>
      <c r="E20" s="4">
        <v>3228</v>
      </c>
      <c r="F20" s="4">
        <v>3129</v>
      </c>
      <c r="G20" s="4">
        <v>3095</v>
      </c>
      <c r="H20" s="4">
        <v>3095</v>
      </c>
      <c r="I20" s="4">
        <v>3071</v>
      </c>
      <c r="J20" s="4">
        <v>3108</v>
      </c>
      <c r="K20" s="4">
        <v>3149</v>
      </c>
      <c r="L20" s="4">
        <v>3189</v>
      </c>
      <c r="M20" s="40">
        <v>3270</v>
      </c>
      <c r="N20" s="13">
        <f t="shared" si="1"/>
        <v>3184.4166666666665</v>
      </c>
    </row>
    <row r="21" spans="1:14" ht="12" customHeight="1" x14ac:dyDescent="0.2">
      <c r="A21" s="7" t="str">
        <f>'Pregnant Women Participating'!A21</f>
        <v>Alabama</v>
      </c>
      <c r="B21" s="13">
        <v>11853</v>
      </c>
      <c r="C21" s="4">
        <v>12001</v>
      </c>
      <c r="D21" s="4">
        <v>11940</v>
      </c>
      <c r="E21" s="4">
        <v>12120</v>
      </c>
      <c r="F21" s="4">
        <v>12058</v>
      </c>
      <c r="G21" s="4">
        <v>11766</v>
      </c>
      <c r="H21" s="4">
        <v>11690</v>
      </c>
      <c r="I21" s="4">
        <v>11377</v>
      </c>
      <c r="J21" s="4">
        <v>11144</v>
      </c>
      <c r="K21" s="4">
        <v>10916</v>
      </c>
      <c r="L21" s="4">
        <v>10993</v>
      </c>
      <c r="M21" s="40">
        <v>11434</v>
      </c>
      <c r="N21" s="13">
        <f t="shared" si="1"/>
        <v>11607.666666666666</v>
      </c>
    </row>
    <row r="22" spans="1:14" ht="12" customHeight="1" x14ac:dyDescent="0.2">
      <c r="A22" s="7" t="str">
        <f>'Pregnant Women Participating'!A22</f>
        <v>Florida</v>
      </c>
      <c r="B22" s="13">
        <v>27946</v>
      </c>
      <c r="C22" s="4">
        <v>28411</v>
      </c>
      <c r="D22" s="4">
        <v>28526</v>
      </c>
      <c r="E22" s="4">
        <v>29317</v>
      </c>
      <c r="F22" s="4">
        <v>28846</v>
      </c>
      <c r="G22" s="4">
        <v>27542</v>
      </c>
      <c r="H22" s="4">
        <v>27147</v>
      </c>
      <c r="I22" s="4">
        <v>26523</v>
      </c>
      <c r="J22" s="4">
        <v>25940</v>
      </c>
      <c r="K22" s="4">
        <v>25429</v>
      </c>
      <c r="L22" s="4">
        <v>25282</v>
      </c>
      <c r="M22" s="40">
        <v>25863</v>
      </c>
      <c r="N22" s="13">
        <f t="shared" si="1"/>
        <v>27231</v>
      </c>
    </row>
    <row r="23" spans="1:14" ht="12" customHeight="1" x14ac:dyDescent="0.2">
      <c r="A23" s="7" t="str">
        <f>'Pregnant Women Participating'!A23</f>
        <v>Georgia</v>
      </c>
      <c r="B23" s="13">
        <v>16711</v>
      </c>
      <c r="C23" s="4">
        <v>17113</v>
      </c>
      <c r="D23" s="4">
        <v>16903</v>
      </c>
      <c r="E23" s="4">
        <v>17070</v>
      </c>
      <c r="F23" s="4">
        <v>16518</v>
      </c>
      <c r="G23" s="4">
        <v>16206</v>
      </c>
      <c r="H23" s="4">
        <v>16355</v>
      </c>
      <c r="I23" s="4">
        <v>16354</v>
      </c>
      <c r="J23" s="4">
        <v>16045</v>
      </c>
      <c r="K23" s="4">
        <v>15821</v>
      </c>
      <c r="L23" s="4">
        <v>15910</v>
      </c>
      <c r="M23" s="40">
        <v>16175</v>
      </c>
      <c r="N23" s="13">
        <f t="shared" si="1"/>
        <v>16431.75</v>
      </c>
    </row>
    <row r="24" spans="1:14" ht="12" customHeight="1" x14ac:dyDescent="0.2">
      <c r="A24" s="7" t="str">
        <f>'Pregnant Women Participating'!A24</f>
        <v>Kentucky</v>
      </c>
      <c r="B24" s="13">
        <v>8543</v>
      </c>
      <c r="C24" s="4">
        <v>8577</v>
      </c>
      <c r="D24" s="4">
        <v>8423</v>
      </c>
      <c r="E24" s="4">
        <v>8425</v>
      </c>
      <c r="F24" s="4">
        <v>8311</v>
      </c>
      <c r="G24" s="4">
        <v>8049</v>
      </c>
      <c r="H24" s="4">
        <v>7958</v>
      </c>
      <c r="I24" s="4">
        <v>7858</v>
      </c>
      <c r="J24" s="4">
        <v>7931</v>
      </c>
      <c r="K24" s="4">
        <v>7931</v>
      </c>
      <c r="L24" s="4">
        <v>7803</v>
      </c>
      <c r="M24" s="40">
        <v>7996</v>
      </c>
      <c r="N24" s="13">
        <f t="shared" si="1"/>
        <v>8150.416666666667</v>
      </c>
    </row>
    <row r="25" spans="1:14" ht="12" customHeight="1" x14ac:dyDescent="0.2">
      <c r="A25" s="7" t="str">
        <f>'Pregnant Women Participating'!A25</f>
        <v>Mississippi</v>
      </c>
      <c r="B25" s="13">
        <v>8426</v>
      </c>
      <c r="C25" s="4">
        <v>8312</v>
      </c>
      <c r="D25" s="4">
        <v>8151</v>
      </c>
      <c r="E25" s="4">
        <v>8346</v>
      </c>
      <c r="F25" s="4">
        <v>8237</v>
      </c>
      <c r="G25" s="4">
        <v>8018</v>
      </c>
      <c r="H25" s="4">
        <v>7897</v>
      </c>
      <c r="I25" s="4">
        <v>7831</v>
      </c>
      <c r="J25" s="4">
        <v>7610</v>
      </c>
      <c r="K25" s="4">
        <v>7623</v>
      </c>
      <c r="L25" s="4">
        <v>7635</v>
      </c>
      <c r="M25" s="40">
        <v>7850</v>
      </c>
      <c r="N25" s="13">
        <f t="shared" si="1"/>
        <v>7994.666666666667</v>
      </c>
    </row>
    <row r="26" spans="1:14" ht="12" customHeight="1" x14ac:dyDescent="0.2">
      <c r="A26" s="7" t="str">
        <f>'Pregnant Women Participating'!A26</f>
        <v>North Carolina</v>
      </c>
      <c r="B26" s="13">
        <v>16325</v>
      </c>
      <c r="C26" s="4">
        <v>16523</v>
      </c>
      <c r="D26" s="4">
        <v>15978</v>
      </c>
      <c r="E26" s="4">
        <v>15986</v>
      </c>
      <c r="F26" s="4">
        <v>15535</v>
      </c>
      <c r="G26" s="4">
        <v>15048</v>
      </c>
      <c r="H26" s="4">
        <v>14919</v>
      </c>
      <c r="I26" s="4">
        <v>14956</v>
      </c>
      <c r="J26" s="4">
        <v>14908</v>
      </c>
      <c r="K26" s="4">
        <v>14879</v>
      </c>
      <c r="L26" s="4">
        <v>15120</v>
      </c>
      <c r="M26" s="40">
        <v>15560</v>
      </c>
      <c r="N26" s="13">
        <f t="shared" si="1"/>
        <v>15478.083333333334</v>
      </c>
    </row>
    <row r="27" spans="1:14" ht="12" customHeight="1" x14ac:dyDescent="0.2">
      <c r="A27" s="7" t="str">
        <f>'Pregnant Women Participating'!A27</f>
        <v>South Carolina</v>
      </c>
      <c r="B27" s="13">
        <v>8376</v>
      </c>
      <c r="C27" s="4">
        <v>8473</v>
      </c>
      <c r="D27" s="4">
        <v>8202</v>
      </c>
      <c r="E27" s="4">
        <v>8404</v>
      </c>
      <c r="F27" s="4">
        <v>8341</v>
      </c>
      <c r="G27" s="4">
        <v>8163</v>
      </c>
      <c r="H27" s="4">
        <v>8016</v>
      </c>
      <c r="I27" s="4">
        <v>9103</v>
      </c>
      <c r="J27" s="4">
        <v>7831</v>
      </c>
      <c r="K27" s="4">
        <v>7570</v>
      </c>
      <c r="L27" s="4">
        <v>7511</v>
      </c>
      <c r="M27" s="40">
        <v>7589</v>
      </c>
      <c r="N27" s="13">
        <f t="shared" si="1"/>
        <v>8131.583333333333</v>
      </c>
    </row>
    <row r="28" spans="1:14" ht="12" customHeight="1" x14ac:dyDescent="0.2">
      <c r="A28" s="7" t="str">
        <f>'Pregnant Women Participating'!A28</f>
        <v>Tennessee</v>
      </c>
      <c r="B28" s="13">
        <v>11535</v>
      </c>
      <c r="C28" s="4">
        <v>11594</v>
      </c>
      <c r="D28" s="4">
        <v>11135</v>
      </c>
      <c r="E28" s="4">
        <v>11256</v>
      </c>
      <c r="F28" s="4">
        <v>10887</v>
      </c>
      <c r="G28" s="4">
        <v>10562</v>
      </c>
      <c r="H28" s="4">
        <v>10506</v>
      </c>
      <c r="I28" s="4">
        <v>10685</v>
      </c>
      <c r="J28" s="4">
        <v>10557</v>
      </c>
      <c r="K28" s="4">
        <v>10197</v>
      </c>
      <c r="L28" s="4">
        <v>10379</v>
      </c>
      <c r="M28" s="40">
        <v>10709</v>
      </c>
      <c r="N28" s="13">
        <f t="shared" si="1"/>
        <v>10833.5</v>
      </c>
    </row>
    <row r="29" spans="1:14" ht="12" customHeight="1" x14ac:dyDescent="0.2">
      <c r="A29" s="7" t="str">
        <f>'Pregnant Women Participating'!A29</f>
        <v>Choctaw Indians, MS</v>
      </c>
      <c r="B29" s="13">
        <v>67</v>
      </c>
      <c r="C29" s="4">
        <v>66</v>
      </c>
      <c r="D29" s="4">
        <v>70</v>
      </c>
      <c r="E29" s="4">
        <v>72</v>
      </c>
      <c r="F29" s="4">
        <v>64</v>
      </c>
      <c r="G29" s="4">
        <v>67</v>
      </c>
      <c r="H29" s="4">
        <v>67</v>
      </c>
      <c r="I29" s="4">
        <v>65</v>
      </c>
      <c r="J29" s="4">
        <v>62</v>
      </c>
      <c r="K29" s="4">
        <v>63</v>
      </c>
      <c r="L29" s="4">
        <v>44</v>
      </c>
      <c r="M29" s="40">
        <v>50</v>
      </c>
      <c r="N29" s="13">
        <f t="shared" si="1"/>
        <v>63.083333333333336</v>
      </c>
    </row>
    <row r="30" spans="1:14" ht="12" customHeight="1" x14ac:dyDescent="0.2">
      <c r="A30" s="7" t="str">
        <f>'Pregnant Women Participating'!A30</f>
        <v>Eastern Cherokee, NC</v>
      </c>
      <c r="B30" s="13">
        <v>30</v>
      </c>
      <c r="C30" s="4">
        <v>31</v>
      </c>
      <c r="D30" s="4">
        <v>31</v>
      </c>
      <c r="E30" s="4">
        <v>35</v>
      </c>
      <c r="F30" s="4">
        <v>33</v>
      </c>
      <c r="G30" s="4">
        <v>35</v>
      </c>
      <c r="H30" s="4">
        <v>37</v>
      </c>
      <c r="I30" s="4">
        <v>33</v>
      </c>
      <c r="J30" s="4">
        <v>29</v>
      </c>
      <c r="K30" s="4">
        <v>25</v>
      </c>
      <c r="L30" s="4">
        <v>20</v>
      </c>
      <c r="M30" s="40">
        <v>17</v>
      </c>
      <c r="N30" s="13">
        <f t="shared" si="1"/>
        <v>29.666666666666668</v>
      </c>
    </row>
    <row r="31" spans="1:14" ht="12" customHeight="1" x14ac:dyDescent="0.2">
      <c r="A31" s="7" t="str">
        <f>'Pregnant Women Participating'!A31</f>
        <v>Illinois</v>
      </c>
      <c r="B31" s="13">
        <v>14621</v>
      </c>
      <c r="C31" s="4">
        <v>14306</v>
      </c>
      <c r="D31" s="4">
        <v>13766</v>
      </c>
      <c r="E31" s="4">
        <v>13703</v>
      </c>
      <c r="F31" s="4">
        <v>13481</v>
      </c>
      <c r="G31" s="4">
        <v>13144</v>
      </c>
      <c r="H31" s="4">
        <v>13077</v>
      </c>
      <c r="I31" s="4">
        <v>13061</v>
      </c>
      <c r="J31" s="4">
        <v>12861</v>
      </c>
      <c r="K31" s="4">
        <v>13088</v>
      </c>
      <c r="L31" s="4">
        <v>13129</v>
      </c>
      <c r="M31" s="40">
        <v>13484</v>
      </c>
      <c r="N31" s="13">
        <f t="shared" si="1"/>
        <v>13476.75</v>
      </c>
    </row>
    <row r="32" spans="1:14" ht="12" customHeight="1" x14ac:dyDescent="0.2">
      <c r="A32" s="7" t="str">
        <f>'Pregnant Women Participating'!A32</f>
        <v>Indiana</v>
      </c>
      <c r="B32" s="13">
        <v>12104</v>
      </c>
      <c r="C32" s="4">
        <v>12079</v>
      </c>
      <c r="D32" s="4">
        <v>11967</v>
      </c>
      <c r="E32" s="4">
        <v>11914</v>
      </c>
      <c r="F32" s="4">
        <v>11665</v>
      </c>
      <c r="G32" s="4">
        <v>11688</v>
      </c>
      <c r="H32" s="4">
        <v>11226</v>
      </c>
      <c r="I32" s="4">
        <v>11300</v>
      </c>
      <c r="J32" s="4">
        <v>11223</v>
      </c>
      <c r="K32" s="4">
        <v>11358</v>
      </c>
      <c r="L32" s="4">
        <v>11260</v>
      </c>
      <c r="M32" s="40">
        <v>11572</v>
      </c>
      <c r="N32" s="13">
        <f t="shared" si="1"/>
        <v>11613</v>
      </c>
    </row>
    <row r="33" spans="1:14" ht="12" customHeight="1" x14ac:dyDescent="0.2">
      <c r="A33" s="7" t="str">
        <f>'Pregnant Women Participating'!A33</f>
        <v>Iowa</v>
      </c>
      <c r="B33" s="13">
        <v>5081</v>
      </c>
      <c r="C33" s="4">
        <v>5225</v>
      </c>
      <c r="D33" s="4">
        <v>5072</v>
      </c>
      <c r="E33" s="4">
        <v>5029</v>
      </c>
      <c r="F33" s="4">
        <v>4922</v>
      </c>
      <c r="G33" s="4">
        <v>4753</v>
      </c>
      <c r="H33" s="4">
        <v>4727</v>
      </c>
      <c r="I33" s="4">
        <v>4692</v>
      </c>
      <c r="J33" s="4">
        <v>4743</v>
      </c>
      <c r="K33" s="4">
        <v>4799</v>
      </c>
      <c r="L33" s="4">
        <v>4835</v>
      </c>
      <c r="M33" s="40">
        <v>4827</v>
      </c>
      <c r="N33" s="13">
        <f t="shared" si="1"/>
        <v>4892.083333333333</v>
      </c>
    </row>
    <row r="34" spans="1:14" ht="12" customHeight="1" x14ac:dyDescent="0.2">
      <c r="A34" s="7" t="str">
        <f>'Pregnant Women Participating'!A34</f>
        <v>Michigan</v>
      </c>
      <c r="B34" s="13">
        <v>15514</v>
      </c>
      <c r="C34" s="4">
        <v>15770</v>
      </c>
      <c r="D34" s="4">
        <v>15354</v>
      </c>
      <c r="E34" s="4">
        <v>14883</v>
      </c>
      <c r="F34" s="4">
        <v>14875</v>
      </c>
      <c r="G34" s="4">
        <v>14551</v>
      </c>
      <c r="H34" s="4">
        <v>14460</v>
      </c>
      <c r="I34" s="4">
        <v>14548</v>
      </c>
      <c r="J34" s="4">
        <v>14497</v>
      </c>
      <c r="K34" s="4">
        <v>14539</v>
      </c>
      <c r="L34" s="4">
        <v>14806</v>
      </c>
      <c r="M34" s="40">
        <v>15071</v>
      </c>
      <c r="N34" s="13">
        <f t="shared" si="1"/>
        <v>14905.666666666666</v>
      </c>
    </row>
    <row r="35" spans="1:14" ht="12" customHeight="1" x14ac:dyDescent="0.2">
      <c r="A35" s="7" t="str">
        <f>'Pregnant Women Participating'!A35</f>
        <v>Minnesota</v>
      </c>
      <c r="B35" s="13">
        <v>6122</v>
      </c>
      <c r="C35" s="4">
        <v>6121</v>
      </c>
      <c r="D35" s="4">
        <v>5886</v>
      </c>
      <c r="E35" s="4">
        <v>5782</v>
      </c>
      <c r="F35" s="4">
        <v>5673</v>
      </c>
      <c r="G35" s="4">
        <v>5535</v>
      </c>
      <c r="H35" s="4">
        <v>5475</v>
      </c>
      <c r="I35" s="4">
        <v>5491</v>
      </c>
      <c r="J35" s="4">
        <v>5386</v>
      </c>
      <c r="K35" s="4">
        <v>5437</v>
      </c>
      <c r="L35" s="4">
        <v>5613</v>
      </c>
      <c r="M35" s="40">
        <v>5733</v>
      </c>
      <c r="N35" s="13">
        <f t="shared" si="1"/>
        <v>5687.833333333333</v>
      </c>
    </row>
    <row r="36" spans="1:14" ht="12" customHeight="1" x14ac:dyDescent="0.2">
      <c r="A36" s="7" t="str">
        <f>'Pregnant Women Participating'!A36</f>
        <v>Ohio</v>
      </c>
      <c r="B36" s="13">
        <v>13517</v>
      </c>
      <c r="C36" s="4">
        <v>13481</v>
      </c>
      <c r="D36" s="4">
        <v>13243</v>
      </c>
      <c r="E36" s="4">
        <v>13256</v>
      </c>
      <c r="F36" s="4">
        <v>12903</v>
      </c>
      <c r="G36" s="4">
        <v>12651</v>
      </c>
      <c r="H36" s="4">
        <v>12737</v>
      </c>
      <c r="I36" s="4">
        <v>12730</v>
      </c>
      <c r="J36" s="4">
        <v>12443</v>
      </c>
      <c r="K36" s="4">
        <v>12458</v>
      </c>
      <c r="L36" s="4">
        <v>12557</v>
      </c>
      <c r="M36" s="40">
        <v>12879</v>
      </c>
      <c r="N36" s="13">
        <f t="shared" si="1"/>
        <v>12904.583333333334</v>
      </c>
    </row>
    <row r="37" spans="1:14" ht="12" customHeight="1" x14ac:dyDescent="0.2">
      <c r="A37" s="7" t="str">
        <f>'Pregnant Women Participating'!A37</f>
        <v>Wisconsin</v>
      </c>
      <c r="B37" s="13">
        <v>7247</v>
      </c>
      <c r="C37" s="4">
        <v>7252</v>
      </c>
      <c r="D37" s="4">
        <v>7172</v>
      </c>
      <c r="E37" s="4">
        <v>7129</v>
      </c>
      <c r="F37" s="4">
        <v>6951</v>
      </c>
      <c r="G37" s="4">
        <v>6769</v>
      </c>
      <c r="H37" s="4">
        <v>6845</v>
      </c>
      <c r="I37" s="4">
        <v>6774</v>
      </c>
      <c r="J37" s="4">
        <v>6741</v>
      </c>
      <c r="K37" s="4">
        <v>6771</v>
      </c>
      <c r="L37" s="4">
        <v>6775</v>
      </c>
      <c r="M37" s="40">
        <v>6960</v>
      </c>
      <c r="N37" s="13">
        <f t="shared" si="1"/>
        <v>6948.833333333333</v>
      </c>
    </row>
    <row r="38" spans="1:14" ht="12" customHeight="1" x14ac:dyDescent="0.2">
      <c r="A38" s="7" t="str">
        <f>'Pregnant Women Participating'!A38</f>
        <v>Arizona</v>
      </c>
      <c r="B38" s="13">
        <v>9599</v>
      </c>
      <c r="C38" s="4">
        <v>9685</v>
      </c>
      <c r="D38" s="4">
        <v>9691</v>
      </c>
      <c r="E38" s="4">
        <v>9860</v>
      </c>
      <c r="F38" s="4">
        <v>9548</v>
      </c>
      <c r="G38" s="4">
        <v>9277</v>
      </c>
      <c r="H38" s="4">
        <v>9162</v>
      </c>
      <c r="I38" s="4">
        <v>9054</v>
      </c>
      <c r="J38" s="4">
        <v>8689</v>
      </c>
      <c r="K38" s="4">
        <v>8634</v>
      </c>
      <c r="L38" s="4">
        <v>8672</v>
      </c>
      <c r="M38" s="40">
        <v>8714</v>
      </c>
      <c r="N38" s="13">
        <f t="shared" si="1"/>
        <v>9215.4166666666661</v>
      </c>
    </row>
    <row r="39" spans="1:14" ht="12" customHeight="1" x14ac:dyDescent="0.2">
      <c r="A39" s="7" t="str">
        <f>'Pregnant Women Participating'!A39</f>
        <v>Arkansas</v>
      </c>
      <c r="B39" s="13">
        <v>7669</v>
      </c>
      <c r="C39" s="4">
        <v>7753</v>
      </c>
      <c r="D39" s="4">
        <v>7671</v>
      </c>
      <c r="E39" s="4">
        <v>7690</v>
      </c>
      <c r="F39" s="4">
        <v>7571</v>
      </c>
      <c r="G39" s="4">
        <v>7218</v>
      </c>
      <c r="H39" s="4">
        <v>7149</v>
      </c>
      <c r="I39" s="4">
        <v>6932</v>
      </c>
      <c r="J39" s="4">
        <v>6788</v>
      </c>
      <c r="K39" s="4">
        <v>6774</v>
      </c>
      <c r="L39" s="4">
        <v>6663</v>
      </c>
      <c r="M39" s="40">
        <v>6834</v>
      </c>
      <c r="N39" s="13">
        <f t="shared" si="1"/>
        <v>7226</v>
      </c>
    </row>
    <row r="40" spans="1:14" ht="12" customHeight="1" x14ac:dyDescent="0.2">
      <c r="A40" s="7" t="str">
        <f>'Pregnant Women Participating'!A40</f>
        <v>Louisiana</v>
      </c>
      <c r="B40" s="13">
        <v>12923</v>
      </c>
      <c r="C40" s="4">
        <v>13105</v>
      </c>
      <c r="D40" s="4">
        <v>13133</v>
      </c>
      <c r="E40" s="4">
        <v>13410</v>
      </c>
      <c r="F40" s="4">
        <v>13435</v>
      </c>
      <c r="G40" s="4">
        <v>12828</v>
      </c>
      <c r="H40" s="4">
        <v>12693</v>
      </c>
      <c r="I40" s="4">
        <v>12384</v>
      </c>
      <c r="J40" s="4">
        <v>12046</v>
      </c>
      <c r="K40" s="4">
        <v>11777</v>
      </c>
      <c r="L40" s="4">
        <v>11656</v>
      </c>
      <c r="M40" s="40">
        <v>11882</v>
      </c>
      <c r="N40" s="13">
        <f t="shared" si="1"/>
        <v>12606</v>
      </c>
    </row>
    <row r="41" spans="1:14" ht="12" customHeight="1" x14ac:dyDescent="0.2">
      <c r="A41" s="7" t="str">
        <f>'Pregnant Women Participating'!A41</f>
        <v>New Mexico</v>
      </c>
      <c r="B41" s="13">
        <v>2520</v>
      </c>
      <c r="C41" s="4">
        <v>2551</v>
      </c>
      <c r="D41" s="4">
        <v>2486</v>
      </c>
      <c r="E41" s="4">
        <v>2555</v>
      </c>
      <c r="F41" s="4">
        <v>2480</v>
      </c>
      <c r="G41" s="4">
        <v>2401</v>
      </c>
      <c r="H41" s="4">
        <v>2345</v>
      </c>
      <c r="I41" s="4">
        <v>2281</v>
      </c>
      <c r="J41" s="4">
        <v>2311</v>
      </c>
      <c r="K41" s="4">
        <v>2256</v>
      </c>
      <c r="L41" s="4">
        <v>2258</v>
      </c>
      <c r="M41" s="40">
        <v>2345</v>
      </c>
      <c r="N41" s="13">
        <f t="shared" si="1"/>
        <v>2399.0833333333335</v>
      </c>
    </row>
    <row r="42" spans="1:14" ht="12" customHeight="1" x14ac:dyDescent="0.2">
      <c r="A42" s="7" t="str">
        <f>'Pregnant Women Participating'!A42</f>
        <v>Oklahoma</v>
      </c>
      <c r="B42" s="13">
        <v>4582</v>
      </c>
      <c r="C42" s="4">
        <v>4565</v>
      </c>
      <c r="D42" s="4">
        <v>4422</v>
      </c>
      <c r="E42" s="4">
        <v>4491</v>
      </c>
      <c r="F42" s="4">
        <v>4252</v>
      </c>
      <c r="G42" s="4">
        <v>4091</v>
      </c>
      <c r="H42" s="4">
        <v>4086</v>
      </c>
      <c r="I42" s="4">
        <v>4070</v>
      </c>
      <c r="J42" s="4">
        <v>3949</v>
      </c>
      <c r="K42" s="4">
        <v>3975</v>
      </c>
      <c r="L42" s="4">
        <v>4012</v>
      </c>
      <c r="M42" s="40">
        <v>4137</v>
      </c>
      <c r="N42" s="13">
        <f t="shared" si="1"/>
        <v>4219.333333333333</v>
      </c>
    </row>
    <row r="43" spans="1:14" ht="12" customHeight="1" x14ac:dyDescent="0.2">
      <c r="A43" s="7" t="str">
        <f>'Pregnant Women Participating'!A43</f>
        <v>Texas</v>
      </c>
      <c r="B43" s="13">
        <v>37614</v>
      </c>
      <c r="C43" s="4">
        <v>38113</v>
      </c>
      <c r="D43" s="4">
        <v>37694</v>
      </c>
      <c r="E43" s="4">
        <v>37860</v>
      </c>
      <c r="F43" s="4">
        <v>37195</v>
      </c>
      <c r="G43" s="4">
        <v>35881</v>
      </c>
      <c r="H43" s="4">
        <v>35202</v>
      </c>
      <c r="I43" s="4">
        <v>34475</v>
      </c>
      <c r="J43" s="4">
        <v>33817</v>
      </c>
      <c r="K43" s="4">
        <v>33724</v>
      </c>
      <c r="L43" s="4">
        <v>33572</v>
      </c>
      <c r="M43" s="40">
        <v>34394</v>
      </c>
      <c r="N43" s="13">
        <f t="shared" si="1"/>
        <v>35795.083333333336</v>
      </c>
    </row>
    <row r="44" spans="1:14" ht="12" customHeight="1" x14ac:dyDescent="0.2">
      <c r="A44" s="7" t="str">
        <f>'Pregnant Women Participating'!A44</f>
        <v>Utah</v>
      </c>
      <c r="B44" s="13">
        <v>3045</v>
      </c>
      <c r="C44" s="4">
        <v>3028</v>
      </c>
      <c r="D44" s="4">
        <v>2926</v>
      </c>
      <c r="E44" s="4">
        <v>2902</v>
      </c>
      <c r="F44" s="4">
        <v>2763</v>
      </c>
      <c r="G44" s="4">
        <v>2687</v>
      </c>
      <c r="H44" s="4">
        <v>2686</v>
      </c>
      <c r="I44" s="4">
        <v>2643</v>
      </c>
      <c r="J44" s="4">
        <v>2611</v>
      </c>
      <c r="K44" s="4">
        <v>2630</v>
      </c>
      <c r="L44" s="4">
        <v>2714</v>
      </c>
      <c r="M44" s="40">
        <v>2763</v>
      </c>
      <c r="N44" s="13">
        <f t="shared" si="1"/>
        <v>2783.1666666666665</v>
      </c>
    </row>
    <row r="45" spans="1:14" ht="12" customHeight="1" x14ac:dyDescent="0.2">
      <c r="A45" s="7" t="str">
        <f>'Pregnant Women Participating'!A45</f>
        <v>Inter-Tribal Council, AZ</v>
      </c>
      <c r="B45" s="13">
        <v>494</v>
      </c>
      <c r="C45" s="4">
        <v>515</v>
      </c>
      <c r="D45" s="4">
        <v>510</v>
      </c>
      <c r="E45" s="4">
        <v>545</v>
      </c>
      <c r="F45" s="4">
        <v>533</v>
      </c>
      <c r="G45" s="4">
        <v>519</v>
      </c>
      <c r="H45" s="4">
        <v>513</v>
      </c>
      <c r="I45" s="4">
        <v>489</v>
      </c>
      <c r="J45" s="4">
        <v>477</v>
      </c>
      <c r="K45" s="4">
        <v>450</v>
      </c>
      <c r="L45" s="4">
        <v>460</v>
      </c>
      <c r="M45" s="40">
        <v>488</v>
      </c>
      <c r="N45" s="13">
        <f t="shared" si="1"/>
        <v>499.41666666666669</v>
      </c>
    </row>
    <row r="46" spans="1:14" ht="12" customHeight="1" x14ac:dyDescent="0.2">
      <c r="A46" s="7" t="str">
        <f>'Pregnant Women Participating'!A46</f>
        <v>Navajo Nation, AZ</v>
      </c>
      <c r="B46" s="13">
        <v>301</v>
      </c>
      <c r="C46" s="4">
        <v>298</v>
      </c>
      <c r="D46" s="4">
        <v>280</v>
      </c>
      <c r="E46" s="4">
        <v>299</v>
      </c>
      <c r="F46" s="4">
        <v>276</v>
      </c>
      <c r="G46" s="4">
        <v>249</v>
      </c>
      <c r="H46" s="4">
        <v>251</v>
      </c>
      <c r="I46" s="4">
        <v>246</v>
      </c>
      <c r="J46" s="4">
        <v>272</v>
      </c>
      <c r="K46" s="4">
        <v>268</v>
      </c>
      <c r="L46" s="4">
        <v>265</v>
      </c>
      <c r="M46" s="40">
        <v>277</v>
      </c>
      <c r="N46" s="13">
        <f t="shared" si="1"/>
        <v>273.5</v>
      </c>
    </row>
    <row r="47" spans="1:14" ht="12" customHeight="1" x14ac:dyDescent="0.2">
      <c r="A47" s="7" t="str">
        <f>'Pregnant Women Participating'!A47</f>
        <v>Acoma, Canoncito &amp; Laguna, NM</v>
      </c>
      <c r="B47" s="13">
        <v>18</v>
      </c>
      <c r="C47" s="4">
        <v>24</v>
      </c>
      <c r="D47" s="4">
        <v>26</v>
      </c>
      <c r="E47" s="4">
        <v>31</v>
      </c>
      <c r="F47" s="4">
        <v>26</v>
      </c>
      <c r="G47" s="4">
        <v>20</v>
      </c>
      <c r="H47" s="4">
        <v>23</v>
      </c>
      <c r="I47" s="4">
        <v>19</v>
      </c>
      <c r="J47" s="4">
        <v>17</v>
      </c>
      <c r="K47" s="4">
        <v>18</v>
      </c>
      <c r="L47" s="4">
        <v>23</v>
      </c>
      <c r="M47" s="40">
        <v>23</v>
      </c>
      <c r="N47" s="13">
        <f t="shared" si="1"/>
        <v>22.333333333333332</v>
      </c>
    </row>
    <row r="48" spans="1:14" ht="12" customHeight="1" x14ac:dyDescent="0.2">
      <c r="A48" s="7" t="str">
        <f>'Pregnant Women Participating'!A48</f>
        <v>Eight Northern Pueblos, NM</v>
      </c>
      <c r="B48" s="13">
        <v>17</v>
      </c>
      <c r="C48" s="4">
        <v>15</v>
      </c>
      <c r="D48" s="4">
        <v>18</v>
      </c>
      <c r="E48" s="4">
        <v>19</v>
      </c>
      <c r="F48" s="4">
        <v>18</v>
      </c>
      <c r="G48" s="4">
        <v>14</v>
      </c>
      <c r="H48" s="4">
        <v>14</v>
      </c>
      <c r="I48" s="4">
        <v>18</v>
      </c>
      <c r="J48" s="4">
        <v>16</v>
      </c>
      <c r="K48" s="4">
        <v>18</v>
      </c>
      <c r="L48" s="4">
        <v>19</v>
      </c>
      <c r="M48" s="40">
        <v>16</v>
      </c>
      <c r="N48" s="13">
        <f t="shared" si="1"/>
        <v>16.833333333333332</v>
      </c>
    </row>
    <row r="49" spans="1:14" ht="12" customHeight="1" x14ac:dyDescent="0.2">
      <c r="A49" s="7" t="str">
        <f>'Pregnant Women Participating'!A49</f>
        <v>Five Sandoval Pueblos, NM</v>
      </c>
      <c r="B49" s="13">
        <v>12</v>
      </c>
      <c r="C49" s="4">
        <v>13</v>
      </c>
      <c r="D49" s="4">
        <v>10</v>
      </c>
      <c r="E49" s="4">
        <v>12</v>
      </c>
      <c r="F49" s="4">
        <v>13</v>
      </c>
      <c r="G49" s="4">
        <v>10</v>
      </c>
      <c r="H49" s="4">
        <v>16</v>
      </c>
      <c r="I49" s="4">
        <v>20</v>
      </c>
      <c r="J49" s="4">
        <v>22</v>
      </c>
      <c r="K49" s="4">
        <v>19</v>
      </c>
      <c r="L49" s="4">
        <v>19</v>
      </c>
      <c r="M49" s="40">
        <v>17</v>
      </c>
      <c r="N49" s="13">
        <f t="shared" si="1"/>
        <v>15.25</v>
      </c>
    </row>
    <row r="50" spans="1:14" ht="12" customHeight="1" x14ac:dyDescent="0.2">
      <c r="A50" s="7" t="str">
        <f>'Pregnant Women Participating'!A50</f>
        <v>Isleta Pueblo, NM</v>
      </c>
      <c r="B50" s="13">
        <v>85</v>
      </c>
      <c r="C50" s="4">
        <v>82</v>
      </c>
      <c r="D50" s="4">
        <v>74</v>
      </c>
      <c r="E50" s="4">
        <v>76</v>
      </c>
      <c r="F50" s="4">
        <v>79</v>
      </c>
      <c r="G50" s="4">
        <v>81</v>
      </c>
      <c r="H50" s="4">
        <v>69</v>
      </c>
      <c r="I50" s="4">
        <v>75</v>
      </c>
      <c r="J50" s="4">
        <v>67</v>
      </c>
      <c r="K50" s="4">
        <v>67</v>
      </c>
      <c r="L50" s="4">
        <v>69</v>
      </c>
      <c r="M50" s="40">
        <v>69</v>
      </c>
      <c r="N50" s="13">
        <f t="shared" si="1"/>
        <v>74.416666666666671</v>
      </c>
    </row>
    <row r="51" spans="1:14" ht="12" customHeight="1" x14ac:dyDescent="0.2">
      <c r="A51" s="7" t="str">
        <f>'Pregnant Women Participating'!A51</f>
        <v>San Felipe Pueblo, NM</v>
      </c>
      <c r="B51" s="13">
        <v>14</v>
      </c>
      <c r="C51" s="4">
        <v>11</v>
      </c>
      <c r="D51" s="4">
        <v>8</v>
      </c>
      <c r="E51" s="4">
        <v>10</v>
      </c>
      <c r="F51" s="4">
        <v>8</v>
      </c>
      <c r="G51" s="4">
        <v>14</v>
      </c>
      <c r="H51" s="4">
        <v>10</v>
      </c>
      <c r="I51" s="4">
        <v>19</v>
      </c>
      <c r="J51" s="4">
        <v>20</v>
      </c>
      <c r="K51" s="4">
        <v>19</v>
      </c>
      <c r="L51" s="4">
        <v>16</v>
      </c>
      <c r="M51" s="40">
        <v>13</v>
      </c>
      <c r="N51" s="13">
        <f t="shared" si="1"/>
        <v>13.5</v>
      </c>
    </row>
    <row r="52" spans="1:14" ht="12" customHeight="1" x14ac:dyDescent="0.2">
      <c r="A52" s="7" t="str">
        <f>'Pregnant Women Participating'!A52</f>
        <v>Santo Domingo Tribe, NM</v>
      </c>
      <c r="B52" s="13">
        <v>16</v>
      </c>
      <c r="C52" s="4">
        <v>21</v>
      </c>
      <c r="D52" s="4">
        <v>12</v>
      </c>
      <c r="E52" s="4">
        <v>12</v>
      </c>
      <c r="F52" s="4">
        <v>8</v>
      </c>
      <c r="G52" s="4">
        <v>10</v>
      </c>
      <c r="H52" s="4">
        <v>9</v>
      </c>
      <c r="I52" s="4">
        <v>7</v>
      </c>
      <c r="J52" s="4">
        <v>8</v>
      </c>
      <c r="K52" s="4">
        <v>5</v>
      </c>
      <c r="L52" s="4">
        <v>7</v>
      </c>
      <c r="M52" s="40">
        <v>8</v>
      </c>
      <c r="N52" s="13">
        <f t="shared" si="1"/>
        <v>10.25</v>
      </c>
    </row>
    <row r="53" spans="1:14" ht="12" customHeight="1" x14ac:dyDescent="0.2">
      <c r="A53" s="7" t="str">
        <f>'Pregnant Women Participating'!A53</f>
        <v>Zuni Pueblo, NM</v>
      </c>
      <c r="B53" s="13">
        <v>17</v>
      </c>
      <c r="C53" s="4">
        <v>17</v>
      </c>
      <c r="D53" s="4">
        <v>16</v>
      </c>
      <c r="E53" s="4">
        <v>15</v>
      </c>
      <c r="F53" s="4">
        <v>11</v>
      </c>
      <c r="G53" s="4">
        <v>14</v>
      </c>
      <c r="H53" s="4">
        <v>15</v>
      </c>
      <c r="I53" s="4">
        <v>17</v>
      </c>
      <c r="J53" s="4">
        <v>17</v>
      </c>
      <c r="K53" s="4">
        <v>21</v>
      </c>
      <c r="L53" s="4">
        <v>22</v>
      </c>
      <c r="M53" s="40">
        <v>25</v>
      </c>
      <c r="N53" s="13">
        <f t="shared" si="1"/>
        <v>17.25</v>
      </c>
    </row>
    <row r="54" spans="1:14" ht="12" customHeight="1" x14ac:dyDescent="0.2">
      <c r="A54" s="7" t="str">
        <f>'Pregnant Women Participating'!A54</f>
        <v>Cherokee Nation, OK</v>
      </c>
      <c r="B54" s="13">
        <v>457</v>
      </c>
      <c r="C54" s="4">
        <v>485</v>
      </c>
      <c r="D54" s="4">
        <v>470</v>
      </c>
      <c r="E54" s="4">
        <v>468</v>
      </c>
      <c r="F54" s="4">
        <v>469</v>
      </c>
      <c r="G54" s="4">
        <v>491</v>
      </c>
      <c r="H54" s="4">
        <v>521</v>
      </c>
      <c r="I54" s="4">
        <v>533</v>
      </c>
      <c r="J54" s="4">
        <v>553</v>
      </c>
      <c r="K54" s="4">
        <v>557</v>
      </c>
      <c r="L54" s="4">
        <v>540</v>
      </c>
      <c r="M54" s="40">
        <v>557</v>
      </c>
      <c r="N54" s="13">
        <f t="shared" si="1"/>
        <v>508.41666666666669</v>
      </c>
    </row>
    <row r="55" spans="1:14" ht="12" customHeight="1" x14ac:dyDescent="0.2">
      <c r="A55" s="7" t="str">
        <f>'Pregnant Women Participating'!A55</f>
        <v>Chickasaw Nation, OK</v>
      </c>
      <c r="B55" s="13">
        <v>287</v>
      </c>
      <c r="C55" s="4">
        <v>283</v>
      </c>
      <c r="D55" s="4">
        <v>259</v>
      </c>
      <c r="E55" s="4">
        <v>286</v>
      </c>
      <c r="F55" s="4">
        <v>284</v>
      </c>
      <c r="G55" s="4">
        <v>288</v>
      </c>
      <c r="H55" s="4">
        <v>293</v>
      </c>
      <c r="I55" s="4">
        <v>305</v>
      </c>
      <c r="J55" s="4">
        <v>297</v>
      </c>
      <c r="K55" s="4">
        <v>288</v>
      </c>
      <c r="L55" s="4">
        <v>292</v>
      </c>
      <c r="M55" s="40">
        <v>291</v>
      </c>
      <c r="N55" s="13">
        <f t="shared" si="1"/>
        <v>287.75</v>
      </c>
    </row>
    <row r="56" spans="1:14" ht="12" customHeight="1" x14ac:dyDescent="0.2">
      <c r="A56" s="7" t="str">
        <f>'Pregnant Women Participating'!A56</f>
        <v>Choctaw Nation, OK</v>
      </c>
      <c r="B56" s="13">
        <v>346</v>
      </c>
      <c r="C56" s="4">
        <v>353</v>
      </c>
      <c r="D56" s="4">
        <v>347</v>
      </c>
      <c r="E56" s="4">
        <v>377</v>
      </c>
      <c r="F56" s="4">
        <v>371</v>
      </c>
      <c r="G56" s="4">
        <v>371</v>
      </c>
      <c r="H56" s="4">
        <v>377</v>
      </c>
      <c r="I56" s="4">
        <v>374</v>
      </c>
      <c r="J56" s="4">
        <v>377</v>
      </c>
      <c r="K56" s="4">
        <v>349</v>
      </c>
      <c r="L56" s="4">
        <v>377</v>
      </c>
      <c r="M56" s="40">
        <v>392</v>
      </c>
      <c r="N56" s="13">
        <f t="shared" si="1"/>
        <v>367.58333333333331</v>
      </c>
    </row>
    <row r="57" spans="1:14" ht="12" customHeight="1" x14ac:dyDescent="0.2">
      <c r="A57" s="7" t="str">
        <f>'Pregnant Women Participating'!A57</f>
        <v>Citizen Potawatomi Nation, OK</v>
      </c>
      <c r="B57" s="13">
        <v>111</v>
      </c>
      <c r="C57" s="4">
        <v>117</v>
      </c>
      <c r="D57" s="4">
        <v>117</v>
      </c>
      <c r="E57" s="4">
        <v>108</v>
      </c>
      <c r="F57" s="4">
        <v>121</v>
      </c>
      <c r="G57" s="4">
        <v>125</v>
      </c>
      <c r="H57" s="4">
        <v>109</v>
      </c>
      <c r="I57" s="4">
        <v>117</v>
      </c>
      <c r="J57" s="4">
        <v>113</v>
      </c>
      <c r="K57" s="4">
        <v>124</v>
      </c>
      <c r="L57" s="4">
        <v>115</v>
      </c>
      <c r="M57" s="40">
        <v>118</v>
      </c>
      <c r="N57" s="13">
        <f t="shared" si="1"/>
        <v>116.25</v>
      </c>
    </row>
    <row r="58" spans="1:14" ht="12" customHeight="1" x14ac:dyDescent="0.2">
      <c r="A58" s="7" t="str">
        <f>'Pregnant Women Participating'!A58</f>
        <v>Inter-Tribal Council, OK</v>
      </c>
      <c r="B58" s="13">
        <v>56</v>
      </c>
      <c r="C58" s="4">
        <v>63</v>
      </c>
      <c r="D58" s="4">
        <v>69</v>
      </c>
      <c r="E58" s="4">
        <v>72</v>
      </c>
      <c r="F58" s="4">
        <v>64</v>
      </c>
      <c r="G58" s="4">
        <v>78</v>
      </c>
      <c r="H58" s="4">
        <v>87</v>
      </c>
      <c r="I58" s="4">
        <v>80</v>
      </c>
      <c r="J58" s="4">
        <v>70</v>
      </c>
      <c r="K58" s="4">
        <v>62</v>
      </c>
      <c r="L58" s="4">
        <v>59</v>
      </c>
      <c r="M58" s="40">
        <v>60</v>
      </c>
      <c r="N58" s="13">
        <f t="shared" si="1"/>
        <v>68.333333333333329</v>
      </c>
    </row>
    <row r="59" spans="1:14" ht="12" customHeight="1" x14ac:dyDescent="0.2">
      <c r="A59" s="7" t="str">
        <f>'Pregnant Women Participating'!A59</f>
        <v>Muscogee Creek Nation, OK</v>
      </c>
      <c r="B59" s="13">
        <v>203</v>
      </c>
      <c r="C59" s="4">
        <v>211</v>
      </c>
      <c r="D59" s="4">
        <v>214</v>
      </c>
      <c r="E59" s="4">
        <v>211</v>
      </c>
      <c r="F59" s="4">
        <v>198</v>
      </c>
      <c r="G59" s="4">
        <v>183</v>
      </c>
      <c r="H59" s="4">
        <v>182</v>
      </c>
      <c r="I59" s="4">
        <v>179</v>
      </c>
      <c r="J59" s="4">
        <v>183</v>
      </c>
      <c r="K59" s="4">
        <v>198</v>
      </c>
      <c r="L59" s="4">
        <v>182</v>
      </c>
      <c r="M59" s="40">
        <v>188</v>
      </c>
      <c r="N59" s="13">
        <f t="shared" si="1"/>
        <v>194.33333333333334</v>
      </c>
    </row>
    <row r="60" spans="1:14" ht="12" customHeight="1" x14ac:dyDescent="0.2">
      <c r="A60" s="7" t="str">
        <f>'Pregnant Women Participating'!A60</f>
        <v>Osage Tribal Council, OK</v>
      </c>
      <c r="B60" s="13">
        <v>248</v>
      </c>
      <c r="C60" s="4">
        <v>252</v>
      </c>
      <c r="D60" s="4">
        <v>237</v>
      </c>
      <c r="E60" s="4">
        <v>244</v>
      </c>
      <c r="F60" s="4">
        <v>242</v>
      </c>
      <c r="G60" s="4">
        <v>247</v>
      </c>
      <c r="H60" s="4">
        <v>246</v>
      </c>
      <c r="I60" s="4">
        <v>225</v>
      </c>
      <c r="J60" s="4">
        <v>227</v>
      </c>
      <c r="K60" s="4">
        <v>229</v>
      </c>
      <c r="L60" s="4">
        <v>243</v>
      </c>
      <c r="M60" s="40">
        <v>262</v>
      </c>
      <c r="N60" s="13">
        <f t="shared" si="1"/>
        <v>241.83333333333334</v>
      </c>
    </row>
    <row r="61" spans="1:14" ht="12" customHeight="1" x14ac:dyDescent="0.2">
      <c r="A61" s="7" t="str">
        <f>'Pregnant Women Participating'!A61</f>
        <v>Otoe-Missouria Tribe, OK</v>
      </c>
      <c r="B61" s="13">
        <v>34</v>
      </c>
      <c r="C61" s="4">
        <v>35</v>
      </c>
      <c r="D61" s="4">
        <v>38</v>
      </c>
      <c r="E61" s="4">
        <v>39</v>
      </c>
      <c r="F61" s="4">
        <v>32</v>
      </c>
      <c r="G61" s="4">
        <v>31</v>
      </c>
      <c r="H61" s="4">
        <v>28</v>
      </c>
      <c r="I61" s="4">
        <v>29</v>
      </c>
      <c r="J61" s="4">
        <v>33</v>
      </c>
      <c r="K61" s="4">
        <v>32</v>
      </c>
      <c r="L61" s="4">
        <v>32</v>
      </c>
      <c r="M61" s="40">
        <v>34</v>
      </c>
      <c r="N61" s="13">
        <f t="shared" si="1"/>
        <v>33.083333333333336</v>
      </c>
    </row>
    <row r="62" spans="1:14" ht="12" customHeight="1" x14ac:dyDescent="0.2">
      <c r="A62" s="7" t="str">
        <f>'Pregnant Women Participating'!A62</f>
        <v>Wichita, Caddo &amp; Delaware (WCD), OK</v>
      </c>
      <c r="B62" s="13">
        <v>277</v>
      </c>
      <c r="C62" s="4">
        <v>281</v>
      </c>
      <c r="D62" s="4">
        <v>301</v>
      </c>
      <c r="E62" s="4">
        <v>325</v>
      </c>
      <c r="F62" s="4">
        <v>324</v>
      </c>
      <c r="G62" s="4">
        <v>327</v>
      </c>
      <c r="H62" s="4">
        <v>347</v>
      </c>
      <c r="I62" s="4">
        <v>330</v>
      </c>
      <c r="J62" s="4">
        <v>305</v>
      </c>
      <c r="K62" s="4">
        <v>295</v>
      </c>
      <c r="L62" s="4">
        <v>298</v>
      </c>
      <c r="M62" s="40">
        <v>325</v>
      </c>
      <c r="N62" s="13">
        <f t="shared" si="1"/>
        <v>311.25</v>
      </c>
    </row>
    <row r="63" spans="1:14" ht="12" customHeight="1" x14ac:dyDescent="0.2">
      <c r="A63" s="7" t="str">
        <f>'Pregnant Women Participating'!A63</f>
        <v>Colorado</v>
      </c>
      <c r="B63" s="13">
        <v>6111</v>
      </c>
      <c r="C63" s="4">
        <v>6136</v>
      </c>
      <c r="D63" s="4">
        <v>5826</v>
      </c>
      <c r="E63" s="4">
        <v>5856</v>
      </c>
      <c r="F63" s="4">
        <v>5662</v>
      </c>
      <c r="G63" s="4">
        <v>5502</v>
      </c>
      <c r="H63" s="4">
        <v>5602</v>
      </c>
      <c r="I63" s="4">
        <v>5594</v>
      </c>
      <c r="J63" s="4">
        <v>5605</v>
      </c>
      <c r="K63" s="4">
        <v>5799</v>
      </c>
      <c r="L63" s="4">
        <v>5853</v>
      </c>
      <c r="M63" s="40">
        <v>5897</v>
      </c>
      <c r="N63" s="13">
        <f t="shared" si="1"/>
        <v>5786.916666666667</v>
      </c>
    </row>
    <row r="64" spans="1:14" ht="12" customHeight="1" x14ac:dyDescent="0.2">
      <c r="A64" s="7" t="str">
        <f>'Pregnant Women Participating'!A64</f>
        <v>Kansas</v>
      </c>
      <c r="B64" s="13">
        <v>3499</v>
      </c>
      <c r="C64" s="4">
        <v>3603</v>
      </c>
      <c r="D64" s="4">
        <v>3470</v>
      </c>
      <c r="E64" s="4">
        <v>3521</v>
      </c>
      <c r="F64" s="4">
        <v>3459</v>
      </c>
      <c r="G64" s="4">
        <v>3330</v>
      </c>
      <c r="H64" s="4">
        <v>3237</v>
      </c>
      <c r="I64" s="4">
        <v>3232</v>
      </c>
      <c r="J64" s="4">
        <v>3165</v>
      </c>
      <c r="K64" s="4">
        <v>3076</v>
      </c>
      <c r="L64" s="4">
        <v>3177</v>
      </c>
      <c r="M64" s="40">
        <v>3227</v>
      </c>
      <c r="N64" s="13">
        <f t="shared" si="1"/>
        <v>3333</v>
      </c>
    </row>
    <row r="65" spans="1:14" ht="12" customHeight="1" x14ac:dyDescent="0.2">
      <c r="A65" s="7" t="str">
        <f>'Pregnant Women Participating'!A65</f>
        <v>Missouri</v>
      </c>
      <c r="B65" s="13">
        <v>9896</v>
      </c>
      <c r="C65" s="4">
        <v>9936</v>
      </c>
      <c r="D65" s="4">
        <v>9849</v>
      </c>
      <c r="E65" s="4">
        <v>9844</v>
      </c>
      <c r="F65" s="4">
        <v>9440</v>
      </c>
      <c r="G65" s="4">
        <v>9102</v>
      </c>
      <c r="H65" s="4">
        <v>8947</v>
      </c>
      <c r="I65" s="4">
        <v>8831</v>
      </c>
      <c r="J65" s="4">
        <v>8754</v>
      </c>
      <c r="K65" s="4">
        <v>8781</v>
      </c>
      <c r="L65" s="4">
        <v>8881</v>
      </c>
      <c r="M65" s="40">
        <v>9124</v>
      </c>
      <c r="N65" s="13">
        <f t="shared" si="1"/>
        <v>9282.0833333333339</v>
      </c>
    </row>
    <row r="66" spans="1:14" ht="12" customHeight="1" x14ac:dyDescent="0.2">
      <c r="A66" s="7" t="str">
        <f>'Pregnant Women Participating'!A66</f>
        <v>Montana</v>
      </c>
      <c r="B66" s="13">
        <v>937</v>
      </c>
      <c r="C66" s="4">
        <v>959</v>
      </c>
      <c r="D66" s="4">
        <v>906</v>
      </c>
      <c r="E66" s="4">
        <v>919</v>
      </c>
      <c r="F66" s="4">
        <v>883</v>
      </c>
      <c r="G66" s="4">
        <v>817</v>
      </c>
      <c r="H66" s="4">
        <v>820</v>
      </c>
      <c r="I66" s="4">
        <v>833</v>
      </c>
      <c r="J66" s="4">
        <v>800</v>
      </c>
      <c r="K66" s="4">
        <v>774</v>
      </c>
      <c r="L66" s="4">
        <v>757</v>
      </c>
      <c r="M66" s="40">
        <v>792</v>
      </c>
      <c r="N66" s="13">
        <f t="shared" si="1"/>
        <v>849.75</v>
      </c>
    </row>
    <row r="67" spans="1:14" ht="12" customHeight="1" x14ac:dyDescent="0.2">
      <c r="A67" s="7" t="str">
        <f>'Pregnant Women Participating'!A67</f>
        <v>Nebraska</v>
      </c>
      <c r="B67" s="13">
        <v>2407</v>
      </c>
      <c r="C67" s="4">
        <v>2476</v>
      </c>
      <c r="D67" s="4">
        <v>2451</v>
      </c>
      <c r="E67" s="4">
        <v>2499</v>
      </c>
      <c r="F67" s="4">
        <v>2397</v>
      </c>
      <c r="G67" s="4">
        <v>2330</v>
      </c>
      <c r="H67" s="4">
        <v>2359</v>
      </c>
      <c r="I67" s="4">
        <v>2375</v>
      </c>
      <c r="J67" s="4">
        <v>2334</v>
      </c>
      <c r="K67" s="4">
        <v>2362</v>
      </c>
      <c r="L67" s="4">
        <v>2412</v>
      </c>
      <c r="M67" s="40">
        <v>2530</v>
      </c>
      <c r="N67" s="13">
        <f t="shared" si="1"/>
        <v>2411</v>
      </c>
    </row>
    <row r="68" spans="1:14" ht="12" customHeight="1" x14ac:dyDescent="0.2">
      <c r="A68" s="7" t="str">
        <f>'Pregnant Women Participating'!A68</f>
        <v>North Dakota</v>
      </c>
      <c r="B68" s="13">
        <v>880</v>
      </c>
      <c r="C68" s="4">
        <v>868</v>
      </c>
      <c r="D68" s="4">
        <v>824</v>
      </c>
      <c r="E68" s="4">
        <v>888</v>
      </c>
      <c r="F68" s="4">
        <v>824</v>
      </c>
      <c r="G68" s="4">
        <v>794</v>
      </c>
      <c r="H68" s="4">
        <v>757</v>
      </c>
      <c r="I68" s="4">
        <v>758</v>
      </c>
      <c r="J68" s="4">
        <v>772</v>
      </c>
      <c r="K68" s="4">
        <v>799</v>
      </c>
      <c r="L68" s="4">
        <v>797</v>
      </c>
      <c r="M68" s="40">
        <v>810</v>
      </c>
      <c r="N68" s="13">
        <f t="shared" si="1"/>
        <v>814.25</v>
      </c>
    </row>
    <row r="69" spans="1:14" ht="12" customHeight="1" x14ac:dyDescent="0.2">
      <c r="A69" s="7" t="str">
        <f>'Pregnant Women Participating'!A69</f>
        <v>South Dakota</v>
      </c>
      <c r="B69" s="13">
        <v>976</v>
      </c>
      <c r="C69" s="4">
        <v>946</v>
      </c>
      <c r="D69" s="4">
        <v>882</v>
      </c>
      <c r="E69" s="4">
        <v>862</v>
      </c>
      <c r="F69" s="4">
        <v>864</v>
      </c>
      <c r="G69" s="4">
        <v>845</v>
      </c>
      <c r="H69" s="4">
        <v>863</v>
      </c>
      <c r="I69" s="4">
        <v>872</v>
      </c>
      <c r="J69" s="4">
        <v>880</v>
      </c>
      <c r="K69" s="4">
        <v>875</v>
      </c>
      <c r="L69" s="4">
        <v>898</v>
      </c>
      <c r="M69" s="40">
        <v>893</v>
      </c>
      <c r="N69" s="13">
        <f t="shared" si="1"/>
        <v>888</v>
      </c>
    </row>
    <row r="70" spans="1:14" ht="12" customHeight="1" x14ac:dyDescent="0.2">
      <c r="A70" s="7" t="str">
        <f>'Pregnant Women Participating'!A70</f>
        <v>Wyoming</v>
      </c>
      <c r="B70" s="13">
        <v>563</v>
      </c>
      <c r="C70" s="4">
        <v>561</v>
      </c>
      <c r="D70" s="4">
        <v>544</v>
      </c>
      <c r="E70" s="4">
        <v>596</v>
      </c>
      <c r="F70" s="4">
        <v>575</v>
      </c>
      <c r="G70" s="4">
        <v>599</v>
      </c>
      <c r="H70" s="4">
        <v>558</v>
      </c>
      <c r="I70" s="4">
        <v>548</v>
      </c>
      <c r="J70" s="4">
        <v>548</v>
      </c>
      <c r="K70" s="4">
        <v>553</v>
      </c>
      <c r="L70" s="4">
        <v>560</v>
      </c>
      <c r="M70" s="40">
        <v>573</v>
      </c>
      <c r="N70" s="13">
        <f t="shared" si="1"/>
        <v>564.83333333333337</v>
      </c>
    </row>
    <row r="71" spans="1:14" ht="12" customHeight="1" x14ac:dyDescent="0.2">
      <c r="A71" s="7" t="str">
        <f>'Pregnant Women Participating'!A71</f>
        <v>Ute Mountain Ute Tribe, CO</v>
      </c>
      <c r="B71" s="13">
        <v>6</v>
      </c>
      <c r="C71" s="4">
        <v>9</v>
      </c>
      <c r="D71" s="4">
        <v>9</v>
      </c>
      <c r="E71" s="4">
        <v>9</v>
      </c>
      <c r="F71" s="4">
        <v>6</v>
      </c>
      <c r="G71" s="4">
        <v>6</v>
      </c>
      <c r="H71" s="4">
        <v>7</v>
      </c>
      <c r="I71" s="4">
        <v>7</v>
      </c>
      <c r="J71" s="4">
        <v>5</v>
      </c>
      <c r="K71" s="4">
        <v>5</v>
      </c>
      <c r="L71" s="4">
        <v>7</v>
      </c>
      <c r="M71" s="40">
        <v>6</v>
      </c>
      <c r="N71" s="13">
        <f t="shared" si="1"/>
        <v>6.833333333333333</v>
      </c>
    </row>
    <row r="72" spans="1:14" ht="12" customHeight="1" x14ac:dyDescent="0.2">
      <c r="A72" s="7" t="str">
        <f>'Pregnant Women Participating'!A72</f>
        <v>Omaha Sioux, NE</v>
      </c>
      <c r="B72" s="13">
        <v>3</v>
      </c>
      <c r="C72" s="4">
        <v>3</v>
      </c>
      <c r="D72" s="4">
        <v>4</v>
      </c>
      <c r="E72" s="4">
        <v>3</v>
      </c>
      <c r="F72" s="4">
        <v>1</v>
      </c>
      <c r="G72" s="4">
        <v>1</v>
      </c>
      <c r="H72" s="4">
        <v>1</v>
      </c>
      <c r="I72" s="4">
        <v>3</v>
      </c>
      <c r="J72" s="4">
        <v>4</v>
      </c>
      <c r="K72" s="4">
        <v>6</v>
      </c>
      <c r="L72" s="4">
        <v>4</v>
      </c>
      <c r="M72" s="40">
        <v>3</v>
      </c>
      <c r="N72" s="13">
        <f t="shared" si="1"/>
        <v>3</v>
      </c>
    </row>
    <row r="73" spans="1:14" ht="12" customHeight="1" x14ac:dyDescent="0.2">
      <c r="A73" s="7" t="str">
        <f>'Pregnant Women Participating'!A73</f>
        <v>Santee Sioux, NE</v>
      </c>
      <c r="B73" s="13">
        <v>5</v>
      </c>
      <c r="C73" s="4">
        <v>2</v>
      </c>
      <c r="D73" s="4">
        <v>2</v>
      </c>
      <c r="E73" s="4">
        <v>4</v>
      </c>
      <c r="F73" s="4">
        <v>2</v>
      </c>
      <c r="G73" s="4">
        <v>2</v>
      </c>
      <c r="H73" s="4">
        <v>3</v>
      </c>
      <c r="I73" s="4">
        <v>2</v>
      </c>
      <c r="J73" s="4">
        <v>3</v>
      </c>
      <c r="K73" s="4">
        <v>1</v>
      </c>
      <c r="L73" s="4">
        <v>1</v>
      </c>
      <c r="M73" s="40">
        <v>2</v>
      </c>
      <c r="N73" s="13">
        <f t="shared" si="1"/>
        <v>2.4166666666666665</v>
      </c>
    </row>
    <row r="74" spans="1:14" ht="12" customHeight="1" x14ac:dyDescent="0.2">
      <c r="A74" s="7" t="str">
        <f>'Pregnant Women Participating'!A74</f>
        <v>Winnebago Tribe, NE</v>
      </c>
      <c r="B74" s="13">
        <v>11</v>
      </c>
      <c r="C74" s="4">
        <v>9</v>
      </c>
      <c r="D74" s="4">
        <v>10</v>
      </c>
      <c r="E74" s="4">
        <v>9</v>
      </c>
      <c r="F74" s="4">
        <v>8</v>
      </c>
      <c r="G74" s="4">
        <v>7</v>
      </c>
      <c r="H74" s="4">
        <v>10</v>
      </c>
      <c r="I74" s="4">
        <v>10</v>
      </c>
      <c r="J74" s="4">
        <v>9</v>
      </c>
      <c r="K74" s="4">
        <v>6</v>
      </c>
      <c r="L74" s="4">
        <v>4</v>
      </c>
      <c r="M74" s="40">
        <v>8</v>
      </c>
      <c r="N74" s="13">
        <f t="shared" si="1"/>
        <v>8.4166666666666661</v>
      </c>
    </row>
    <row r="75" spans="1:14" ht="12" customHeight="1" x14ac:dyDescent="0.2">
      <c r="A75" s="7" t="str">
        <f>'Pregnant Women Participating'!A75</f>
        <v>Standing Rock Sioux Tribe, ND</v>
      </c>
      <c r="B75" s="13">
        <v>32</v>
      </c>
      <c r="C75" s="4">
        <v>33</v>
      </c>
      <c r="D75" s="4">
        <v>33</v>
      </c>
      <c r="E75" s="4">
        <v>32</v>
      </c>
      <c r="F75" s="4">
        <v>32</v>
      </c>
      <c r="G75" s="4">
        <v>31</v>
      </c>
      <c r="H75" s="4">
        <v>23</v>
      </c>
      <c r="I75" s="4">
        <v>26</v>
      </c>
      <c r="J75" s="4">
        <v>29</v>
      </c>
      <c r="K75" s="4">
        <v>20</v>
      </c>
      <c r="L75" s="4">
        <v>28</v>
      </c>
      <c r="M75" s="40">
        <v>28</v>
      </c>
      <c r="N75" s="13">
        <f t="shared" si="1"/>
        <v>28.916666666666668</v>
      </c>
    </row>
    <row r="76" spans="1:14" ht="12" customHeight="1" x14ac:dyDescent="0.2">
      <c r="A76" s="7" t="str">
        <f>'Pregnant Women Participating'!A76</f>
        <v>Three Affiliated Tribes, ND</v>
      </c>
      <c r="B76" s="13">
        <v>16</v>
      </c>
      <c r="C76" s="4">
        <v>18</v>
      </c>
      <c r="D76" s="4">
        <v>19</v>
      </c>
      <c r="E76" s="4">
        <v>21</v>
      </c>
      <c r="F76" s="4">
        <v>16</v>
      </c>
      <c r="G76" s="4">
        <v>15</v>
      </c>
      <c r="H76" s="4">
        <v>13</v>
      </c>
      <c r="I76" s="4">
        <v>10</v>
      </c>
      <c r="J76" s="4">
        <v>10</v>
      </c>
      <c r="K76" s="4">
        <v>11</v>
      </c>
      <c r="L76" s="4">
        <v>13</v>
      </c>
      <c r="M76" s="40">
        <v>15</v>
      </c>
      <c r="N76" s="13">
        <f t="shared" si="1"/>
        <v>14.75</v>
      </c>
    </row>
    <row r="77" spans="1:14" ht="12" customHeight="1" x14ac:dyDescent="0.2">
      <c r="A77" s="7" t="str">
        <f>'Pregnant Women Participating'!A77</f>
        <v>Cheyenne River Sioux, SD</v>
      </c>
      <c r="B77" s="13">
        <v>29</v>
      </c>
      <c r="C77" s="4">
        <v>36</v>
      </c>
      <c r="D77" s="4">
        <v>41</v>
      </c>
      <c r="E77" s="4">
        <v>51</v>
      </c>
      <c r="F77" s="4">
        <v>47</v>
      </c>
      <c r="G77" s="4">
        <v>55</v>
      </c>
      <c r="H77" s="4">
        <v>54</v>
      </c>
      <c r="I77" s="4">
        <v>59</v>
      </c>
      <c r="J77" s="4">
        <v>52</v>
      </c>
      <c r="K77" s="4">
        <v>47</v>
      </c>
      <c r="L77" s="4">
        <v>37</v>
      </c>
      <c r="M77" s="40">
        <v>33</v>
      </c>
      <c r="N77" s="13">
        <f t="shared" si="1"/>
        <v>45.083333333333336</v>
      </c>
    </row>
    <row r="78" spans="1:14" ht="12" customHeight="1" x14ac:dyDescent="0.2">
      <c r="A78" s="7" t="str">
        <f>'Pregnant Women Participating'!A78</f>
        <v>Rosebud Sioux, SD</v>
      </c>
      <c r="B78" s="13">
        <v>55</v>
      </c>
      <c r="C78" s="4">
        <v>73</v>
      </c>
      <c r="D78" s="4">
        <v>65</v>
      </c>
      <c r="E78" s="4">
        <v>67</v>
      </c>
      <c r="F78" s="4">
        <v>67</v>
      </c>
      <c r="G78" s="4">
        <v>60</v>
      </c>
      <c r="H78" s="4">
        <v>67</v>
      </c>
      <c r="I78" s="4">
        <v>64</v>
      </c>
      <c r="J78" s="4">
        <v>60</v>
      </c>
      <c r="K78" s="4">
        <v>57</v>
      </c>
      <c r="L78" s="4">
        <v>65</v>
      </c>
      <c r="M78" s="40">
        <v>58</v>
      </c>
      <c r="N78" s="13">
        <f t="shared" si="1"/>
        <v>63.166666666666664</v>
      </c>
    </row>
    <row r="79" spans="1:14" ht="12" customHeight="1" x14ac:dyDescent="0.2">
      <c r="A79" s="7" t="str">
        <f>'Pregnant Women Participating'!A79</f>
        <v>Northern Arapahoe, WY</v>
      </c>
      <c r="B79" s="13">
        <v>17</v>
      </c>
      <c r="C79" s="4">
        <v>21</v>
      </c>
      <c r="D79" s="4">
        <v>25</v>
      </c>
      <c r="E79" s="4">
        <v>22</v>
      </c>
      <c r="F79" s="4">
        <v>21</v>
      </c>
      <c r="G79" s="4">
        <v>18</v>
      </c>
      <c r="H79" s="4">
        <v>16</v>
      </c>
      <c r="I79" s="4">
        <v>13</v>
      </c>
      <c r="J79" s="4">
        <v>13</v>
      </c>
      <c r="K79" s="4">
        <v>12</v>
      </c>
      <c r="L79" s="4">
        <v>15</v>
      </c>
      <c r="M79" s="40">
        <v>20</v>
      </c>
      <c r="N79" s="13">
        <f t="shared" si="1"/>
        <v>17.75</v>
      </c>
    </row>
    <row r="80" spans="1:14" ht="12" customHeight="1" x14ac:dyDescent="0.2">
      <c r="A80" s="7" t="str">
        <f>'Pregnant Women Participating'!A80</f>
        <v>Shoshone Tribe, WY</v>
      </c>
      <c r="B80" s="13">
        <v>16</v>
      </c>
      <c r="C80" s="4">
        <v>11</v>
      </c>
      <c r="D80" s="4">
        <v>17</v>
      </c>
      <c r="E80" s="4">
        <v>19</v>
      </c>
      <c r="F80" s="4">
        <v>12</v>
      </c>
      <c r="G80" s="4">
        <v>7</v>
      </c>
      <c r="H80" s="4">
        <v>7</v>
      </c>
      <c r="I80" s="4">
        <v>12</v>
      </c>
      <c r="J80" s="4">
        <v>12</v>
      </c>
      <c r="K80" s="4">
        <v>12</v>
      </c>
      <c r="L80" s="4">
        <v>13</v>
      </c>
      <c r="M80" s="40">
        <v>14</v>
      </c>
      <c r="N80" s="13">
        <f t="shared" si="1"/>
        <v>12.666666666666666</v>
      </c>
    </row>
    <row r="81" spans="1:14" ht="12" customHeight="1" x14ac:dyDescent="0.2">
      <c r="A81" s="8" t="str">
        <f>'Pregnant Women Participating'!A81</f>
        <v>Alaska</v>
      </c>
      <c r="B81" s="13">
        <v>622</v>
      </c>
      <c r="C81" s="4">
        <v>597</v>
      </c>
      <c r="D81" s="4">
        <v>608</v>
      </c>
      <c r="E81" s="4">
        <v>606</v>
      </c>
      <c r="F81" s="4">
        <v>581</v>
      </c>
      <c r="G81" s="4">
        <v>579</v>
      </c>
      <c r="H81" s="4">
        <v>581</v>
      </c>
      <c r="I81" s="4">
        <v>587</v>
      </c>
      <c r="J81" s="4">
        <v>586</v>
      </c>
      <c r="K81" s="4">
        <v>609</v>
      </c>
      <c r="L81" s="4">
        <v>613</v>
      </c>
      <c r="M81" s="40">
        <v>613</v>
      </c>
      <c r="N81" s="13">
        <f t="shared" si="1"/>
        <v>598.5</v>
      </c>
    </row>
    <row r="82" spans="1:14" ht="12" customHeight="1" x14ac:dyDescent="0.2">
      <c r="A82" s="8" t="str">
        <f>'Pregnant Women Participating'!A82</f>
        <v>American Samoa</v>
      </c>
      <c r="B82" s="13">
        <v>175</v>
      </c>
      <c r="C82" s="4">
        <v>164</v>
      </c>
      <c r="D82" s="4">
        <v>164</v>
      </c>
      <c r="E82" s="4">
        <v>162</v>
      </c>
      <c r="F82" s="4">
        <v>172</v>
      </c>
      <c r="G82" s="4">
        <v>172</v>
      </c>
      <c r="H82" s="4">
        <v>171</v>
      </c>
      <c r="I82" s="4">
        <v>174</v>
      </c>
      <c r="J82" s="4">
        <v>165</v>
      </c>
      <c r="K82" s="4">
        <v>173</v>
      </c>
      <c r="L82" s="4">
        <v>166</v>
      </c>
      <c r="M82" s="40">
        <v>155</v>
      </c>
      <c r="N82" s="13">
        <f t="shared" si="1"/>
        <v>167.75</v>
      </c>
    </row>
    <row r="83" spans="1:14" ht="12" customHeight="1" x14ac:dyDescent="0.2">
      <c r="A83" s="8" t="str">
        <f>'Pregnant Women Participating'!A83</f>
        <v>California</v>
      </c>
      <c r="B83" s="13">
        <v>56838</v>
      </c>
      <c r="C83" s="4">
        <v>57350</v>
      </c>
      <c r="D83" s="4">
        <v>56596</v>
      </c>
      <c r="E83" s="4">
        <v>58273</v>
      </c>
      <c r="F83" s="4">
        <v>57154</v>
      </c>
      <c r="G83" s="4">
        <v>54918</v>
      </c>
      <c r="H83" s="4">
        <v>54001</v>
      </c>
      <c r="I83" s="4">
        <v>53764</v>
      </c>
      <c r="J83" s="4">
        <v>52200</v>
      </c>
      <c r="K83" s="4">
        <v>52029</v>
      </c>
      <c r="L83" s="4">
        <v>52076</v>
      </c>
      <c r="M83" s="40">
        <v>52615</v>
      </c>
      <c r="N83" s="13">
        <f t="shared" si="1"/>
        <v>54817.833333333336</v>
      </c>
    </row>
    <row r="84" spans="1:14" ht="12" customHeight="1" x14ac:dyDescent="0.2">
      <c r="A84" s="8" t="str">
        <f>'Pregnant Women Participating'!A84</f>
        <v>Guam</v>
      </c>
      <c r="B84" s="13">
        <v>401</v>
      </c>
      <c r="C84" s="4">
        <v>419</v>
      </c>
      <c r="D84" s="4">
        <v>417</v>
      </c>
      <c r="E84" s="4">
        <v>447</v>
      </c>
      <c r="F84" s="4">
        <v>444</v>
      </c>
      <c r="G84" s="4">
        <v>435</v>
      </c>
      <c r="H84" s="4">
        <v>436</v>
      </c>
      <c r="I84" s="4">
        <v>447</v>
      </c>
      <c r="J84" s="4">
        <v>444</v>
      </c>
      <c r="K84" s="4">
        <v>417</v>
      </c>
      <c r="L84" s="4">
        <v>426</v>
      </c>
      <c r="M84" s="40">
        <v>427</v>
      </c>
      <c r="N84" s="13">
        <f t="shared" si="1"/>
        <v>430</v>
      </c>
    </row>
    <row r="85" spans="1:14" ht="12" customHeight="1" x14ac:dyDescent="0.2">
      <c r="A85" s="8" t="str">
        <f>'Pregnant Women Participating'!A85</f>
        <v>Hawaii</v>
      </c>
      <c r="B85" s="13">
        <v>1117</v>
      </c>
      <c r="C85" s="4">
        <v>1181</v>
      </c>
      <c r="D85" s="4">
        <v>1146</v>
      </c>
      <c r="E85" s="4">
        <v>1122</v>
      </c>
      <c r="F85" s="4">
        <v>1121</v>
      </c>
      <c r="G85" s="4">
        <v>1062</v>
      </c>
      <c r="H85" s="4">
        <v>964</v>
      </c>
      <c r="I85" s="4">
        <v>963</v>
      </c>
      <c r="J85" s="4">
        <v>1000</v>
      </c>
      <c r="K85" s="4">
        <v>1012</v>
      </c>
      <c r="L85" s="4">
        <v>990</v>
      </c>
      <c r="M85" s="40">
        <v>1040</v>
      </c>
      <c r="N85" s="13">
        <f t="shared" si="1"/>
        <v>1059.8333333333333</v>
      </c>
    </row>
    <row r="86" spans="1:14" ht="12" customHeight="1" x14ac:dyDescent="0.2">
      <c r="A86" s="8" t="str">
        <f>'Pregnant Women Participating'!A86</f>
        <v>Idaho</v>
      </c>
      <c r="B86" s="13">
        <v>1821</v>
      </c>
      <c r="C86" s="4">
        <v>1785</v>
      </c>
      <c r="D86" s="4">
        <v>1762</v>
      </c>
      <c r="E86" s="4">
        <v>1787</v>
      </c>
      <c r="F86" s="4">
        <v>1725</v>
      </c>
      <c r="G86" s="4">
        <v>1701</v>
      </c>
      <c r="H86" s="4">
        <v>1659</v>
      </c>
      <c r="I86" s="4">
        <v>1646</v>
      </c>
      <c r="J86" s="4">
        <v>1655</v>
      </c>
      <c r="K86" s="4">
        <v>1755</v>
      </c>
      <c r="L86" s="4">
        <v>1769</v>
      </c>
      <c r="M86" s="40">
        <v>1802</v>
      </c>
      <c r="N86" s="13">
        <f t="shared" si="1"/>
        <v>1738.9166666666667</v>
      </c>
    </row>
    <row r="87" spans="1:14" ht="12" customHeight="1" x14ac:dyDescent="0.2">
      <c r="A87" s="8" t="str">
        <f>'Pregnant Women Participating'!A87</f>
        <v>Nevada</v>
      </c>
      <c r="B87" s="13">
        <v>4991</v>
      </c>
      <c r="C87" s="4">
        <v>5006</v>
      </c>
      <c r="D87" s="4">
        <v>4955</v>
      </c>
      <c r="E87" s="4">
        <v>5014</v>
      </c>
      <c r="F87" s="4">
        <v>4824</v>
      </c>
      <c r="G87" s="4">
        <v>4694</v>
      </c>
      <c r="H87" s="4">
        <v>4694</v>
      </c>
      <c r="I87" s="4">
        <v>4616</v>
      </c>
      <c r="J87" s="4">
        <v>4582</v>
      </c>
      <c r="K87" s="4">
        <v>4672</v>
      </c>
      <c r="L87" s="4">
        <v>4703</v>
      </c>
      <c r="M87" s="40">
        <v>4796</v>
      </c>
      <c r="N87" s="13">
        <f t="shared" si="1"/>
        <v>4795.583333333333</v>
      </c>
    </row>
    <row r="88" spans="1:14" ht="12" customHeight="1" x14ac:dyDescent="0.2">
      <c r="A88" s="8" t="str">
        <f>'Pregnant Women Participating'!A88</f>
        <v>Oregon</v>
      </c>
      <c r="B88" s="13">
        <v>4667</v>
      </c>
      <c r="C88" s="4">
        <v>4709</v>
      </c>
      <c r="D88" s="4">
        <v>4509</v>
      </c>
      <c r="E88" s="4">
        <v>4578</v>
      </c>
      <c r="F88" s="4">
        <v>4339</v>
      </c>
      <c r="G88" s="4">
        <v>4287</v>
      </c>
      <c r="H88" s="4">
        <v>4344</v>
      </c>
      <c r="I88" s="4">
        <v>4353</v>
      </c>
      <c r="J88" s="4">
        <v>4321</v>
      </c>
      <c r="K88" s="4">
        <v>4388</v>
      </c>
      <c r="L88" s="4">
        <v>4442</v>
      </c>
      <c r="M88" s="40">
        <v>4453</v>
      </c>
      <c r="N88" s="13">
        <f t="shared" si="1"/>
        <v>4449.166666666667</v>
      </c>
    </row>
    <row r="89" spans="1:14" ht="12" customHeight="1" x14ac:dyDescent="0.2">
      <c r="A89" s="8" t="str">
        <f>'Pregnant Women Participating'!A89</f>
        <v>Washington</v>
      </c>
      <c r="B89" s="13">
        <v>6862</v>
      </c>
      <c r="C89" s="4">
        <v>6803</v>
      </c>
      <c r="D89" s="4">
        <v>6474</v>
      </c>
      <c r="E89" s="4">
        <v>6637</v>
      </c>
      <c r="F89" s="4">
        <v>6419</v>
      </c>
      <c r="G89" s="4">
        <v>6256</v>
      </c>
      <c r="H89" s="4">
        <v>6314</v>
      </c>
      <c r="I89" s="4">
        <v>6332</v>
      </c>
      <c r="J89" s="4">
        <v>6336</v>
      </c>
      <c r="K89" s="4">
        <v>6427</v>
      </c>
      <c r="L89" s="4">
        <v>6753</v>
      </c>
      <c r="M89" s="40">
        <v>7307</v>
      </c>
      <c r="N89" s="13">
        <f t="shared" si="1"/>
        <v>6576.666666666667</v>
      </c>
    </row>
    <row r="90" spans="1:14" ht="12" customHeight="1" x14ac:dyDescent="0.2">
      <c r="A90" s="8" t="str">
        <f>'Pregnant Women Participating'!A90</f>
        <v>Northern Marianas</v>
      </c>
      <c r="B90" s="13">
        <v>133</v>
      </c>
      <c r="C90" s="4">
        <v>133</v>
      </c>
      <c r="D90" s="4">
        <v>127</v>
      </c>
      <c r="E90" s="4">
        <v>135</v>
      </c>
      <c r="F90" s="4">
        <v>133</v>
      </c>
      <c r="G90" s="4">
        <v>119</v>
      </c>
      <c r="H90" s="4">
        <v>120</v>
      </c>
      <c r="I90" s="4">
        <v>105</v>
      </c>
      <c r="J90" s="4">
        <v>123</v>
      </c>
      <c r="K90" s="4">
        <v>130</v>
      </c>
      <c r="L90" s="4">
        <v>130</v>
      </c>
      <c r="M90" s="40">
        <v>125</v>
      </c>
      <c r="N90" s="13">
        <f t="shared" si="1"/>
        <v>126.08333333333333</v>
      </c>
    </row>
    <row r="91" spans="1:14" ht="12" customHeight="1" x14ac:dyDescent="0.2">
      <c r="A91" s="8" t="str">
        <f>'Pregnant Women Participating'!A91</f>
        <v>Inter-Tribal Council, NV</v>
      </c>
      <c r="B91" s="13">
        <v>113</v>
      </c>
      <c r="C91" s="4">
        <v>109</v>
      </c>
      <c r="D91" s="4">
        <v>111</v>
      </c>
      <c r="E91" s="4">
        <v>105</v>
      </c>
      <c r="F91" s="4">
        <v>96</v>
      </c>
      <c r="G91" s="4">
        <v>88</v>
      </c>
      <c r="H91" s="4">
        <v>85</v>
      </c>
      <c r="I91" s="4">
        <v>90</v>
      </c>
      <c r="J91" s="4">
        <v>86</v>
      </c>
      <c r="K91" s="4">
        <v>69</v>
      </c>
      <c r="L91" s="4">
        <v>82</v>
      </c>
      <c r="M91" s="40">
        <v>79</v>
      </c>
      <c r="N91" s="13">
        <f t="shared" si="1"/>
        <v>92.75</v>
      </c>
    </row>
  </sheetData>
  <phoneticPr fontId="1" type="noConversion"/>
  <pageMargins left="0.5" right="0.5" top="0.5" bottom="0.5" header="0.5" footer="0.3"/>
  <pageSetup scale="91" fitToHeight="0" orientation="landscape" r:id="rId1"/>
  <headerFooter alignWithMargins="0">
    <oddFooter>&amp;L&amp;6Source: National Data Bank, USDA/Food and Nutrition Service&amp;C&amp;6Page &amp;P of &amp;N&amp;R&amp;6Printed on: &amp;D &amp;T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5">
    <pageSetUpPr fitToPage="1"/>
  </sheetPr>
  <dimension ref="A1:N91"/>
  <sheetViews>
    <sheetView showGridLines="0" workbookViewId="0">
      <selection activeCell="N2" sqref="N2"/>
    </sheetView>
  </sheetViews>
  <sheetFormatPr defaultColWidth="9.140625" defaultRowHeight="12" x14ac:dyDescent="0.2"/>
  <cols>
    <col min="1" max="1" width="34.7109375" style="3" customWidth="1"/>
    <col min="2" max="13" width="11.7109375" style="3" customWidth="1"/>
    <col min="14" max="14" width="13.7109375" style="3" customWidth="1"/>
    <col min="15" max="16384" width="9.140625" style="3"/>
  </cols>
  <sheetData>
    <row r="1" spans="1:14" ht="24" customHeight="1" x14ac:dyDescent="0.2">
      <c r="A1" s="6" t="s">
        <v>138</v>
      </c>
      <c r="B1" s="18" t="s">
        <v>139</v>
      </c>
      <c r="C1" s="19" t="s">
        <v>140</v>
      </c>
      <c r="D1" s="19" t="s">
        <v>141</v>
      </c>
      <c r="E1" s="19" t="s">
        <v>142</v>
      </c>
      <c r="F1" s="19" t="s">
        <v>143</v>
      </c>
      <c r="G1" s="19" t="s">
        <v>144</v>
      </c>
      <c r="H1" s="19" t="s">
        <v>145</v>
      </c>
      <c r="I1" s="19" t="s">
        <v>146</v>
      </c>
      <c r="J1" s="19" t="s">
        <v>147</v>
      </c>
      <c r="K1" s="19" t="s">
        <v>148</v>
      </c>
      <c r="L1" s="19" t="s">
        <v>149</v>
      </c>
      <c r="M1" s="73" t="s">
        <v>150</v>
      </c>
      <c r="N1" s="12" t="s">
        <v>164</v>
      </c>
    </row>
    <row r="2" spans="1:14" ht="12" customHeight="1" x14ac:dyDescent="0.2">
      <c r="A2" s="7" t="str">
        <f>'Pregnant Women Participating'!A2</f>
        <v>Connecticut</v>
      </c>
      <c r="B2" s="13">
        <v>10859</v>
      </c>
      <c r="C2" s="4">
        <v>10696</v>
      </c>
      <c r="D2" s="4">
        <v>10396</v>
      </c>
      <c r="E2" s="4">
        <v>10542</v>
      </c>
      <c r="F2" s="4">
        <v>10348</v>
      </c>
      <c r="G2" s="4">
        <v>10277</v>
      </c>
      <c r="H2" s="4">
        <v>10366</v>
      </c>
      <c r="I2" s="4">
        <v>10420</v>
      </c>
      <c r="J2" s="4">
        <v>10279</v>
      </c>
      <c r="K2" s="4">
        <v>10337</v>
      </c>
      <c r="L2" s="4">
        <v>10242</v>
      </c>
      <c r="M2" s="40">
        <v>10187</v>
      </c>
      <c r="N2" s="13">
        <f t="shared" ref="N2:N12" si="0">IF(SUM(B2:M2)&gt;0,AVERAGE(B2:M2)," ")</f>
        <v>10412.416666666666</v>
      </c>
    </row>
    <row r="3" spans="1:14" ht="12" customHeight="1" x14ac:dyDescent="0.2">
      <c r="A3" s="7" t="str">
        <f>'Pregnant Women Participating'!A3</f>
        <v>Maine</v>
      </c>
      <c r="B3" s="13">
        <v>3851</v>
      </c>
      <c r="C3" s="4">
        <v>3694</v>
      </c>
      <c r="D3" s="4">
        <v>3619</v>
      </c>
      <c r="E3" s="4">
        <v>3697</v>
      </c>
      <c r="F3" s="4">
        <v>3642</v>
      </c>
      <c r="G3" s="4">
        <v>3657</v>
      </c>
      <c r="H3" s="4">
        <v>3666</v>
      </c>
      <c r="I3" s="4">
        <v>3637</v>
      </c>
      <c r="J3" s="4">
        <v>3591</v>
      </c>
      <c r="K3" s="4">
        <v>3576</v>
      </c>
      <c r="L3" s="4">
        <v>3553</v>
      </c>
      <c r="M3" s="40">
        <v>3491</v>
      </c>
      <c r="N3" s="13">
        <f t="shared" si="0"/>
        <v>3639.5</v>
      </c>
    </row>
    <row r="4" spans="1:14" ht="12" customHeight="1" x14ac:dyDescent="0.2">
      <c r="A4" s="7" t="str">
        <f>'Pregnant Women Participating'!A4</f>
        <v>Massachusetts</v>
      </c>
      <c r="B4" s="13">
        <v>23422</v>
      </c>
      <c r="C4" s="4">
        <v>22932</v>
      </c>
      <c r="D4" s="4">
        <v>22397</v>
      </c>
      <c r="E4" s="4">
        <v>22490</v>
      </c>
      <c r="F4" s="4">
        <v>22249</v>
      </c>
      <c r="G4" s="4">
        <v>22555</v>
      </c>
      <c r="H4" s="4">
        <v>22686</v>
      </c>
      <c r="I4" s="4">
        <v>22778</v>
      </c>
      <c r="J4" s="4">
        <v>22544</v>
      </c>
      <c r="K4" s="4">
        <v>22667</v>
      </c>
      <c r="L4" s="4">
        <v>22682</v>
      </c>
      <c r="M4" s="40">
        <v>22545</v>
      </c>
      <c r="N4" s="13">
        <f t="shared" si="0"/>
        <v>22662.25</v>
      </c>
    </row>
    <row r="5" spans="1:14" ht="12" customHeight="1" x14ac:dyDescent="0.2">
      <c r="A5" s="7" t="str">
        <f>'Pregnant Women Participating'!A5</f>
        <v>New Hampshire</v>
      </c>
      <c r="B5" s="13">
        <v>2612</v>
      </c>
      <c r="C5" s="4">
        <v>2545</v>
      </c>
      <c r="D5" s="4">
        <v>2498</v>
      </c>
      <c r="E5" s="4">
        <v>2558</v>
      </c>
      <c r="F5" s="4">
        <v>2477</v>
      </c>
      <c r="G5" s="4">
        <v>2504</v>
      </c>
      <c r="H5" s="4">
        <v>2476</v>
      </c>
      <c r="I5" s="4">
        <v>2498</v>
      </c>
      <c r="J5" s="4">
        <v>2447</v>
      </c>
      <c r="K5" s="4">
        <v>2481</v>
      </c>
      <c r="L5" s="4">
        <v>2488</v>
      </c>
      <c r="M5" s="40">
        <v>2508</v>
      </c>
      <c r="N5" s="13">
        <f t="shared" si="0"/>
        <v>2507.6666666666665</v>
      </c>
    </row>
    <row r="6" spans="1:14" ht="12" customHeight="1" x14ac:dyDescent="0.2">
      <c r="A6" s="7" t="str">
        <f>'Pregnant Women Participating'!A6</f>
        <v>New York</v>
      </c>
      <c r="B6" s="13">
        <v>96388</v>
      </c>
      <c r="C6" s="4">
        <v>92978</v>
      </c>
      <c r="D6" s="4">
        <v>89414</v>
      </c>
      <c r="E6" s="4">
        <v>88913</v>
      </c>
      <c r="F6" s="4">
        <v>87380</v>
      </c>
      <c r="G6" s="4">
        <v>86726</v>
      </c>
      <c r="H6" s="4">
        <v>85973</v>
      </c>
      <c r="I6" s="4">
        <v>85658</v>
      </c>
      <c r="J6" s="4">
        <v>84515</v>
      </c>
      <c r="K6" s="4">
        <v>85712</v>
      </c>
      <c r="L6" s="4">
        <v>86378</v>
      </c>
      <c r="M6" s="40">
        <v>86853</v>
      </c>
      <c r="N6" s="13">
        <f t="shared" si="0"/>
        <v>88074</v>
      </c>
    </row>
    <row r="7" spans="1:14" ht="12" customHeight="1" x14ac:dyDescent="0.2">
      <c r="A7" s="7" t="str">
        <f>'Pregnant Women Participating'!A7</f>
        <v>Rhode Island</v>
      </c>
      <c r="B7" s="13">
        <v>3831</v>
      </c>
      <c r="C7" s="4">
        <v>3800</v>
      </c>
      <c r="D7" s="4">
        <v>3691</v>
      </c>
      <c r="E7" s="4">
        <v>3797</v>
      </c>
      <c r="F7" s="4">
        <v>3792</v>
      </c>
      <c r="G7" s="4">
        <v>3769</v>
      </c>
      <c r="H7" s="4">
        <v>3793</v>
      </c>
      <c r="I7" s="4">
        <v>3882</v>
      </c>
      <c r="J7" s="4">
        <v>3816</v>
      </c>
      <c r="K7" s="4">
        <v>3843</v>
      </c>
      <c r="L7" s="4">
        <v>3873</v>
      </c>
      <c r="M7" s="40">
        <v>3884</v>
      </c>
      <c r="N7" s="13">
        <f t="shared" si="0"/>
        <v>3814.25</v>
      </c>
    </row>
    <row r="8" spans="1:14" ht="12" customHeight="1" x14ac:dyDescent="0.2">
      <c r="A8" s="7" t="str">
        <f>'Pregnant Women Participating'!A8</f>
        <v>Vermont</v>
      </c>
      <c r="B8" s="13">
        <v>2443</v>
      </c>
      <c r="C8" s="4">
        <v>2397</v>
      </c>
      <c r="D8" s="4">
        <v>2338</v>
      </c>
      <c r="E8" s="4">
        <v>2341</v>
      </c>
      <c r="F8" s="4">
        <v>2318</v>
      </c>
      <c r="G8" s="4">
        <v>2308</v>
      </c>
      <c r="H8" s="4">
        <v>2339</v>
      </c>
      <c r="I8" s="4">
        <v>2367</v>
      </c>
      <c r="J8" s="4">
        <v>2373</v>
      </c>
      <c r="K8" s="4">
        <v>2380</v>
      </c>
      <c r="L8" s="4">
        <v>2356</v>
      </c>
      <c r="M8" s="40">
        <v>2343</v>
      </c>
      <c r="N8" s="13">
        <f t="shared" si="0"/>
        <v>2358.5833333333335</v>
      </c>
    </row>
    <row r="9" spans="1:14" ht="12" customHeight="1" x14ac:dyDescent="0.2">
      <c r="A9" s="7" t="str">
        <f>'Pregnant Women Participating'!A9</f>
        <v>Virgin Islands</v>
      </c>
      <c r="B9" s="13">
        <v>743</v>
      </c>
      <c r="C9" s="4">
        <v>724</v>
      </c>
      <c r="D9" s="4">
        <v>724</v>
      </c>
      <c r="E9" s="4">
        <v>724</v>
      </c>
      <c r="F9" s="4">
        <v>725</v>
      </c>
      <c r="G9" s="4">
        <v>730</v>
      </c>
      <c r="H9" s="4">
        <v>745</v>
      </c>
      <c r="I9" s="4">
        <v>757</v>
      </c>
      <c r="J9" s="4">
        <v>748</v>
      </c>
      <c r="K9" s="4">
        <v>767</v>
      </c>
      <c r="L9" s="4">
        <v>754</v>
      </c>
      <c r="M9" s="40">
        <v>758</v>
      </c>
      <c r="N9" s="13">
        <f t="shared" si="0"/>
        <v>741.58333333333337</v>
      </c>
    </row>
    <row r="10" spans="1:14" ht="12" customHeight="1" x14ac:dyDescent="0.2">
      <c r="A10" s="7" t="str">
        <f>'Pregnant Women Participating'!A10</f>
        <v>Indian Township, ME</v>
      </c>
      <c r="B10" s="13">
        <v>18</v>
      </c>
      <c r="C10" s="4">
        <v>18</v>
      </c>
      <c r="D10" s="4">
        <v>16</v>
      </c>
      <c r="E10" s="4">
        <v>15</v>
      </c>
      <c r="F10" s="4">
        <v>15</v>
      </c>
      <c r="G10" s="4">
        <v>21</v>
      </c>
      <c r="H10" s="4">
        <v>26</v>
      </c>
      <c r="I10" s="4">
        <v>25</v>
      </c>
      <c r="J10" s="4">
        <v>22</v>
      </c>
      <c r="K10" s="4">
        <v>24</v>
      </c>
      <c r="L10" s="4">
        <v>23</v>
      </c>
      <c r="M10" s="40">
        <v>31</v>
      </c>
      <c r="N10" s="13">
        <f t="shared" si="0"/>
        <v>21.166666666666668</v>
      </c>
    </row>
    <row r="11" spans="1:14" ht="12" customHeight="1" x14ac:dyDescent="0.2">
      <c r="A11" s="7" t="str">
        <f>'Pregnant Women Participating'!A11</f>
        <v>Pleasant Point, ME</v>
      </c>
      <c r="B11" s="13">
        <v>8</v>
      </c>
      <c r="C11" s="4">
        <v>11</v>
      </c>
      <c r="D11" s="4">
        <v>10</v>
      </c>
      <c r="E11" s="4">
        <v>10</v>
      </c>
      <c r="F11" s="4">
        <v>7</v>
      </c>
      <c r="G11" s="4">
        <v>6</v>
      </c>
      <c r="H11" s="4">
        <v>10</v>
      </c>
      <c r="I11" s="4">
        <v>15</v>
      </c>
      <c r="J11" s="4">
        <v>16</v>
      </c>
      <c r="K11" s="4">
        <v>15</v>
      </c>
      <c r="L11" s="4">
        <v>9</v>
      </c>
      <c r="M11" s="40">
        <v>12</v>
      </c>
      <c r="N11" s="13">
        <f t="shared" si="0"/>
        <v>10.75</v>
      </c>
    </row>
    <row r="12" spans="1:14" ht="12" customHeight="1" x14ac:dyDescent="0.2">
      <c r="A12" s="7" t="str">
        <f>'Pregnant Women Participating'!A12</f>
        <v>Seneca Nation, NY</v>
      </c>
      <c r="B12" s="13">
        <v>37</v>
      </c>
      <c r="C12" s="4">
        <v>30</v>
      </c>
      <c r="D12" s="4">
        <v>26</v>
      </c>
      <c r="E12" s="4">
        <v>41</v>
      </c>
      <c r="F12" s="4">
        <v>29</v>
      </c>
      <c r="G12" s="4">
        <v>35</v>
      </c>
      <c r="H12" s="4">
        <v>20</v>
      </c>
      <c r="I12" s="4">
        <v>33</v>
      </c>
      <c r="J12" s="4">
        <v>0</v>
      </c>
      <c r="K12" s="4">
        <v>0</v>
      </c>
      <c r="L12" s="4">
        <v>0</v>
      </c>
      <c r="M12" s="40">
        <v>0</v>
      </c>
      <c r="N12" s="13">
        <f t="shared" si="0"/>
        <v>20.916666666666668</v>
      </c>
    </row>
    <row r="13" spans="1:14" ht="12" customHeight="1" x14ac:dyDescent="0.2">
      <c r="A13" s="7" t="str">
        <f>'Pregnant Women Participating'!A13</f>
        <v>Delaware</v>
      </c>
      <c r="B13" s="13">
        <v>4065</v>
      </c>
      <c r="C13" s="4">
        <v>3988</v>
      </c>
      <c r="D13" s="4">
        <v>3934</v>
      </c>
      <c r="E13" s="4">
        <v>3918</v>
      </c>
      <c r="F13" s="4">
        <v>3816</v>
      </c>
      <c r="G13" s="4">
        <v>3763</v>
      </c>
      <c r="H13" s="4">
        <v>3755</v>
      </c>
      <c r="I13" s="4">
        <v>3744</v>
      </c>
      <c r="J13" s="4">
        <v>3726</v>
      </c>
      <c r="K13" s="4">
        <v>3713</v>
      </c>
      <c r="L13" s="4">
        <v>3689</v>
      </c>
      <c r="M13" s="40">
        <v>3728</v>
      </c>
      <c r="N13" s="13">
        <f t="shared" ref="N13:N91" si="1">IF(SUM(B13:M13)&gt;0,AVERAGE(B13:M13)," ")</f>
        <v>3819.9166666666665</v>
      </c>
    </row>
    <row r="14" spans="1:14" ht="12" customHeight="1" x14ac:dyDescent="0.2">
      <c r="A14" s="7" t="str">
        <f>'Pregnant Women Participating'!A14</f>
        <v>District of Columbia</v>
      </c>
      <c r="B14" s="13">
        <v>3216</v>
      </c>
      <c r="C14" s="4">
        <v>3142</v>
      </c>
      <c r="D14" s="4">
        <v>3056</v>
      </c>
      <c r="E14" s="4">
        <v>3006</v>
      </c>
      <c r="F14" s="4">
        <v>2947</v>
      </c>
      <c r="G14" s="4">
        <v>2995</v>
      </c>
      <c r="H14" s="4">
        <v>3034</v>
      </c>
      <c r="I14" s="4">
        <v>3095</v>
      </c>
      <c r="J14" s="4">
        <v>3101</v>
      </c>
      <c r="K14" s="4">
        <v>3080</v>
      </c>
      <c r="L14" s="4">
        <v>3202</v>
      </c>
      <c r="M14" s="40">
        <v>3160</v>
      </c>
      <c r="N14" s="13">
        <f t="shared" si="1"/>
        <v>3086.1666666666665</v>
      </c>
    </row>
    <row r="15" spans="1:14" ht="12" customHeight="1" x14ac:dyDescent="0.2">
      <c r="A15" s="7" t="str">
        <f>'Pregnant Women Participating'!A15</f>
        <v>Maryland</v>
      </c>
      <c r="B15" s="13">
        <v>29955</v>
      </c>
      <c r="C15" s="4">
        <v>29403</v>
      </c>
      <c r="D15" s="4">
        <v>28839</v>
      </c>
      <c r="E15" s="4">
        <v>29167</v>
      </c>
      <c r="F15" s="4">
        <v>28744</v>
      </c>
      <c r="G15" s="4">
        <v>29018</v>
      </c>
      <c r="H15" s="4">
        <v>28996</v>
      </c>
      <c r="I15" s="4">
        <v>29250</v>
      </c>
      <c r="J15" s="4">
        <v>29168</v>
      </c>
      <c r="K15" s="4">
        <v>29238</v>
      </c>
      <c r="L15" s="4">
        <v>29270</v>
      </c>
      <c r="M15" s="40">
        <v>29226</v>
      </c>
      <c r="N15" s="13">
        <f t="shared" si="1"/>
        <v>29189.5</v>
      </c>
    </row>
    <row r="16" spans="1:14" ht="12" customHeight="1" x14ac:dyDescent="0.2">
      <c r="A16" s="7" t="str">
        <f>'Pregnant Women Participating'!A16</f>
        <v>New Jersey</v>
      </c>
      <c r="B16" s="13">
        <v>32791</v>
      </c>
      <c r="C16" s="4">
        <v>31757</v>
      </c>
      <c r="D16" s="4">
        <v>31193</v>
      </c>
      <c r="E16" s="4">
        <v>31437</v>
      </c>
      <c r="F16" s="4">
        <v>31203</v>
      </c>
      <c r="G16" s="4">
        <v>31740</v>
      </c>
      <c r="H16" s="4">
        <v>31903</v>
      </c>
      <c r="I16" s="4">
        <v>32528</v>
      </c>
      <c r="J16" s="4">
        <v>32475</v>
      </c>
      <c r="K16" s="4">
        <v>32824</v>
      </c>
      <c r="L16" s="4">
        <v>32822</v>
      </c>
      <c r="M16" s="40">
        <v>32596</v>
      </c>
      <c r="N16" s="13">
        <f t="shared" si="1"/>
        <v>32105.75</v>
      </c>
    </row>
    <row r="17" spans="1:14" ht="12" customHeight="1" x14ac:dyDescent="0.2">
      <c r="A17" s="7" t="str">
        <f>'Pregnant Women Participating'!A17</f>
        <v>Pennsylvania</v>
      </c>
      <c r="B17" s="13">
        <v>47413</v>
      </c>
      <c r="C17" s="4">
        <v>46511</v>
      </c>
      <c r="D17" s="4">
        <v>44837</v>
      </c>
      <c r="E17" s="4">
        <v>44717</v>
      </c>
      <c r="F17" s="4">
        <v>43568</v>
      </c>
      <c r="G17" s="4">
        <v>43922</v>
      </c>
      <c r="H17" s="4">
        <v>44321</v>
      </c>
      <c r="I17" s="4">
        <v>44467</v>
      </c>
      <c r="J17" s="4">
        <v>44378</v>
      </c>
      <c r="K17" s="4">
        <v>44075</v>
      </c>
      <c r="L17" s="4">
        <v>44225</v>
      </c>
      <c r="M17" s="40">
        <v>43616</v>
      </c>
      <c r="N17" s="13">
        <f t="shared" si="1"/>
        <v>44670.833333333336</v>
      </c>
    </row>
    <row r="18" spans="1:14" ht="12" customHeight="1" x14ac:dyDescent="0.2">
      <c r="A18" s="7" t="str">
        <f>'Pregnant Women Participating'!A18</f>
        <v>Puerto Rico</v>
      </c>
      <c r="B18" s="13">
        <v>21927</v>
      </c>
      <c r="C18" s="4">
        <v>21040</v>
      </c>
      <c r="D18" s="4">
        <v>20433</v>
      </c>
      <c r="E18" s="4">
        <v>21068</v>
      </c>
      <c r="F18" s="4">
        <v>20883</v>
      </c>
      <c r="G18" s="4">
        <v>20946</v>
      </c>
      <c r="H18" s="4">
        <v>20965</v>
      </c>
      <c r="I18" s="4">
        <v>21046</v>
      </c>
      <c r="J18" s="4">
        <v>20999</v>
      </c>
      <c r="K18" s="4">
        <v>20863</v>
      </c>
      <c r="L18" s="4">
        <v>20817</v>
      </c>
      <c r="M18" s="40">
        <v>20103</v>
      </c>
      <c r="N18" s="13">
        <f t="shared" si="1"/>
        <v>20924.166666666668</v>
      </c>
    </row>
    <row r="19" spans="1:14" ht="12" customHeight="1" x14ac:dyDescent="0.2">
      <c r="A19" s="7" t="str">
        <f>'Pregnant Women Participating'!A19</f>
        <v>Virginia</v>
      </c>
      <c r="B19" s="13">
        <v>27889</v>
      </c>
      <c r="C19" s="4">
        <v>27094</v>
      </c>
      <c r="D19" s="4">
        <v>26051</v>
      </c>
      <c r="E19" s="4">
        <v>26307</v>
      </c>
      <c r="F19" s="4">
        <v>26115</v>
      </c>
      <c r="G19" s="4">
        <v>26318</v>
      </c>
      <c r="H19" s="4">
        <v>26448</v>
      </c>
      <c r="I19" s="4">
        <v>26798</v>
      </c>
      <c r="J19" s="4">
        <v>26577</v>
      </c>
      <c r="K19" s="4">
        <v>26871</v>
      </c>
      <c r="L19" s="4">
        <v>26925</v>
      </c>
      <c r="M19" s="40">
        <v>26973</v>
      </c>
      <c r="N19" s="13">
        <f t="shared" si="1"/>
        <v>26697.166666666668</v>
      </c>
    </row>
    <row r="20" spans="1:14" ht="12" customHeight="1" x14ac:dyDescent="0.2">
      <c r="A20" s="7" t="str">
        <f>'Pregnant Women Participating'!A20</f>
        <v>West Virginia</v>
      </c>
      <c r="B20" s="13">
        <v>7873</v>
      </c>
      <c r="C20" s="4">
        <v>7678</v>
      </c>
      <c r="D20" s="4">
        <v>7374</v>
      </c>
      <c r="E20" s="4">
        <v>7467</v>
      </c>
      <c r="F20" s="4">
        <v>7430</v>
      </c>
      <c r="G20" s="4">
        <v>7490</v>
      </c>
      <c r="H20" s="4">
        <v>7549</v>
      </c>
      <c r="I20" s="4">
        <v>7640</v>
      </c>
      <c r="J20" s="4">
        <v>7632</v>
      </c>
      <c r="K20" s="4">
        <v>7862</v>
      </c>
      <c r="L20" s="4">
        <v>7988</v>
      </c>
      <c r="M20" s="40">
        <v>8020</v>
      </c>
      <c r="N20" s="13">
        <f t="shared" si="1"/>
        <v>7666.916666666667</v>
      </c>
    </row>
    <row r="21" spans="1:14" ht="12" customHeight="1" x14ac:dyDescent="0.2">
      <c r="A21" s="7" t="str">
        <f>'Pregnant Women Participating'!A21</f>
        <v>Alabama</v>
      </c>
      <c r="B21" s="13">
        <v>28592</v>
      </c>
      <c r="C21" s="4">
        <v>27981</v>
      </c>
      <c r="D21" s="4">
        <v>27401</v>
      </c>
      <c r="E21" s="4">
        <v>27590</v>
      </c>
      <c r="F21" s="4">
        <v>27217</v>
      </c>
      <c r="G21" s="4">
        <v>27546</v>
      </c>
      <c r="H21" s="4">
        <v>27773</v>
      </c>
      <c r="I21" s="4">
        <v>28086</v>
      </c>
      <c r="J21" s="4">
        <v>27983</v>
      </c>
      <c r="K21" s="4">
        <v>27601</v>
      </c>
      <c r="L21" s="4">
        <v>28348</v>
      </c>
      <c r="M21" s="40">
        <v>28354</v>
      </c>
      <c r="N21" s="13">
        <f t="shared" si="1"/>
        <v>27872.666666666668</v>
      </c>
    </row>
    <row r="22" spans="1:14" ht="12" customHeight="1" x14ac:dyDescent="0.2">
      <c r="A22" s="7" t="str">
        <f>'Pregnant Women Participating'!A22</f>
        <v>Florida</v>
      </c>
      <c r="B22" s="13">
        <v>108890</v>
      </c>
      <c r="C22" s="4">
        <v>105906</v>
      </c>
      <c r="D22" s="4">
        <v>102889</v>
      </c>
      <c r="E22" s="4">
        <v>103817</v>
      </c>
      <c r="F22" s="4">
        <v>103009</v>
      </c>
      <c r="G22" s="4">
        <v>101962</v>
      </c>
      <c r="H22" s="4">
        <v>102215</v>
      </c>
      <c r="I22" s="4">
        <v>102500</v>
      </c>
      <c r="J22" s="4">
        <v>102397</v>
      </c>
      <c r="K22" s="4">
        <v>102833</v>
      </c>
      <c r="L22" s="4">
        <v>102794</v>
      </c>
      <c r="M22" s="40">
        <v>102397</v>
      </c>
      <c r="N22" s="13">
        <f t="shared" si="1"/>
        <v>103467.41666666667</v>
      </c>
    </row>
    <row r="23" spans="1:14" ht="12" customHeight="1" x14ac:dyDescent="0.2">
      <c r="A23" s="7" t="str">
        <f>'Pregnant Women Participating'!A23</f>
        <v>Georgia</v>
      </c>
      <c r="B23" s="13">
        <v>52992</v>
      </c>
      <c r="C23" s="4">
        <v>51472</v>
      </c>
      <c r="D23" s="4">
        <v>51064</v>
      </c>
      <c r="E23" s="4">
        <v>51791</v>
      </c>
      <c r="F23" s="4">
        <v>51017</v>
      </c>
      <c r="G23" s="4">
        <v>51316</v>
      </c>
      <c r="H23" s="4">
        <v>51868</v>
      </c>
      <c r="I23" s="4">
        <v>52453</v>
      </c>
      <c r="J23" s="4">
        <v>52468</v>
      </c>
      <c r="K23" s="4">
        <v>52767</v>
      </c>
      <c r="L23" s="4">
        <v>52923</v>
      </c>
      <c r="M23" s="40">
        <v>52144</v>
      </c>
      <c r="N23" s="13">
        <f t="shared" si="1"/>
        <v>52022.916666666664</v>
      </c>
    </row>
    <row r="24" spans="1:14" ht="12" customHeight="1" x14ac:dyDescent="0.2">
      <c r="A24" s="7" t="str">
        <f>'Pregnant Women Participating'!A24</f>
        <v>Kentucky</v>
      </c>
      <c r="B24" s="13">
        <v>23051</v>
      </c>
      <c r="C24" s="4">
        <v>22498</v>
      </c>
      <c r="D24" s="4">
        <v>21793</v>
      </c>
      <c r="E24" s="4">
        <v>21694</v>
      </c>
      <c r="F24" s="4">
        <v>21540</v>
      </c>
      <c r="G24" s="4">
        <v>21565</v>
      </c>
      <c r="H24" s="4">
        <v>21745</v>
      </c>
      <c r="I24" s="4">
        <v>21862</v>
      </c>
      <c r="J24" s="4">
        <v>22012</v>
      </c>
      <c r="K24" s="4">
        <v>22299</v>
      </c>
      <c r="L24" s="4">
        <v>22405</v>
      </c>
      <c r="M24" s="40">
        <v>22362</v>
      </c>
      <c r="N24" s="13">
        <f t="shared" si="1"/>
        <v>22068.833333333332</v>
      </c>
    </row>
    <row r="25" spans="1:14" ht="12" customHeight="1" x14ac:dyDescent="0.2">
      <c r="A25" s="7" t="str">
        <f>'Pregnant Women Participating'!A25</f>
        <v>Mississippi</v>
      </c>
      <c r="B25" s="13">
        <v>19687</v>
      </c>
      <c r="C25" s="4">
        <v>18880</v>
      </c>
      <c r="D25" s="4">
        <v>17995</v>
      </c>
      <c r="E25" s="4">
        <v>18130</v>
      </c>
      <c r="F25" s="4">
        <v>17948</v>
      </c>
      <c r="G25" s="4">
        <v>17869</v>
      </c>
      <c r="H25" s="4">
        <v>17977</v>
      </c>
      <c r="I25" s="4">
        <v>18406</v>
      </c>
      <c r="J25" s="4">
        <v>18428</v>
      </c>
      <c r="K25" s="4">
        <v>18615</v>
      </c>
      <c r="L25" s="4">
        <v>18725</v>
      </c>
      <c r="M25" s="40">
        <v>18680</v>
      </c>
      <c r="N25" s="13">
        <f t="shared" si="1"/>
        <v>18445</v>
      </c>
    </row>
    <row r="26" spans="1:14" ht="12" customHeight="1" x14ac:dyDescent="0.2">
      <c r="A26" s="7" t="str">
        <f>'Pregnant Women Participating'!A26</f>
        <v>North Carolina</v>
      </c>
      <c r="B26" s="13">
        <v>52283</v>
      </c>
      <c r="C26" s="4">
        <v>51072</v>
      </c>
      <c r="D26" s="4">
        <v>49271</v>
      </c>
      <c r="E26" s="4">
        <v>49802</v>
      </c>
      <c r="F26" s="4">
        <v>49210</v>
      </c>
      <c r="G26" s="4">
        <v>49443</v>
      </c>
      <c r="H26" s="4">
        <v>49583</v>
      </c>
      <c r="I26" s="4">
        <v>50447</v>
      </c>
      <c r="J26" s="4">
        <v>50671</v>
      </c>
      <c r="K26" s="4">
        <v>51484</v>
      </c>
      <c r="L26" s="4">
        <v>52943</v>
      </c>
      <c r="M26" s="40">
        <v>52612</v>
      </c>
      <c r="N26" s="13">
        <f t="shared" si="1"/>
        <v>50735.083333333336</v>
      </c>
    </row>
    <row r="27" spans="1:14" ht="12" customHeight="1" x14ac:dyDescent="0.2">
      <c r="A27" s="7" t="str">
        <f>'Pregnant Women Participating'!A27</f>
        <v>South Carolina</v>
      </c>
      <c r="B27" s="13">
        <v>22903</v>
      </c>
      <c r="C27" s="4">
        <v>22554</v>
      </c>
      <c r="D27" s="4">
        <v>21827</v>
      </c>
      <c r="E27" s="4">
        <v>22085</v>
      </c>
      <c r="F27" s="4">
        <v>21883</v>
      </c>
      <c r="G27" s="4">
        <v>21992</v>
      </c>
      <c r="H27" s="4">
        <v>21984</v>
      </c>
      <c r="I27" s="4">
        <v>21772</v>
      </c>
      <c r="J27" s="4">
        <v>21939</v>
      </c>
      <c r="K27" s="4">
        <v>21704</v>
      </c>
      <c r="L27" s="4">
        <v>21727</v>
      </c>
      <c r="M27" s="40">
        <v>21170</v>
      </c>
      <c r="N27" s="13">
        <f t="shared" si="1"/>
        <v>21961.666666666668</v>
      </c>
    </row>
    <row r="28" spans="1:14" ht="12" customHeight="1" x14ac:dyDescent="0.2">
      <c r="A28" s="7" t="str">
        <f>'Pregnant Women Participating'!A28</f>
        <v>Tennessee</v>
      </c>
      <c r="B28" s="13">
        <v>33090</v>
      </c>
      <c r="C28" s="4">
        <v>31757</v>
      </c>
      <c r="D28" s="4">
        <v>30111</v>
      </c>
      <c r="E28" s="4">
        <v>30085</v>
      </c>
      <c r="F28" s="4">
        <v>29365</v>
      </c>
      <c r="G28" s="4">
        <v>28925</v>
      </c>
      <c r="H28" s="4">
        <v>28016</v>
      </c>
      <c r="I28" s="4">
        <v>28447</v>
      </c>
      <c r="J28" s="4">
        <v>28129</v>
      </c>
      <c r="K28" s="4">
        <v>29171</v>
      </c>
      <c r="L28" s="4">
        <v>29536</v>
      </c>
      <c r="M28" s="40">
        <v>29897</v>
      </c>
      <c r="N28" s="13">
        <f t="shared" si="1"/>
        <v>29710.75</v>
      </c>
    </row>
    <row r="29" spans="1:14" ht="12" customHeight="1" x14ac:dyDescent="0.2">
      <c r="A29" s="7" t="str">
        <f>'Pregnant Women Participating'!A29</f>
        <v>Choctaw Indians, MS</v>
      </c>
      <c r="B29" s="13">
        <v>151</v>
      </c>
      <c r="C29" s="4">
        <v>146</v>
      </c>
      <c r="D29" s="4">
        <v>141</v>
      </c>
      <c r="E29" s="4">
        <v>157</v>
      </c>
      <c r="F29" s="4">
        <v>141</v>
      </c>
      <c r="G29" s="4">
        <v>148</v>
      </c>
      <c r="H29" s="4">
        <v>143</v>
      </c>
      <c r="I29" s="4">
        <v>143</v>
      </c>
      <c r="J29" s="4">
        <v>135</v>
      </c>
      <c r="K29" s="4">
        <v>136</v>
      </c>
      <c r="L29" s="4">
        <v>126</v>
      </c>
      <c r="M29" s="40">
        <v>138</v>
      </c>
      <c r="N29" s="13">
        <f t="shared" si="1"/>
        <v>142.08333333333334</v>
      </c>
    </row>
    <row r="30" spans="1:14" ht="12" customHeight="1" x14ac:dyDescent="0.2">
      <c r="A30" s="7" t="str">
        <f>'Pregnant Women Participating'!A30</f>
        <v>Eastern Cherokee, NC</v>
      </c>
      <c r="B30" s="13">
        <v>111</v>
      </c>
      <c r="C30" s="4">
        <v>109</v>
      </c>
      <c r="D30" s="4">
        <v>104</v>
      </c>
      <c r="E30" s="4">
        <v>115</v>
      </c>
      <c r="F30" s="4">
        <v>116</v>
      </c>
      <c r="G30" s="4">
        <v>109</v>
      </c>
      <c r="H30" s="4">
        <v>113</v>
      </c>
      <c r="I30" s="4">
        <v>113</v>
      </c>
      <c r="J30" s="4">
        <v>105</v>
      </c>
      <c r="K30" s="4">
        <v>112</v>
      </c>
      <c r="L30" s="4">
        <v>112</v>
      </c>
      <c r="M30" s="40">
        <v>114</v>
      </c>
      <c r="N30" s="13">
        <f t="shared" si="1"/>
        <v>111.08333333333333</v>
      </c>
    </row>
    <row r="31" spans="1:14" ht="12" customHeight="1" x14ac:dyDescent="0.2">
      <c r="A31" s="7" t="str">
        <f>'Pregnant Women Participating'!A31</f>
        <v>Illinois</v>
      </c>
      <c r="B31" s="13">
        <v>46477</v>
      </c>
      <c r="C31" s="4">
        <v>44760</v>
      </c>
      <c r="D31" s="4">
        <v>43171</v>
      </c>
      <c r="E31" s="4">
        <v>42819</v>
      </c>
      <c r="F31" s="4">
        <v>42492</v>
      </c>
      <c r="G31" s="4">
        <v>43001</v>
      </c>
      <c r="H31" s="4">
        <v>43225</v>
      </c>
      <c r="I31" s="4">
        <v>43759</v>
      </c>
      <c r="J31" s="4">
        <v>43135</v>
      </c>
      <c r="K31" s="4">
        <v>44135</v>
      </c>
      <c r="L31" s="4">
        <v>44057</v>
      </c>
      <c r="M31" s="40">
        <v>43916</v>
      </c>
      <c r="N31" s="13">
        <f t="shared" si="1"/>
        <v>43745.583333333336</v>
      </c>
    </row>
    <row r="32" spans="1:14" ht="12" customHeight="1" x14ac:dyDescent="0.2">
      <c r="A32" s="7" t="str">
        <f>'Pregnant Women Participating'!A32</f>
        <v>Indiana</v>
      </c>
      <c r="B32" s="13">
        <v>33462</v>
      </c>
      <c r="C32" s="4">
        <v>32676</v>
      </c>
      <c r="D32" s="4">
        <v>31830</v>
      </c>
      <c r="E32" s="4">
        <v>32029</v>
      </c>
      <c r="F32" s="4">
        <v>31571</v>
      </c>
      <c r="G32" s="4">
        <v>32099</v>
      </c>
      <c r="H32" s="4">
        <v>32079</v>
      </c>
      <c r="I32" s="4">
        <v>32498</v>
      </c>
      <c r="J32" s="4">
        <v>32336</v>
      </c>
      <c r="K32" s="4">
        <v>33041</v>
      </c>
      <c r="L32" s="4">
        <v>32728</v>
      </c>
      <c r="M32" s="40">
        <v>32808</v>
      </c>
      <c r="N32" s="13">
        <f t="shared" si="1"/>
        <v>32429.75</v>
      </c>
    </row>
    <row r="33" spans="1:14" ht="12" customHeight="1" x14ac:dyDescent="0.2">
      <c r="A33" s="7" t="str">
        <f>'Pregnant Women Participating'!A33</f>
        <v>Iowa</v>
      </c>
      <c r="B33" s="13">
        <v>13592</v>
      </c>
      <c r="C33" s="4">
        <v>13562</v>
      </c>
      <c r="D33" s="4">
        <v>13249</v>
      </c>
      <c r="E33" s="4">
        <v>13132</v>
      </c>
      <c r="F33" s="4">
        <v>12901</v>
      </c>
      <c r="G33" s="4">
        <v>12841</v>
      </c>
      <c r="H33" s="4">
        <v>13022</v>
      </c>
      <c r="I33" s="4">
        <v>13077</v>
      </c>
      <c r="J33" s="4">
        <v>13017</v>
      </c>
      <c r="K33" s="4">
        <v>13082</v>
      </c>
      <c r="L33" s="4">
        <v>13246</v>
      </c>
      <c r="M33" s="40">
        <v>13225</v>
      </c>
      <c r="N33" s="13">
        <f t="shared" si="1"/>
        <v>13162.166666666666</v>
      </c>
    </row>
    <row r="34" spans="1:14" ht="12" customHeight="1" x14ac:dyDescent="0.2">
      <c r="A34" s="7" t="str">
        <f>'Pregnant Women Participating'!A34</f>
        <v>Michigan</v>
      </c>
      <c r="B34" s="13">
        <v>44864</v>
      </c>
      <c r="C34" s="4">
        <v>44736</v>
      </c>
      <c r="D34" s="4">
        <v>44128</v>
      </c>
      <c r="E34" s="4">
        <v>43886</v>
      </c>
      <c r="F34" s="4">
        <v>43425</v>
      </c>
      <c r="G34" s="4">
        <v>44019</v>
      </c>
      <c r="H34" s="4">
        <v>44544</v>
      </c>
      <c r="I34" s="4">
        <v>44888</v>
      </c>
      <c r="J34" s="4">
        <v>44637</v>
      </c>
      <c r="K34" s="4">
        <v>44883</v>
      </c>
      <c r="L34" s="4">
        <v>45083</v>
      </c>
      <c r="M34" s="40">
        <v>45431</v>
      </c>
      <c r="N34" s="13">
        <f t="shared" si="1"/>
        <v>44543.666666666664</v>
      </c>
    </row>
    <row r="35" spans="1:14" ht="12" customHeight="1" x14ac:dyDescent="0.2">
      <c r="A35" s="7" t="str">
        <f>'Pregnant Women Participating'!A35</f>
        <v>Minnesota</v>
      </c>
      <c r="B35" s="13">
        <v>23134</v>
      </c>
      <c r="C35" s="4">
        <v>22700</v>
      </c>
      <c r="D35" s="4">
        <v>22064</v>
      </c>
      <c r="E35" s="4">
        <v>21804</v>
      </c>
      <c r="F35" s="4">
        <v>21208</v>
      </c>
      <c r="G35" s="4">
        <v>21304</v>
      </c>
      <c r="H35" s="4">
        <v>21523</v>
      </c>
      <c r="I35" s="4">
        <v>21853</v>
      </c>
      <c r="J35" s="4">
        <v>21770</v>
      </c>
      <c r="K35" s="4">
        <v>21921</v>
      </c>
      <c r="L35" s="4">
        <v>22202</v>
      </c>
      <c r="M35" s="40">
        <v>22103</v>
      </c>
      <c r="N35" s="13">
        <f t="shared" si="1"/>
        <v>21965.5</v>
      </c>
    </row>
    <row r="36" spans="1:14" ht="12" customHeight="1" x14ac:dyDescent="0.2">
      <c r="A36" s="7" t="str">
        <f>'Pregnant Women Participating'!A36</f>
        <v>Ohio</v>
      </c>
      <c r="B36" s="13">
        <v>48266</v>
      </c>
      <c r="C36" s="4">
        <v>47064</v>
      </c>
      <c r="D36" s="4">
        <v>45408</v>
      </c>
      <c r="E36" s="4">
        <v>45377</v>
      </c>
      <c r="F36" s="4">
        <v>44558</v>
      </c>
      <c r="G36" s="4">
        <v>44479</v>
      </c>
      <c r="H36" s="4">
        <v>45539</v>
      </c>
      <c r="I36" s="4">
        <v>45953</v>
      </c>
      <c r="J36" s="4">
        <v>45780</v>
      </c>
      <c r="K36" s="4">
        <v>46355</v>
      </c>
      <c r="L36" s="4">
        <v>46596</v>
      </c>
      <c r="M36" s="40">
        <v>46629</v>
      </c>
      <c r="N36" s="13">
        <f t="shared" si="1"/>
        <v>46000.333333333336</v>
      </c>
    </row>
    <row r="37" spans="1:14" ht="12" customHeight="1" x14ac:dyDescent="0.2">
      <c r="A37" s="7" t="str">
        <f>'Pregnant Women Participating'!A37</f>
        <v>Wisconsin</v>
      </c>
      <c r="B37" s="13">
        <v>19409</v>
      </c>
      <c r="C37" s="4">
        <v>19058</v>
      </c>
      <c r="D37" s="4">
        <v>18560</v>
      </c>
      <c r="E37" s="4">
        <v>18430</v>
      </c>
      <c r="F37" s="4">
        <v>18004</v>
      </c>
      <c r="G37" s="4">
        <v>17930</v>
      </c>
      <c r="H37" s="4">
        <v>18385</v>
      </c>
      <c r="I37" s="4">
        <v>18589</v>
      </c>
      <c r="J37" s="4">
        <v>18518</v>
      </c>
      <c r="K37" s="4">
        <v>18816</v>
      </c>
      <c r="L37" s="4">
        <v>18890</v>
      </c>
      <c r="M37" s="40">
        <v>18870</v>
      </c>
      <c r="N37" s="13">
        <f t="shared" si="1"/>
        <v>18621.583333333332</v>
      </c>
    </row>
    <row r="38" spans="1:14" ht="12" customHeight="1" x14ac:dyDescent="0.2">
      <c r="A38" s="7" t="str">
        <f>'Pregnant Women Participating'!A38</f>
        <v>Arizona</v>
      </c>
      <c r="B38" s="13">
        <v>30360</v>
      </c>
      <c r="C38" s="4">
        <v>29634</v>
      </c>
      <c r="D38" s="4">
        <v>28923</v>
      </c>
      <c r="E38" s="4">
        <v>29127</v>
      </c>
      <c r="F38" s="4">
        <v>28450</v>
      </c>
      <c r="G38" s="4">
        <v>28394</v>
      </c>
      <c r="H38" s="4">
        <v>28377</v>
      </c>
      <c r="I38" s="4">
        <v>28495</v>
      </c>
      <c r="J38" s="4">
        <v>28068</v>
      </c>
      <c r="K38" s="4">
        <v>28551</v>
      </c>
      <c r="L38" s="4">
        <v>28853</v>
      </c>
      <c r="M38" s="40">
        <v>28561</v>
      </c>
      <c r="N38" s="13">
        <f t="shared" si="1"/>
        <v>28816.083333333332</v>
      </c>
    </row>
    <row r="39" spans="1:14" ht="12" customHeight="1" x14ac:dyDescent="0.2">
      <c r="A39" s="7" t="str">
        <f>'Pregnant Women Participating'!A39</f>
        <v>Arkansas</v>
      </c>
      <c r="B39" s="13">
        <v>18388</v>
      </c>
      <c r="C39" s="4">
        <v>18083</v>
      </c>
      <c r="D39" s="4">
        <v>17453</v>
      </c>
      <c r="E39" s="4">
        <v>17489</v>
      </c>
      <c r="F39" s="4">
        <v>17244</v>
      </c>
      <c r="G39" s="4">
        <v>16882</v>
      </c>
      <c r="H39" s="4">
        <v>17235</v>
      </c>
      <c r="I39" s="4">
        <v>17156</v>
      </c>
      <c r="J39" s="4">
        <v>16771</v>
      </c>
      <c r="K39" s="4">
        <v>16850</v>
      </c>
      <c r="L39" s="4">
        <v>16896</v>
      </c>
      <c r="M39" s="40">
        <v>16647</v>
      </c>
      <c r="N39" s="13">
        <f t="shared" si="1"/>
        <v>17257.833333333332</v>
      </c>
    </row>
    <row r="40" spans="1:14" ht="12" customHeight="1" x14ac:dyDescent="0.2">
      <c r="A40" s="7" t="str">
        <f>'Pregnant Women Participating'!A40</f>
        <v>Louisiana</v>
      </c>
      <c r="B40" s="13">
        <v>28602</v>
      </c>
      <c r="C40" s="4">
        <v>27949</v>
      </c>
      <c r="D40" s="4">
        <v>27209</v>
      </c>
      <c r="E40" s="4">
        <v>27352</v>
      </c>
      <c r="F40" s="4">
        <v>27180</v>
      </c>
      <c r="G40" s="4">
        <v>26530</v>
      </c>
      <c r="H40" s="4">
        <v>26561</v>
      </c>
      <c r="I40" s="4">
        <v>26729</v>
      </c>
      <c r="J40" s="4">
        <v>26952</v>
      </c>
      <c r="K40" s="4">
        <v>26706</v>
      </c>
      <c r="L40" s="4">
        <v>26738</v>
      </c>
      <c r="M40" s="40">
        <v>26325</v>
      </c>
      <c r="N40" s="13">
        <f t="shared" si="1"/>
        <v>27069.416666666668</v>
      </c>
    </row>
    <row r="41" spans="1:14" ht="12" customHeight="1" x14ac:dyDescent="0.2">
      <c r="A41" s="7" t="str">
        <f>'Pregnant Women Participating'!A41</f>
        <v>New Mexico</v>
      </c>
      <c r="B41" s="13">
        <v>9244</v>
      </c>
      <c r="C41" s="4">
        <v>9104</v>
      </c>
      <c r="D41" s="4">
        <v>8829</v>
      </c>
      <c r="E41" s="4">
        <v>8919</v>
      </c>
      <c r="F41" s="4">
        <v>8836</v>
      </c>
      <c r="G41" s="4">
        <v>8837</v>
      </c>
      <c r="H41" s="4">
        <v>8992</v>
      </c>
      <c r="I41" s="4">
        <v>9008</v>
      </c>
      <c r="J41" s="4">
        <v>9037</v>
      </c>
      <c r="K41" s="4">
        <v>9189</v>
      </c>
      <c r="L41" s="4">
        <v>9299</v>
      </c>
      <c r="M41" s="40">
        <v>9341</v>
      </c>
      <c r="N41" s="13">
        <f t="shared" si="1"/>
        <v>9052.9166666666661</v>
      </c>
    </row>
    <row r="42" spans="1:14" ht="12" customHeight="1" x14ac:dyDescent="0.2">
      <c r="A42" s="7" t="str">
        <f>'Pregnant Women Participating'!A42</f>
        <v>Oklahoma</v>
      </c>
      <c r="B42" s="13">
        <v>17203</v>
      </c>
      <c r="C42" s="4">
        <v>16748</v>
      </c>
      <c r="D42" s="4">
        <v>16052</v>
      </c>
      <c r="E42" s="4">
        <v>16068</v>
      </c>
      <c r="F42" s="4">
        <v>15500</v>
      </c>
      <c r="G42" s="4">
        <v>15636</v>
      </c>
      <c r="H42" s="4">
        <v>15868</v>
      </c>
      <c r="I42" s="4">
        <v>16041</v>
      </c>
      <c r="J42" s="4">
        <v>16003</v>
      </c>
      <c r="K42" s="4">
        <v>16317</v>
      </c>
      <c r="L42" s="4">
        <v>16290</v>
      </c>
      <c r="M42" s="40">
        <v>16490</v>
      </c>
      <c r="N42" s="13">
        <f t="shared" si="1"/>
        <v>16184.666666666666</v>
      </c>
    </row>
    <row r="43" spans="1:14" ht="12" customHeight="1" x14ac:dyDescent="0.2">
      <c r="A43" s="7" t="str">
        <f>'Pregnant Women Participating'!A43</f>
        <v>Texas</v>
      </c>
      <c r="B43" s="13">
        <v>191467</v>
      </c>
      <c r="C43" s="4">
        <v>186485</v>
      </c>
      <c r="D43" s="4">
        <v>182034</v>
      </c>
      <c r="E43" s="4">
        <v>183270</v>
      </c>
      <c r="F43" s="4">
        <v>181352</v>
      </c>
      <c r="G43" s="4">
        <v>182676</v>
      </c>
      <c r="H43" s="4">
        <v>184263</v>
      </c>
      <c r="I43" s="4">
        <v>186649</v>
      </c>
      <c r="J43" s="4">
        <v>187939</v>
      </c>
      <c r="K43" s="4">
        <v>191140</v>
      </c>
      <c r="L43" s="4">
        <v>192127</v>
      </c>
      <c r="M43" s="40">
        <v>192109</v>
      </c>
      <c r="N43" s="13">
        <f t="shared" si="1"/>
        <v>186792.58333333334</v>
      </c>
    </row>
    <row r="44" spans="1:14" ht="12" customHeight="1" x14ac:dyDescent="0.2">
      <c r="A44" s="7" t="str">
        <f>'Pregnant Women Participating'!A44</f>
        <v>Utah</v>
      </c>
      <c r="B44" s="13">
        <v>10941</v>
      </c>
      <c r="C44" s="4">
        <v>10828</v>
      </c>
      <c r="D44" s="4">
        <v>10476</v>
      </c>
      <c r="E44" s="4">
        <v>10528</v>
      </c>
      <c r="F44" s="4">
        <v>10296</v>
      </c>
      <c r="G44" s="4">
        <v>10190</v>
      </c>
      <c r="H44" s="4">
        <v>10146</v>
      </c>
      <c r="I44" s="4">
        <v>10070</v>
      </c>
      <c r="J44" s="4">
        <v>9932</v>
      </c>
      <c r="K44" s="4">
        <v>9896</v>
      </c>
      <c r="L44" s="4">
        <v>10036</v>
      </c>
      <c r="M44" s="40">
        <v>9978</v>
      </c>
      <c r="N44" s="13">
        <f t="shared" si="1"/>
        <v>10276.416666666666</v>
      </c>
    </row>
    <row r="45" spans="1:14" ht="12" customHeight="1" x14ac:dyDescent="0.2">
      <c r="A45" s="7" t="str">
        <f>'Pregnant Women Participating'!A45</f>
        <v>Inter-Tribal Council, AZ</v>
      </c>
      <c r="B45" s="13">
        <v>1486</v>
      </c>
      <c r="C45" s="4">
        <v>1397</v>
      </c>
      <c r="D45" s="4">
        <v>1341</v>
      </c>
      <c r="E45" s="4">
        <v>1429</v>
      </c>
      <c r="F45" s="4">
        <v>1368</v>
      </c>
      <c r="G45" s="4">
        <v>1361</v>
      </c>
      <c r="H45" s="4">
        <v>1367</v>
      </c>
      <c r="I45" s="4">
        <v>1360</v>
      </c>
      <c r="J45" s="4">
        <v>1351</v>
      </c>
      <c r="K45" s="4">
        <v>1383</v>
      </c>
      <c r="L45" s="4">
        <v>1403</v>
      </c>
      <c r="M45" s="40">
        <v>1396</v>
      </c>
      <c r="N45" s="13">
        <f t="shared" si="1"/>
        <v>1386.8333333333333</v>
      </c>
    </row>
    <row r="46" spans="1:14" ht="12" customHeight="1" x14ac:dyDescent="0.2">
      <c r="A46" s="7" t="str">
        <f>'Pregnant Women Participating'!A46</f>
        <v>Navajo Nation, AZ</v>
      </c>
      <c r="B46" s="13">
        <v>1497</v>
      </c>
      <c r="C46" s="4">
        <v>1423</v>
      </c>
      <c r="D46" s="4">
        <v>1386</v>
      </c>
      <c r="E46" s="4">
        <v>1419</v>
      </c>
      <c r="F46" s="4">
        <v>1366</v>
      </c>
      <c r="G46" s="4">
        <v>1350</v>
      </c>
      <c r="H46" s="4">
        <v>1425</v>
      </c>
      <c r="I46" s="4">
        <v>1444</v>
      </c>
      <c r="J46" s="4">
        <v>1463</v>
      </c>
      <c r="K46" s="4">
        <v>1508</v>
      </c>
      <c r="L46" s="4">
        <v>1486</v>
      </c>
      <c r="M46" s="40">
        <v>1473</v>
      </c>
      <c r="N46" s="13">
        <f t="shared" si="1"/>
        <v>1436.6666666666667</v>
      </c>
    </row>
    <row r="47" spans="1:14" ht="12" customHeight="1" x14ac:dyDescent="0.2">
      <c r="A47" s="7" t="str">
        <f>'Pregnant Women Participating'!A47</f>
        <v>Acoma, Canoncito &amp; Laguna, NM</v>
      </c>
      <c r="B47" s="13">
        <v>89</v>
      </c>
      <c r="C47" s="4">
        <v>93</v>
      </c>
      <c r="D47" s="4">
        <v>87</v>
      </c>
      <c r="E47" s="4">
        <v>106</v>
      </c>
      <c r="F47" s="4">
        <v>90</v>
      </c>
      <c r="G47" s="4">
        <v>88</v>
      </c>
      <c r="H47" s="4">
        <v>89</v>
      </c>
      <c r="I47" s="4">
        <v>79</v>
      </c>
      <c r="J47" s="4">
        <v>92</v>
      </c>
      <c r="K47" s="4">
        <v>91</v>
      </c>
      <c r="L47" s="4">
        <v>92</v>
      </c>
      <c r="M47" s="40">
        <v>99</v>
      </c>
      <c r="N47" s="13">
        <f t="shared" si="1"/>
        <v>91.25</v>
      </c>
    </row>
    <row r="48" spans="1:14" ht="12" customHeight="1" x14ac:dyDescent="0.2">
      <c r="A48" s="7" t="str">
        <f>'Pregnant Women Participating'!A48</f>
        <v>Eight Northern Pueblos, NM</v>
      </c>
      <c r="B48" s="13">
        <v>62</v>
      </c>
      <c r="C48" s="4">
        <v>63</v>
      </c>
      <c r="D48" s="4">
        <v>61</v>
      </c>
      <c r="E48" s="4">
        <v>59</v>
      </c>
      <c r="F48" s="4">
        <v>55</v>
      </c>
      <c r="G48" s="4">
        <v>56</v>
      </c>
      <c r="H48" s="4">
        <v>55</v>
      </c>
      <c r="I48" s="4">
        <v>53</v>
      </c>
      <c r="J48" s="4">
        <v>51</v>
      </c>
      <c r="K48" s="4">
        <v>54</v>
      </c>
      <c r="L48" s="4">
        <v>53</v>
      </c>
      <c r="M48" s="40">
        <v>52</v>
      </c>
      <c r="N48" s="13">
        <f t="shared" si="1"/>
        <v>56.166666666666664</v>
      </c>
    </row>
    <row r="49" spans="1:14" ht="12" customHeight="1" x14ac:dyDescent="0.2">
      <c r="A49" s="7" t="str">
        <f>'Pregnant Women Participating'!A49</f>
        <v>Five Sandoval Pueblos, NM</v>
      </c>
      <c r="B49" s="13">
        <v>48</v>
      </c>
      <c r="C49" s="4">
        <v>48</v>
      </c>
      <c r="D49" s="4">
        <v>41</v>
      </c>
      <c r="E49" s="4">
        <v>49</v>
      </c>
      <c r="F49" s="4">
        <v>52</v>
      </c>
      <c r="G49" s="4">
        <v>47</v>
      </c>
      <c r="H49" s="4">
        <v>47</v>
      </c>
      <c r="I49" s="4">
        <v>55</v>
      </c>
      <c r="J49" s="4">
        <v>60</v>
      </c>
      <c r="K49" s="4">
        <v>54</v>
      </c>
      <c r="L49" s="4">
        <v>51</v>
      </c>
      <c r="M49" s="40">
        <v>48</v>
      </c>
      <c r="N49" s="13">
        <f t="shared" si="1"/>
        <v>50</v>
      </c>
    </row>
    <row r="50" spans="1:14" ht="12" customHeight="1" x14ac:dyDescent="0.2">
      <c r="A50" s="7" t="str">
        <f>'Pregnant Women Participating'!A50</f>
        <v>Isleta Pueblo, NM</v>
      </c>
      <c r="B50" s="13">
        <v>249</v>
      </c>
      <c r="C50" s="4">
        <v>249</v>
      </c>
      <c r="D50" s="4">
        <v>226</v>
      </c>
      <c r="E50" s="4">
        <v>221</v>
      </c>
      <c r="F50" s="4">
        <v>238</v>
      </c>
      <c r="G50" s="4">
        <v>241</v>
      </c>
      <c r="H50" s="4">
        <v>230</v>
      </c>
      <c r="I50" s="4">
        <v>234</v>
      </c>
      <c r="J50" s="4">
        <v>236</v>
      </c>
      <c r="K50" s="4">
        <v>241</v>
      </c>
      <c r="L50" s="4">
        <v>225</v>
      </c>
      <c r="M50" s="40">
        <v>225</v>
      </c>
      <c r="N50" s="13">
        <f t="shared" si="1"/>
        <v>234.58333333333334</v>
      </c>
    </row>
    <row r="51" spans="1:14" ht="12" customHeight="1" x14ac:dyDescent="0.2">
      <c r="A51" s="7" t="str">
        <f>'Pregnant Women Participating'!A51</f>
        <v>San Felipe Pueblo, NM</v>
      </c>
      <c r="B51" s="13">
        <v>52</v>
      </c>
      <c r="C51" s="4">
        <v>46</v>
      </c>
      <c r="D51" s="4">
        <v>33</v>
      </c>
      <c r="E51" s="4">
        <v>52</v>
      </c>
      <c r="F51" s="4">
        <v>52</v>
      </c>
      <c r="G51" s="4">
        <v>55</v>
      </c>
      <c r="H51" s="4">
        <v>41</v>
      </c>
      <c r="I51" s="4">
        <v>58</v>
      </c>
      <c r="J51" s="4">
        <v>63</v>
      </c>
      <c r="K51" s="4">
        <v>61</v>
      </c>
      <c r="L51" s="4">
        <v>60</v>
      </c>
      <c r="M51" s="40">
        <v>49</v>
      </c>
      <c r="N51" s="13">
        <f t="shared" si="1"/>
        <v>51.833333333333336</v>
      </c>
    </row>
    <row r="52" spans="1:14" ht="12" customHeight="1" x14ac:dyDescent="0.2">
      <c r="A52" s="7" t="str">
        <f>'Pregnant Women Participating'!A52</f>
        <v>Santo Domingo Tribe, NM</v>
      </c>
      <c r="B52" s="13">
        <v>43</v>
      </c>
      <c r="C52" s="4">
        <v>49</v>
      </c>
      <c r="D52" s="4">
        <v>40</v>
      </c>
      <c r="E52" s="4">
        <v>43</v>
      </c>
      <c r="F52" s="4">
        <v>36</v>
      </c>
      <c r="G52" s="4">
        <v>44</v>
      </c>
      <c r="H52" s="4">
        <v>43</v>
      </c>
      <c r="I52" s="4">
        <v>43</v>
      </c>
      <c r="J52" s="4">
        <v>45</v>
      </c>
      <c r="K52" s="4">
        <v>38</v>
      </c>
      <c r="L52" s="4">
        <v>37</v>
      </c>
      <c r="M52" s="40">
        <v>37</v>
      </c>
      <c r="N52" s="13">
        <f t="shared" si="1"/>
        <v>41.5</v>
      </c>
    </row>
    <row r="53" spans="1:14" ht="12" customHeight="1" x14ac:dyDescent="0.2">
      <c r="A53" s="7" t="str">
        <f>'Pregnant Women Participating'!A53</f>
        <v>Zuni Pueblo, NM</v>
      </c>
      <c r="B53" s="13">
        <v>111</v>
      </c>
      <c r="C53" s="4">
        <v>98</v>
      </c>
      <c r="D53" s="4">
        <v>106</v>
      </c>
      <c r="E53" s="4">
        <v>94</v>
      </c>
      <c r="F53" s="4">
        <v>101</v>
      </c>
      <c r="G53" s="4">
        <v>95</v>
      </c>
      <c r="H53" s="4">
        <v>106</v>
      </c>
      <c r="I53" s="4">
        <v>105</v>
      </c>
      <c r="J53" s="4">
        <v>112</v>
      </c>
      <c r="K53" s="4">
        <v>108</v>
      </c>
      <c r="L53" s="4">
        <v>117</v>
      </c>
      <c r="M53" s="40">
        <v>112</v>
      </c>
      <c r="N53" s="13">
        <f t="shared" si="1"/>
        <v>105.41666666666667</v>
      </c>
    </row>
    <row r="54" spans="1:14" ht="12" customHeight="1" x14ac:dyDescent="0.2">
      <c r="A54" s="7" t="str">
        <f>'Pregnant Women Participating'!A54</f>
        <v>Cherokee Nation, OK</v>
      </c>
      <c r="B54" s="13">
        <v>1323</v>
      </c>
      <c r="C54" s="4">
        <v>1302</v>
      </c>
      <c r="D54" s="4">
        <v>1253</v>
      </c>
      <c r="E54" s="4">
        <v>1287</v>
      </c>
      <c r="F54" s="4">
        <v>1314</v>
      </c>
      <c r="G54" s="4">
        <v>1359</v>
      </c>
      <c r="H54" s="4">
        <v>1410</v>
      </c>
      <c r="I54" s="4">
        <v>1432</v>
      </c>
      <c r="J54" s="4">
        <v>1477</v>
      </c>
      <c r="K54" s="4">
        <v>1508</v>
      </c>
      <c r="L54" s="4">
        <v>1466</v>
      </c>
      <c r="M54" s="40">
        <v>1447</v>
      </c>
      <c r="N54" s="13">
        <f t="shared" si="1"/>
        <v>1381.5</v>
      </c>
    </row>
    <row r="55" spans="1:14" ht="12" customHeight="1" x14ac:dyDescent="0.2">
      <c r="A55" s="7" t="str">
        <f>'Pregnant Women Participating'!A55</f>
        <v>Chickasaw Nation, OK</v>
      </c>
      <c r="B55" s="13">
        <v>792</v>
      </c>
      <c r="C55" s="4">
        <v>797</v>
      </c>
      <c r="D55" s="4">
        <v>787</v>
      </c>
      <c r="E55" s="4">
        <v>842</v>
      </c>
      <c r="F55" s="4">
        <v>823</v>
      </c>
      <c r="G55" s="4">
        <v>812</v>
      </c>
      <c r="H55" s="4">
        <v>835</v>
      </c>
      <c r="I55" s="4">
        <v>860</v>
      </c>
      <c r="J55" s="4">
        <v>846</v>
      </c>
      <c r="K55" s="4">
        <v>829</v>
      </c>
      <c r="L55" s="4">
        <v>852</v>
      </c>
      <c r="M55" s="40">
        <v>834</v>
      </c>
      <c r="N55" s="13">
        <f t="shared" si="1"/>
        <v>825.75</v>
      </c>
    </row>
    <row r="56" spans="1:14" ht="12" customHeight="1" x14ac:dyDescent="0.2">
      <c r="A56" s="7" t="str">
        <f>'Pregnant Women Participating'!A56</f>
        <v>Choctaw Nation, OK</v>
      </c>
      <c r="B56" s="13">
        <v>874</v>
      </c>
      <c r="C56" s="4">
        <v>854</v>
      </c>
      <c r="D56" s="4">
        <v>844</v>
      </c>
      <c r="E56" s="4">
        <v>907</v>
      </c>
      <c r="F56" s="4">
        <v>910</v>
      </c>
      <c r="G56" s="4">
        <v>908</v>
      </c>
      <c r="H56" s="4">
        <v>923</v>
      </c>
      <c r="I56" s="4">
        <v>918</v>
      </c>
      <c r="J56" s="4">
        <v>950</v>
      </c>
      <c r="K56" s="4">
        <v>931</v>
      </c>
      <c r="L56" s="4">
        <v>974</v>
      </c>
      <c r="M56" s="40">
        <v>954</v>
      </c>
      <c r="N56" s="13">
        <f t="shared" si="1"/>
        <v>912.25</v>
      </c>
    </row>
    <row r="57" spans="1:14" ht="12" customHeight="1" x14ac:dyDescent="0.2">
      <c r="A57" s="7" t="str">
        <f>'Pregnant Women Participating'!A57</f>
        <v>Citizen Potawatomi Nation, OK</v>
      </c>
      <c r="B57" s="13">
        <v>352</v>
      </c>
      <c r="C57" s="4">
        <v>337</v>
      </c>
      <c r="D57" s="4">
        <v>328</v>
      </c>
      <c r="E57" s="4">
        <v>331</v>
      </c>
      <c r="F57" s="4">
        <v>329</v>
      </c>
      <c r="G57" s="4">
        <v>344</v>
      </c>
      <c r="H57" s="4">
        <v>333</v>
      </c>
      <c r="I57" s="4">
        <v>333</v>
      </c>
      <c r="J57" s="4">
        <v>344</v>
      </c>
      <c r="K57" s="4">
        <v>341</v>
      </c>
      <c r="L57" s="4">
        <v>339</v>
      </c>
      <c r="M57" s="40">
        <v>339</v>
      </c>
      <c r="N57" s="13">
        <f t="shared" si="1"/>
        <v>337.5</v>
      </c>
    </row>
    <row r="58" spans="1:14" ht="12" customHeight="1" x14ac:dyDescent="0.2">
      <c r="A58" s="7" t="str">
        <f>'Pregnant Women Participating'!A58</f>
        <v>Inter-Tribal Council, OK</v>
      </c>
      <c r="B58" s="13">
        <v>166</v>
      </c>
      <c r="C58" s="4">
        <v>169</v>
      </c>
      <c r="D58" s="4">
        <v>173</v>
      </c>
      <c r="E58" s="4">
        <v>165</v>
      </c>
      <c r="F58" s="4">
        <v>157</v>
      </c>
      <c r="G58" s="4">
        <v>173</v>
      </c>
      <c r="H58" s="4">
        <v>176</v>
      </c>
      <c r="I58" s="4">
        <v>168</v>
      </c>
      <c r="J58" s="4">
        <v>159</v>
      </c>
      <c r="K58" s="4">
        <v>147</v>
      </c>
      <c r="L58" s="4">
        <v>151</v>
      </c>
      <c r="M58" s="40">
        <v>150</v>
      </c>
      <c r="N58" s="13">
        <f t="shared" si="1"/>
        <v>162.83333333333334</v>
      </c>
    </row>
    <row r="59" spans="1:14" ht="12" customHeight="1" x14ac:dyDescent="0.2">
      <c r="A59" s="7" t="str">
        <f>'Pregnant Women Participating'!A59</f>
        <v>Muscogee Creek Nation, OK</v>
      </c>
      <c r="B59" s="13">
        <v>492</v>
      </c>
      <c r="C59" s="4">
        <v>498</v>
      </c>
      <c r="D59" s="4">
        <v>482</v>
      </c>
      <c r="E59" s="4">
        <v>490</v>
      </c>
      <c r="F59" s="4">
        <v>476</v>
      </c>
      <c r="G59" s="4">
        <v>471</v>
      </c>
      <c r="H59" s="4">
        <v>469</v>
      </c>
      <c r="I59" s="4">
        <v>474</v>
      </c>
      <c r="J59" s="4">
        <v>459</v>
      </c>
      <c r="K59" s="4">
        <v>490</v>
      </c>
      <c r="L59" s="4">
        <v>472</v>
      </c>
      <c r="M59" s="40">
        <v>461</v>
      </c>
      <c r="N59" s="13">
        <f t="shared" si="1"/>
        <v>477.83333333333331</v>
      </c>
    </row>
    <row r="60" spans="1:14" ht="12" customHeight="1" x14ac:dyDescent="0.2">
      <c r="A60" s="7" t="str">
        <f>'Pregnant Women Participating'!A60</f>
        <v>Osage Tribal Council, OK</v>
      </c>
      <c r="B60" s="13">
        <v>647</v>
      </c>
      <c r="C60" s="4">
        <v>629</v>
      </c>
      <c r="D60" s="4">
        <v>600</v>
      </c>
      <c r="E60" s="4">
        <v>618</v>
      </c>
      <c r="F60" s="4">
        <v>598</v>
      </c>
      <c r="G60" s="4">
        <v>630</v>
      </c>
      <c r="H60" s="4">
        <v>656</v>
      </c>
      <c r="I60" s="4">
        <v>633</v>
      </c>
      <c r="J60" s="4">
        <v>647</v>
      </c>
      <c r="K60" s="4">
        <v>648</v>
      </c>
      <c r="L60" s="4">
        <v>670</v>
      </c>
      <c r="M60" s="40">
        <v>668</v>
      </c>
      <c r="N60" s="13">
        <f t="shared" si="1"/>
        <v>637</v>
      </c>
    </row>
    <row r="61" spans="1:14" ht="12" customHeight="1" x14ac:dyDescent="0.2">
      <c r="A61" s="7" t="str">
        <f>'Pregnant Women Participating'!A61</f>
        <v>Otoe-Missouria Tribe, OK</v>
      </c>
      <c r="B61" s="13">
        <v>90</v>
      </c>
      <c r="C61" s="4">
        <v>83</v>
      </c>
      <c r="D61" s="4">
        <v>82</v>
      </c>
      <c r="E61" s="4">
        <v>74</v>
      </c>
      <c r="F61" s="4">
        <v>67</v>
      </c>
      <c r="G61" s="4">
        <v>73</v>
      </c>
      <c r="H61" s="4">
        <v>73</v>
      </c>
      <c r="I61" s="4">
        <v>77</v>
      </c>
      <c r="J61" s="4">
        <v>79</v>
      </c>
      <c r="K61" s="4">
        <v>77</v>
      </c>
      <c r="L61" s="4">
        <v>75</v>
      </c>
      <c r="M61" s="40">
        <v>77</v>
      </c>
      <c r="N61" s="13">
        <f t="shared" si="1"/>
        <v>77.25</v>
      </c>
    </row>
    <row r="62" spans="1:14" ht="12" customHeight="1" x14ac:dyDescent="0.2">
      <c r="A62" s="7" t="str">
        <f>'Pregnant Women Participating'!A62</f>
        <v>Wichita, Caddo &amp; Delaware (WCD), OK</v>
      </c>
      <c r="B62" s="13">
        <v>760</v>
      </c>
      <c r="C62" s="4">
        <v>755</v>
      </c>
      <c r="D62" s="4">
        <v>754</v>
      </c>
      <c r="E62" s="4">
        <v>785</v>
      </c>
      <c r="F62" s="4">
        <v>793</v>
      </c>
      <c r="G62" s="4">
        <v>778</v>
      </c>
      <c r="H62" s="4">
        <v>800</v>
      </c>
      <c r="I62" s="4">
        <v>784</v>
      </c>
      <c r="J62" s="4">
        <v>795</v>
      </c>
      <c r="K62" s="4">
        <v>803</v>
      </c>
      <c r="L62" s="4">
        <v>775</v>
      </c>
      <c r="M62" s="40">
        <v>766</v>
      </c>
      <c r="N62" s="13">
        <f t="shared" si="1"/>
        <v>779</v>
      </c>
    </row>
    <row r="63" spans="1:14" ht="12" customHeight="1" x14ac:dyDescent="0.2">
      <c r="A63" s="7" t="str">
        <f>'Pregnant Women Participating'!A63</f>
        <v>Colorado</v>
      </c>
      <c r="B63" s="13">
        <v>19846</v>
      </c>
      <c r="C63" s="4">
        <v>19674</v>
      </c>
      <c r="D63" s="4">
        <v>19027</v>
      </c>
      <c r="E63" s="4">
        <v>19204</v>
      </c>
      <c r="F63" s="4">
        <v>18995</v>
      </c>
      <c r="G63" s="4">
        <v>18937</v>
      </c>
      <c r="H63" s="4">
        <v>19099</v>
      </c>
      <c r="I63" s="4">
        <v>19320</v>
      </c>
      <c r="J63" s="4">
        <v>19127</v>
      </c>
      <c r="K63" s="4">
        <v>19190</v>
      </c>
      <c r="L63" s="4">
        <v>19416</v>
      </c>
      <c r="M63" s="40">
        <v>19340</v>
      </c>
      <c r="N63" s="13">
        <f t="shared" si="1"/>
        <v>19264.583333333332</v>
      </c>
    </row>
    <row r="64" spans="1:14" ht="12" customHeight="1" x14ac:dyDescent="0.2">
      <c r="A64" s="7" t="str">
        <f>'Pregnant Women Participating'!A64</f>
        <v>Kansas</v>
      </c>
      <c r="B64" s="13">
        <v>11796</v>
      </c>
      <c r="C64" s="4">
        <v>11606</v>
      </c>
      <c r="D64" s="4">
        <v>11147</v>
      </c>
      <c r="E64" s="4">
        <v>11300</v>
      </c>
      <c r="F64" s="4">
        <v>10950</v>
      </c>
      <c r="G64" s="4">
        <v>10924</v>
      </c>
      <c r="H64" s="4">
        <v>10793</v>
      </c>
      <c r="I64" s="4">
        <v>10952</v>
      </c>
      <c r="J64" s="4">
        <v>10725</v>
      </c>
      <c r="K64" s="4">
        <v>11011</v>
      </c>
      <c r="L64" s="4">
        <v>11187</v>
      </c>
      <c r="M64" s="40">
        <v>11103</v>
      </c>
      <c r="N64" s="13">
        <f t="shared" si="1"/>
        <v>11124.5</v>
      </c>
    </row>
    <row r="65" spans="1:14" ht="12" customHeight="1" x14ac:dyDescent="0.2">
      <c r="A65" s="7" t="str">
        <f>'Pregnant Women Participating'!A65</f>
        <v>Missouri</v>
      </c>
      <c r="B65" s="13">
        <v>28702</v>
      </c>
      <c r="C65" s="4">
        <v>28089</v>
      </c>
      <c r="D65" s="4">
        <v>27316</v>
      </c>
      <c r="E65" s="4">
        <v>27615</v>
      </c>
      <c r="F65" s="4">
        <v>26893</v>
      </c>
      <c r="G65" s="4">
        <v>26591</v>
      </c>
      <c r="H65" s="4">
        <v>26850</v>
      </c>
      <c r="I65" s="4">
        <v>26869</v>
      </c>
      <c r="J65" s="4">
        <v>26713</v>
      </c>
      <c r="K65" s="4">
        <v>27081</v>
      </c>
      <c r="L65" s="4">
        <v>27323</v>
      </c>
      <c r="M65" s="40">
        <v>27210</v>
      </c>
      <c r="N65" s="13">
        <f t="shared" si="1"/>
        <v>27271</v>
      </c>
    </row>
    <row r="66" spans="1:14" ht="12" customHeight="1" x14ac:dyDescent="0.2">
      <c r="A66" s="7" t="str">
        <f>'Pregnant Women Participating'!A66</f>
        <v>Montana</v>
      </c>
      <c r="B66" s="13">
        <v>3556</v>
      </c>
      <c r="C66" s="4">
        <v>3564</v>
      </c>
      <c r="D66" s="4">
        <v>3513</v>
      </c>
      <c r="E66" s="4">
        <v>3565</v>
      </c>
      <c r="F66" s="4">
        <v>3459</v>
      </c>
      <c r="G66" s="4">
        <v>3373</v>
      </c>
      <c r="H66" s="4">
        <v>3402</v>
      </c>
      <c r="I66" s="4">
        <v>3399</v>
      </c>
      <c r="J66" s="4">
        <v>3357</v>
      </c>
      <c r="K66" s="4">
        <v>3315</v>
      </c>
      <c r="L66" s="4">
        <v>3297</v>
      </c>
      <c r="M66" s="40">
        <v>3344</v>
      </c>
      <c r="N66" s="13">
        <f t="shared" si="1"/>
        <v>3428.6666666666665</v>
      </c>
    </row>
    <row r="67" spans="1:14" ht="12" customHeight="1" x14ac:dyDescent="0.2">
      <c r="A67" s="7" t="str">
        <f>'Pregnant Women Participating'!A67</f>
        <v>Nebraska</v>
      </c>
      <c r="B67" s="13">
        <v>7816</v>
      </c>
      <c r="C67" s="4">
        <v>7747</v>
      </c>
      <c r="D67" s="4">
        <v>7486</v>
      </c>
      <c r="E67" s="4">
        <v>7510</v>
      </c>
      <c r="F67" s="4">
        <v>7388</v>
      </c>
      <c r="G67" s="4">
        <v>7362</v>
      </c>
      <c r="H67" s="4">
        <v>7429</v>
      </c>
      <c r="I67" s="4">
        <v>7487</v>
      </c>
      <c r="J67" s="4">
        <v>7415</v>
      </c>
      <c r="K67" s="4">
        <v>7508</v>
      </c>
      <c r="L67" s="4">
        <v>7627</v>
      </c>
      <c r="M67" s="40">
        <v>7631</v>
      </c>
      <c r="N67" s="13">
        <f t="shared" si="1"/>
        <v>7533.833333333333</v>
      </c>
    </row>
    <row r="68" spans="1:14" ht="12" customHeight="1" x14ac:dyDescent="0.2">
      <c r="A68" s="7" t="str">
        <f>'Pregnant Women Participating'!A68</f>
        <v>North Dakota</v>
      </c>
      <c r="B68" s="13">
        <v>2452</v>
      </c>
      <c r="C68" s="4">
        <v>2427</v>
      </c>
      <c r="D68" s="4">
        <v>2317</v>
      </c>
      <c r="E68" s="4">
        <v>2364</v>
      </c>
      <c r="F68" s="4">
        <v>2309</v>
      </c>
      <c r="G68" s="4">
        <v>2298</v>
      </c>
      <c r="H68" s="4">
        <v>2284</v>
      </c>
      <c r="I68" s="4">
        <v>2270</v>
      </c>
      <c r="J68" s="4">
        <v>2273</v>
      </c>
      <c r="K68" s="4">
        <v>2310</v>
      </c>
      <c r="L68" s="4">
        <v>2277</v>
      </c>
      <c r="M68" s="40">
        <v>2299</v>
      </c>
      <c r="N68" s="13">
        <f t="shared" si="1"/>
        <v>2323.3333333333335</v>
      </c>
    </row>
    <row r="69" spans="1:14" ht="12" customHeight="1" x14ac:dyDescent="0.2">
      <c r="A69" s="7" t="str">
        <f>'Pregnant Women Participating'!A69</f>
        <v>South Dakota</v>
      </c>
      <c r="B69" s="13">
        <v>3303</v>
      </c>
      <c r="C69" s="4">
        <v>3249</v>
      </c>
      <c r="D69" s="4">
        <v>3130</v>
      </c>
      <c r="E69" s="4">
        <v>3159</v>
      </c>
      <c r="F69" s="4">
        <v>3086</v>
      </c>
      <c r="G69" s="4">
        <v>3096</v>
      </c>
      <c r="H69" s="4">
        <v>3069</v>
      </c>
      <c r="I69" s="4">
        <v>3159</v>
      </c>
      <c r="J69" s="4">
        <v>3099</v>
      </c>
      <c r="K69" s="4">
        <v>3165</v>
      </c>
      <c r="L69" s="4">
        <v>3137</v>
      </c>
      <c r="M69" s="40">
        <v>3088</v>
      </c>
      <c r="N69" s="13">
        <f t="shared" si="1"/>
        <v>3145</v>
      </c>
    </row>
    <row r="70" spans="1:14" ht="12" customHeight="1" x14ac:dyDescent="0.2">
      <c r="A70" s="7" t="str">
        <f>'Pregnant Women Participating'!A70</f>
        <v>Wyoming</v>
      </c>
      <c r="B70" s="13">
        <v>1879</v>
      </c>
      <c r="C70" s="4">
        <v>1866</v>
      </c>
      <c r="D70" s="4">
        <v>1798</v>
      </c>
      <c r="E70" s="4">
        <v>1846</v>
      </c>
      <c r="F70" s="4">
        <v>1828</v>
      </c>
      <c r="G70" s="4">
        <v>1826</v>
      </c>
      <c r="H70" s="4">
        <v>1788</v>
      </c>
      <c r="I70" s="4">
        <v>1760</v>
      </c>
      <c r="J70" s="4">
        <v>1740</v>
      </c>
      <c r="K70" s="4">
        <v>1737</v>
      </c>
      <c r="L70" s="4">
        <v>1753</v>
      </c>
      <c r="M70" s="40">
        <v>1739</v>
      </c>
      <c r="N70" s="13">
        <f t="shared" si="1"/>
        <v>1796.6666666666667</v>
      </c>
    </row>
    <row r="71" spans="1:14" ht="12" customHeight="1" x14ac:dyDescent="0.2">
      <c r="A71" s="7" t="str">
        <f>'Pregnant Women Participating'!A71</f>
        <v>Ute Mountain Ute Tribe, CO</v>
      </c>
      <c r="B71" s="13">
        <v>25</v>
      </c>
      <c r="C71" s="4">
        <v>28</v>
      </c>
      <c r="D71" s="4">
        <v>28</v>
      </c>
      <c r="E71" s="4">
        <v>27</v>
      </c>
      <c r="F71" s="4">
        <v>24</v>
      </c>
      <c r="G71" s="4">
        <v>22</v>
      </c>
      <c r="H71" s="4">
        <v>28</v>
      </c>
      <c r="I71" s="4">
        <v>26</v>
      </c>
      <c r="J71" s="4">
        <v>24</v>
      </c>
      <c r="K71" s="4">
        <v>23</v>
      </c>
      <c r="L71" s="4">
        <v>23</v>
      </c>
      <c r="M71" s="40">
        <v>21</v>
      </c>
      <c r="N71" s="13">
        <f t="shared" si="1"/>
        <v>24.916666666666668</v>
      </c>
    </row>
    <row r="72" spans="1:14" ht="12" customHeight="1" x14ac:dyDescent="0.2">
      <c r="A72" s="7" t="str">
        <f>'Pregnant Women Participating'!A72</f>
        <v>Omaha Sioux, NE</v>
      </c>
      <c r="B72" s="13">
        <v>22</v>
      </c>
      <c r="C72" s="4">
        <v>26</v>
      </c>
      <c r="D72" s="4">
        <v>24</v>
      </c>
      <c r="E72" s="4">
        <v>25</v>
      </c>
      <c r="F72" s="4">
        <v>22</v>
      </c>
      <c r="G72" s="4">
        <v>24</v>
      </c>
      <c r="H72" s="4">
        <v>24</v>
      </c>
      <c r="I72" s="4">
        <v>23</v>
      </c>
      <c r="J72" s="4">
        <v>23</v>
      </c>
      <c r="K72" s="4">
        <v>17</v>
      </c>
      <c r="L72" s="4">
        <v>17</v>
      </c>
      <c r="M72" s="40">
        <v>13</v>
      </c>
      <c r="N72" s="13">
        <f t="shared" si="1"/>
        <v>21.666666666666668</v>
      </c>
    </row>
    <row r="73" spans="1:14" ht="12" customHeight="1" x14ac:dyDescent="0.2">
      <c r="A73" s="7" t="str">
        <f>'Pregnant Women Participating'!A73</f>
        <v>Santee Sioux, NE</v>
      </c>
      <c r="B73" s="13">
        <v>14</v>
      </c>
      <c r="C73" s="4">
        <v>12</v>
      </c>
      <c r="D73" s="4">
        <v>12</v>
      </c>
      <c r="E73" s="4">
        <v>13</v>
      </c>
      <c r="F73" s="4">
        <v>10</v>
      </c>
      <c r="G73" s="4">
        <v>7</v>
      </c>
      <c r="H73" s="4">
        <v>12</v>
      </c>
      <c r="I73" s="4">
        <v>12</v>
      </c>
      <c r="J73" s="4">
        <v>13</v>
      </c>
      <c r="K73" s="4">
        <v>14</v>
      </c>
      <c r="L73" s="4">
        <v>13</v>
      </c>
      <c r="M73" s="40">
        <v>12</v>
      </c>
      <c r="N73" s="13">
        <f t="shared" si="1"/>
        <v>12</v>
      </c>
    </row>
    <row r="74" spans="1:14" ht="12" customHeight="1" x14ac:dyDescent="0.2">
      <c r="A74" s="7" t="str">
        <f>'Pregnant Women Participating'!A74</f>
        <v>Winnebago Tribe, NE</v>
      </c>
      <c r="B74" s="13">
        <v>41</v>
      </c>
      <c r="C74" s="4">
        <v>33</v>
      </c>
      <c r="D74" s="4">
        <v>28</v>
      </c>
      <c r="E74" s="4">
        <v>27</v>
      </c>
      <c r="F74" s="4">
        <v>23</v>
      </c>
      <c r="G74" s="4">
        <v>23</v>
      </c>
      <c r="H74" s="4">
        <v>28</v>
      </c>
      <c r="I74" s="4">
        <v>27</v>
      </c>
      <c r="J74" s="4">
        <v>28</v>
      </c>
      <c r="K74" s="4">
        <v>21</v>
      </c>
      <c r="L74" s="4">
        <v>25</v>
      </c>
      <c r="M74" s="40">
        <v>28</v>
      </c>
      <c r="N74" s="13">
        <f t="shared" si="1"/>
        <v>27.666666666666668</v>
      </c>
    </row>
    <row r="75" spans="1:14" ht="12" customHeight="1" x14ac:dyDescent="0.2">
      <c r="A75" s="7" t="str">
        <f>'Pregnant Women Participating'!A75</f>
        <v>Standing Rock Sioux Tribe, ND</v>
      </c>
      <c r="B75" s="13">
        <v>94</v>
      </c>
      <c r="C75" s="4">
        <v>86</v>
      </c>
      <c r="D75" s="4">
        <v>79</v>
      </c>
      <c r="E75" s="4">
        <v>79</v>
      </c>
      <c r="F75" s="4">
        <v>86</v>
      </c>
      <c r="G75" s="4">
        <v>81</v>
      </c>
      <c r="H75" s="4">
        <v>74</v>
      </c>
      <c r="I75" s="4">
        <v>77</v>
      </c>
      <c r="J75" s="4">
        <v>75</v>
      </c>
      <c r="K75" s="4">
        <v>73</v>
      </c>
      <c r="L75" s="4">
        <v>82</v>
      </c>
      <c r="M75" s="40">
        <v>82</v>
      </c>
      <c r="N75" s="13">
        <f t="shared" si="1"/>
        <v>80.666666666666671</v>
      </c>
    </row>
    <row r="76" spans="1:14" ht="12" customHeight="1" x14ac:dyDescent="0.2">
      <c r="A76" s="7" t="str">
        <f>'Pregnant Women Participating'!A76</f>
        <v>Three Affiliated Tribes, ND</v>
      </c>
      <c r="B76" s="13">
        <v>43</v>
      </c>
      <c r="C76" s="4">
        <v>43</v>
      </c>
      <c r="D76" s="4">
        <v>43</v>
      </c>
      <c r="E76" s="4">
        <v>42</v>
      </c>
      <c r="F76" s="4">
        <v>38</v>
      </c>
      <c r="G76" s="4">
        <v>39</v>
      </c>
      <c r="H76" s="4">
        <v>34</v>
      </c>
      <c r="I76" s="4">
        <v>32</v>
      </c>
      <c r="J76" s="4">
        <v>30</v>
      </c>
      <c r="K76" s="4">
        <v>30</v>
      </c>
      <c r="L76" s="4">
        <v>34</v>
      </c>
      <c r="M76" s="40">
        <v>31</v>
      </c>
      <c r="N76" s="13">
        <f t="shared" si="1"/>
        <v>36.583333333333336</v>
      </c>
    </row>
    <row r="77" spans="1:14" ht="12" customHeight="1" x14ac:dyDescent="0.2">
      <c r="A77" s="7" t="str">
        <f>'Pregnant Women Participating'!A77</f>
        <v>Cheyenne River Sioux, SD</v>
      </c>
      <c r="B77" s="13">
        <v>144</v>
      </c>
      <c r="C77" s="4">
        <v>152</v>
      </c>
      <c r="D77" s="4">
        <v>143</v>
      </c>
      <c r="E77" s="4">
        <v>145</v>
      </c>
      <c r="F77" s="4">
        <v>136</v>
      </c>
      <c r="G77" s="4">
        <v>135</v>
      </c>
      <c r="H77" s="4">
        <v>140</v>
      </c>
      <c r="I77" s="4">
        <v>142</v>
      </c>
      <c r="J77" s="4">
        <v>134</v>
      </c>
      <c r="K77" s="4">
        <v>119</v>
      </c>
      <c r="L77" s="4">
        <v>110</v>
      </c>
      <c r="M77" s="40">
        <v>109</v>
      </c>
      <c r="N77" s="13">
        <f t="shared" si="1"/>
        <v>134.08333333333334</v>
      </c>
    </row>
    <row r="78" spans="1:14" ht="12" customHeight="1" x14ac:dyDescent="0.2">
      <c r="A78" s="7" t="str">
        <f>'Pregnant Women Participating'!A78</f>
        <v>Rosebud Sioux, SD</v>
      </c>
      <c r="B78" s="13">
        <v>230</v>
      </c>
      <c r="C78" s="4">
        <v>230</v>
      </c>
      <c r="D78" s="4">
        <v>222</v>
      </c>
      <c r="E78" s="4">
        <v>224</v>
      </c>
      <c r="F78" s="4">
        <v>223</v>
      </c>
      <c r="G78" s="4">
        <v>222</v>
      </c>
      <c r="H78" s="4">
        <v>217</v>
      </c>
      <c r="I78" s="4">
        <v>223</v>
      </c>
      <c r="J78" s="4">
        <v>222</v>
      </c>
      <c r="K78" s="4">
        <v>206</v>
      </c>
      <c r="L78" s="4">
        <v>205</v>
      </c>
      <c r="M78" s="40">
        <v>222</v>
      </c>
      <c r="N78" s="13">
        <f t="shared" si="1"/>
        <v>220.5</v>
      </c>
    </row>
    <row r="79" spans="1:14" ht="12" customHeight="1" x14ac:dyDescent="0.2">
      <c r="A79" s="7" t="str">
        <f>'Pregnant Women Participating'!A79</f>
        <v>Northern Arapahoe, WY</v>
      </c>
      <c r="B79" s="13">
        <v>61</v>
      </c>
      <c r="C79" s="4">
        <v>52</v>
      </c>
      <c r="D79" s="4">
        <v>59</v>
      </c>
      <c r="E79" s="4">
        <v>46</v>
      </c>
      <c r="F79" s="4">
        <v>39</v>
      </c>
      <c r="G79" s="4">
        <v>41</v>
      </c>
      <c r="H79" s="4">
        <v>42</v>
      </c>
      <c r="I79" s="4">
        <v>45</v>
      </c>
      <c r="J79" s="4">
        <v>48</v>
      </c>
      <c r="K79" s="4">
        <v>47</v>
      </c>
      <c r="L79" s="4">
        <v>49</v>
      </c>
      <c r="M79" s="40">
        <v>52</v>
      </c>
      <c r="N79" s="13">
        <f t="shared" si="1"/>
        <v>48.416666666666664</v>
      </c>
    </row>
    <row r="80" spans="1:14" ht="12" customHeight="1" x14ac:dyDescent="0.2">
      <c r="A80" s="7" t="str">
        <f>'Pregnant Women Participating'!A80</f>
        <v>Shoshone Tribe, WY</v>
      </c>
      <c r="B80" s="13">
        <v>42</v>
      </c>
      <c r="C80" s="4">
        <v>48</v>
      </c>
      <c r="D80" s="4">
        <v>46</v>
      </c>
      <c r="E80" s="4">
        <v>47</v>
      </c>
      <c r="F80" s="4">
        <v>40</v>
      </c>
      <c r="G80" s="4">
        <v>36</v>
      </c>
      <c r="H80" s="4">
        <v>36</v>
      </c>
      <c r="I80" s="4">
        <v>35</v>
      </c>
      <c r="J80" s="4">
        <v>40</v>
      </c>
      <c r="K80" s="4">
        <v>36</v>
      </c>
      <c r="L80" s="4">
        <v>39</v>
      </c>
      <c r="M80" s="40">
        <v>37</v>
      </c>
      <c r="N80" s="13">
        <f t="shared" si="1"/>
        <v>40.166666666666664</v>
      </c>
    </row>
    <row r="81" spans="1:14" ht="12" customHeight="1" x14ac:dyDescent="0.2">
      <c r="A81" s="8" t="str">
        <f>'Pregnant Women Participating'!A81</f>
        <v>Alaska</v>
      </c>
      <c r="B81" s="13">
        <v>3825</v>
      </c>
      <c r="C81" s="4">
        <v>3759</v>
      </c>
      <c r="D81" s="4">
        <v>3678</v>
      </c>
      <c r="E81" s="4">
        <v>3686</v>
      </c>
      <c r="F81" s="4">
        <v>3643</v>
      </c>
      <c r="G81" s="4">
        <v>3643</v>
      </c>
      <c r="H81" s="4">
        <v>3662</v>
      </c>
      <c r="I81" s="4">
        <v>3724</v>
      </c>
      <c r="J81" s="4">
        <v>3693</v>
      </c>
      <c r="K81" s="4">
        <v>3740</v>
      </c>
      <c r="L81" s="4">
        <v>3708</v>
      </c>
      <c r="M81" s="40">
        <v>3633</v>
      </c>
      <c r="N81" s="13">
        <f t="shared" si="1"/>
        <v>3699.5</v>
      </c>
    </row>
    <row r="82" spans="1:14" ht="12" customHeight="1" x14ac:dyDescent="0.2">
      <c r="A82" s="8" t="str">
        <f>'Pregnant Women Participating'!A82</f>
        <v>American Samoa</v>
      </c>
      <c r="B82" s="13">
        <v>934</v>
      </c>
      <c r="C82" s="4">
        <v>923</v>
      </c>
      <c r="D82" s="4">
        <v>910</v>
      </c>
      <c r="E82" s="4">
        <v>908</v>
      </c>
      <c r="F82" s="4">
        <v>894</v>
      </c>
      <c r="G82" s="4">
        <v>884</v>
      </c>
      <c r="H82" s="4">
        <v>878</v>
      </c>
      <c r="I82" s="4">
        <v>860</v>
      </c>
      <c r="J82" s="4">
        <v>866</v>
      </c>
      <c r="K82" s="4">
        <v>857</v>
      </c>
      <c r="L82" s="4">
        <v>845</v>
      </c>
      <c r="M82" s="40">
        <v>847</v>
      </c>
      <c r="N82" s="13">
        <f t="shared" si="1"/>
        <v>883.83333333333337</v>
      </c>
    </row>
    <row r="83" spans="1:14" ht="12" customHeight="1" x14ac:dyDescent="0.2">
      <c r="A83" s="8" t="str">
        <f>'Pregnant Women Participating'!A83</f>
        <v>California</v>
      </c>
      <c r="B83" s="13">
        <v>215497</v>
      </c>
      <c r="C83" s="4">
        <v>210323</v>
      </c>
      <c r="D83" s="4">
        <v>201687</v>
      </c>
      <c r="E83" s="4">
        <v>208976</v>
      </c>
      <c r="F83" s="4">
        <v>204848</v>
      </c>
      <c r="G83" s="4">
        <v>202849</v>
      </c>
      <c r="H83" s="4">
        <v>202975</v>
      </c>
      <c r="I83" s="4">
        <v>204174</v>
      </c>
      <c r="J83" s="4">
        <v>200175</v>
      </c>
      <c r="K83" s="4">
        <v>202526</v>
      </c>
      <c r="L83" s="4">
        <v>200704</v>
      </c>
      <c r="M83" s="40">
        <v>193968</v>
      </c>
      <c r="N83" s="13">
        <f t="shared" si="1"/>
        <v>204058.5</v>
      </c>
    </row>
    <row r="84" spans="1:14" ht="12" customHeight="1" x14ac:dyDescent="0.2">
      <c r="A84" s="8" t="str">
        <f>'Pregnant Women Participating'!A84</f>
        <v>Guam</v>
      </c>
      <c r="B84" s="13">
        <v>1394</v>
      </c>
      <c r="C84" s="4">
        <v>1435</v>
      </c>
      <c r="D84" s="4">
        <v>1377</v>
      </c>
      <c r="E84" s="4">
        <v>1413</v>
      </c>
      <c r="F84" s="4">
        <v>1416</v>
      </c>
      <c r="G84" s="4">
        <v>1421</v>
      </c>
      <c r="H84" s="4">
        <v>1441</v>
      </c>
      <c r="I84" s="4">
        <v>1429</v>
      </c>
      <c r="J84" s="4">
        <v>1414</v>
      </c>
      <c r="K84" s="4">
        <v>1355</v>
      </c>
      <c r="L84" s="4">
        <v>1410</v>
      </c>
      <c r="M84" s="40">
        <v>1424</v>
      </c>
      <c r="N84" s="13">
        <f t="shared" si="1"/>
        <v>1410.75</v>
      </c>
    </row>
    <row r="85" spans="1:14" ht="12" customHeight="1" x14ac:dyDescent="0.2">
      <c r="A85" s="8" t="str">
        <f>'Pregnant Women Participating'!A85</f>
        <v>Hawaii</v>
      </c>
      <c r="B85" s="13">
        <v>6002</v>
      </c>
      <c r="C85" s="4">
        <v>6132</v>
      </c>
      <c r="D85" s="4">
        <v>5989</v>
      </c>
      <c r="E85" s="4">
        <v>5926</v>
      </c>
      <c r="F85" s="4">
        <v>5866</v>
      </c>
      <c r="G85" s="4">
        <v>5915</v>
      </c>
      <c r="H85" s="4">
        <v>5843</v>
      </c>
      <c r="I85" s="4">
        <v>5887</v>
      </c>
      <c r="J85" s="4">
        <v>5853</v>
      </c>
      <c r="K85" s="4">
        <v>6058</v>
      </c>
      <c r="L85" s="4">
        <v>6028</v>
      </c>
      <c r="M85" s="40">
        <v>6056</v>
      </c>
      <c r="N85" s="13">
        <f t="shared" si="1"/>
        <v>5962.916666666667</v>
      </c>
    </row>
    <row r="86" spans="1:14" ht="12" customHeight="1" x14ac:dyDescent="0.2">
      <c r="A86" s="8" t="str">
        <f>'Pregnant Women Participating'!A86</f>
        <v>Idaho</v>
      </c>
      <c r="B86" s="13">
        <v>7439</v>
      </c>
      <c r="C86" s="4">
        <v>7410</v>
      </c>
      <c r="D86" s="4">
        <v>7300</v>
      </c>
      <c r="E86" s="4">
        <v>7358</v>
      </c>
      <c r="F86" s="4">
        <v>7327</v>
      </c>
      <c r="G86" s="4">
        <v>7400</v>
      </c>
      <c r="H86" s="4">
        <v>7354</v>
      </c>
      <c r="I86" s="4">
        <v>7279</v>
      </c>
      <c r="J86" s="4">
        <v>7120</v>
      </c>
      <c r="K86" s="4">
        <v>7223</v>
      </c>
      <c r="L86" s="4">
        <v>7193</v>
      </c>
      <c r="M86" s="40">
        <v>7136</v>
      </c>
      <c r="N86" s="13">
        <f t="shared" si="1"/>
        <v>7294.916666666667</v>
      </c>
    </row>
    <row r="87" spans="1:14" ht="12" customHeight="1" x14ac:dyDescent="0.2">
      <c r="A87" s="8" t="str">
        <f>'Pregnant Women Participating'!A87</f>
        <v>Nevada</v>
      </c>
      <c r="B87" s="13">
        <v>13635</v>
      </c>
      <c r="C87" s="4">
        <v>13479</v>
      </c>
      <c r="D87" s="4">
        <v>13047</v>
      </c>
      <c r="E87" s="4">
        <v>13170</v>
      </c>
      <c r="F87" s="4">
        <v>13091</v>
      </c>
      <c r="G87" s="4">
        <v>13090</v>
      </c>
      <c r="H87" s="4">
        <v>13259</v>
      </c>
      <c r="I87" s="4">
        <v>13279</v>
      </c>
      <c r="J87" s="4">
        <v>13129</v>
      </c>
      <c r="K87" s="4">
        <v>13325</v>
      </c>
      <c r="L87" s="4">
        <v>13456</v>
      </c>
      <c r="M87" s="40">
        <v>13463</v>
      </c>
      <c r="N87" s="13">
        <f t="shared" si="1"/>
        <v>13285.25</v>
      </c>
    </row>
    <row r="88" spans="1:14" ht="12" customHeight="1" x14ac:dyDescent="0.2">
      <c r="A88" s="8" t="str">
        <f>'Pregnant Women Participating'!A88</f>
        <v>Oregon</v>
      </c>
      <c r="B88" s="13">
        <v>18743</v>
      </c>
      <c r="C88" s="4">
        <v>18501</v>
      </c>
      <c r="D88" s="4">
        <v>17921</v>
      </c>
      <c r="E88" s="4">
        <v>18147</v>
      </c>
      <c r="F88" s="4">
        <v>17770</v>
      </c>
      <c r="G88" s="4">
        <v>17683</v>
      </c>
      <c r="H88" s="4">
        <v>17790</v>
      </c>
      <c r="I88" s="4">
        <v>17733</v>
      </c>
      <c r="J88" s="4">
        <v>17591</v>
      </c>
      <c r="K88" s="4">
        <v>17589</v>
      </c>
      <c r="L88" s="4">
        <v>17515</v>
      </c>
      <c r="M88" s="40">
        <v>17410</v>
      </c>
      <c r="N88" s="13">
        <f t="shared" si="1"/>
        <v>17866.083333333332</v>
      </c>
    </row>
    <row r="89" spans="1:14" ht="12" customHeight="1" x14ac:dyDescent="0.2">
      <c r="A89" s="8" t="str">
        <f>'Pregnant Women Participating'!A89</f>
        <v>Washington</v>
      </c>
      <c r="B89" s="13">
        <v>30898</v>
      </c>
      <c r="C89" s="4">
        <v>30154</v>
      </c>
      <c r="D89" s="4">
        <v>28835</v>
      </c>
      <c r="E89" s="4">
        <v>29859</v>
      </c>
      <c r="F89" s="4">
        <v>28685</v>
      </c>
      <c r="G89" s="4">
        <v>28897</v>
      </c>
      <c r="H89" s="4">
        <v>29107</v>
      </c>
      <c r="I89" s="4">
        <v>29237</v>
      </c>
      <c r="J89" s="4">
        <v>28486</v>
      </c>
      <c r="K89" s="4">
        <v>28770</v>
      </c>
      <c r="L89" s="4">
        <v>28360</v>
      </c>
      <c r="M89" s="40">
        <v>27664</v>
      </c>
      <c r="N89" s="13">
        <f t="shared" si="1"/>
        <v>29079.333333333332</v>
      </c>
    </row>
    <row r="90" spans="1:14" ht="12" customHeight="1" x14ac:dyDescent="0.2">
      <c r="A90" s="8" t="str">
        <f>'Pregnant Women Participating'!A90</f>
        <v>Northern Marianas</v>
      </c>
      <c r="B90" s="13">
        <v>651</v>
      </c>
      <c r="C90" s="4">
        <v>597</v>
      </c>
      <c r="D90" s="4">
        <v>567</v>
      </c>
      <c r="E90" s="4">
        <v>602</v>
      </c>
      <c r="F90" s="4">
        <v>596</v>
      </c>
      <c r="G90" s="4">
        <v>577</v>
      </c>
      <c r="H90" s="4">
        <v>605</v>
      </c>
      <c r="I90" s="4">
        <v>627</v>
      </c>
      <c r="J90" s="4">
        <v>632</v>
      </c>
      <c r="K90" s="4">
        <v>647</v>
      </c>
      <c r="L90" s="4">
        <v>651</v>
      </c>
      <c r="M90" s="40">
        <v>647</v>
      </c>
      <c r="N90" s="13">
        <f t="shared" si="1"/>
        <v>616.58333333333337</v>
      </c>
    </row>
    <row r="91" spans="1:14" ht="12" customHeight="1" x14ac:dyDescent="0.2">
      <c r="A91" s="8" t="str">
        <f>'Pregnant Women Participating'!A91</f>
        <v>Inter-Tribal Council, NV</v>
      </c>
      <c r="B91" s="13">
        <v>296</v>
      </c>
      <c r="C91" s="4">
        <v>280</v>
      </c>
      <c r="D91" s="4">
        <v>271</v>
      </c>
      <c r="E91" s="4">
        <v>271</v>
      </c>
      <c r="F91" s="4">
        <v>265</v>
      </c>
      <c r="G91" s="4">
        <v>257</v>
      </c>
      <c r="H91" s="4">
        <v>246</v>
      </c>
      <c r="I91" s="4">
        <v>259</v>
      </c>
      <c r="J91" s="4">
        <v>269</v>
      </c>
      <c r="K91" s="4">
        <v>260</v>
      </c>
      <c r="L91" s="4">
        <v>262</v>
      </c>
      <c r="M91" s="40">
        <v>250</v>
      </c>
      <c r="N91" s="13">
        <f t="shared" si="1"/>
        <v>265.5</v>
      </c>
    </row>
  </sheetData>
  <phoneticPr fontId="1" type="noConversion"/>
  <pageMargins left="0.5" right="0.5" top="0.5" bottom="0.5" header="0.5" footer="0.3"/>
  <pageSetup scale="91" fitToHeight="0" orientation="landscape" r:id="rId1"/>
  <headerFooter alignWithMargins="0">
    <oddFooter>&amp;L&amp;6Source: National Data Bank, USDA/Food and Nutrition Service&amp;C&amp;6Page &amp;P of &amp;N&amp;R&amp;6Printed on: &amp;D &amp;T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91"/>
  <sheetViews>
    <sheetView topLeftCell="A15" workbookViewId="0">
      <selection activeCell="C99" sqref="C99"/>
    </sheetView>
  </sheetViews>
  <sheetFormatPr defaultColWidth="9.140625" defaultRowHeight="12" x14ac:dyDescent="0.2"/>
  <cols>
    <col min="1" max="1" width="34.7109375" style="50" customWidth="1"/>
    <col min="2" max="13" width="11.7109375" style="50" customWidth="1"/>
    <col min="14" max="14" width="13.7109375" style="50" customWidth="1"/>
    <col min="15" max="16384" width="9.140625" style="50"/>
  </cols>
  <sheetData>
    <row r="1" spans="1:14" ht="24" customHeight="1" x14ac:dyDescent="0.2">
      <c r="A1" s="52" t="s">
        <v>138</v>
      </c>
      <c r="B1" s="18" t="s">
        <v>217</v>
      </c>
      <c r="C1" s="19" t="s">
        <v>218</v>
      </c>
      <c r="D1" s="19" t="s">
        <v>219</v>
      </c>
      <c r="E1" s="19" t="s">
        <v>220</v>
      </c>
      <c r="F1" s="19" t="s">
        <v>221</v>
      </c>
      <c r="G1" s="19" t="s">
        <v>222</v>
      </c>
      <c r="H1" s="19" t="s">
        <v>223</v>
      </c>
      <c r="I1" s="19" t="s">
        <v>224</v>
      </c>
      <c r="J1" s="19" t="s">
        <v>225</v>
      </c>
      <c r="K1" s="19" t="s">
        <v>226</v>
      </c>
      <c r="L1" s="19" t="s">
        <v>227</v>
      </c>
      <c r="M1" s="73" t="s">
        <v>228</v>
      </c>
      <c r="N1" s="55" t="s">
        <v>229</v>
      </c>
    </row>
    <row r="2" spans="1:14" ht="12" customHeight="1" x14ac:dyDescent="0.2">
      <c r="A2" s="56" t="str">
        <f>'Pregnant Women Participating'!A2</f>
        <v>Connecticut</v>
      </c>
      <c r="B2" s="57">
        <v>1009</v>
      </c>
      <c r="C2" s="58">
        <v>1005</v>
      </c>
      <c r="D2" s="58">
        <v>993</v>
      </c>
      <c r="E2" s="58">
        <v>1013</v>
      </c>
      <c r="F2" s="58">
        <v>979</v>
      </c>
      <c r="G2" s="58">
        <v>1025</v>
      </c>
      <c r="H2" s="58">
        <v>1057</v>
      </c>
      <c r="I2" s="58">
        <v>1087</v>
      </c>
      <c r="J2" s="58">
        <v>1059</v>
      </c>
      <c r="K2" s="58">
        <v>1070</v>
      </c>
      <c r="L2" s="58">
        <v>1060</v>
      </c>
      <c r="M2" s="59">
        <v>1065</v>
      </c>
      <c r="N2" s="57">
        <f t="shared" ref="N2:N91" si="0">IF(SUM(B2:M2)&gt;0,AVERAGE(B2:M2),"0")</f>
        <v>1035.1666666666667</v>
      </c>
    </row>
    <row r="3" spans="1:14" ht="12" customHeight="1" x14ac:dyDescent="0.2">
      <c r="A3" s="56" t="str">
        <f>'Pregnant Women Participating'!A3</f>
        <v>Maine</v>
      </c>
      <c r="B3" s="57">
        <v>683</v>
      </c>
      <c r="C3" s="58">
        <v>662</v>
      </c>
      <c r="D3" s="58">
        <v>641</v>
      </c>
      <c r="E3" s="58">
        <v>654</v>
      </c>
      <c r="F3" s="58">
        <v>650</v>
      </c>
      <c r="G3" s="58">
        <v>625</v>
      </c>
      <c r="H3" s="58">
        <v>637</v>
      </c>
      <c r="I3" s="58">
        <v>628</v>
      </c>
      <c r="J3" s="58">
        <v>623</v>
      </c>
      <c r="K3" s="58">
        <v>632</v>
      </c>
      <c r="L3" s="58">
        <v>622</v>
      </c>
      <c r="M3" s="59">
        <v>592</v>
      </c>
      <c r="N3" s="57">
        <f t="shared" si="0"/>
        <v>637.41666666666663</v>
      </c>
    </row>
    <row r="4" spans="1:14" ht="12" customHeight="1" x14ac:dyDescent="0.2">
      <c r="A4" s="56" t="str">
        <f>'Pregnant Women Participating'!A4</f>
        <v>Massachusetts</v>
      </c>
      <c r="B4" s="57">
        <v>2837</v>
      </c>
      <c r="C4" s="58">
        <v>2819</v>
      </c>
      <c r="D4" s="58">
        <v>2760</v>
      </c>
      <c r="E4" s="58">
        <v>2744</v>
      </c>
      <c r="F4" s="58">
        <v>2721</v>
      </c>
      <c r="G4" s="58">
        <v>2743</v>
      </c>
      <c r="H4" s="58">
        <v>2791</v>
      </c>
      <c r="I4" s="58">
        <v>2770</v>
      </c>
      <c r="J4" s="58">
        <v>2783</v>
      </c>
      <c r="K4" s="58">
        <v>2781</v>
      </c>
      <c r="L4" s="58">
        <v>2752</v>
      </c>
      <c r="M4" s="59">
        <v>2798</v>
      </c>
      <c r="N4" s="57">
        <f t="shared" si="0"/>
        <v>2774.9166666666665</v>
      </c>
    </row>
    <row r="5" spans="1:14" ht="12" customHeight="1" x14ac:dyDescent="0.2">
      <c r="A5" s="56" t="str">
        <f>'Pregnant Women Participating'!A5</f>
        <v>New Hampshire</v>
      </c>
      <c r="B5" s="57">
        <v>535</v>
      </c>
      <c r="C5" s="58">
        <v>508</v>
      </c>
      <c r="D5" s="58">
        <v>477</v>
      </c>
      <c r="E5" s="58">
        <v>482</v>
      </c>
      <c r="F5" s="58">
        <v>469</v>
      </c>
      <c r="G5" s="58">
        <v>489</v>
      </c>
      <c r="H5" s="58">
        <v>495</v>
      </c>
      <c r="I5" s="58">
        <v>491</v>
      </c>
      <c r="J5" s="58">
        <v>480</v>
      </c>
      <c r="K5" s="58">
        <v>478</v>
      </c>
      <c r="L5" s="58">
        <v>479</v>
      </c>
      <c r="M5" s="59">
        <v>460</v>
      </c>
      <c r="N5" s="57">
        <f t="shared" si="0"/>
        <v>486.91666666666669</v>
      </c>
    </row>
    <row r="6" spans="1:14" ht="12" customHeight="1" x14ac:dyDescent="0.2">
      <c r="A6" s="56" t="str">
        <f>'Pregnant Women Participating'!A6</f>
        <v>New York</v>
      </c>
      <c r="B6" s="57">
        <v>9356</v>
      </c>
      <c r="C6" s="58">
        <v>8958</v>
      </c>
      <c r="D6" s="58">
        <v>8679</v>
      </c>
      <c r="E6" s="58">
        <v>8576</v>
      </c>
      <c r="F6" s="58">
        <v>8525</v>
      </c>
      <c r="G6" s="58">
        <v>8455</v>
      </c>
      <c r="H6" s="58">
        <v>8263</v>
      </c>
      <c r="I6" s="58">
        <v>8364</v>
      </c>
      <c r="J6" s="58">
        <v>8318</v>
      </c>
      <c r="K6" s="58">
        <v>8499</v>
      </c>
      <c r="L6" s="58">
        <v>8652</v>
      </c>
      <c r="M6" s="59">
        <v>8740</v>
      </c>
      <c r="N6" s="57">
        <f t="shared" si="0"/>
        <v>8615.4166666666661</v>
      </c>
    </row>
    <row r="7" spans="1:14" ht="12" customHeight="1" x14ac:dyDescent="0.2">
      <c r="A7" s="56" t="str">
        <f>'Pregnant Women Participating'!A7</f>
        <v>Rhode Island</v>
      </c>
      <c r="B7" s="57">
        <v>376</v>
      </c>
      <c r="C7" s="58">
        <v>382</v>
      </c>
      <c r="D7" s="58">
        <v>364</v>
      </c>
      <c r="E7" s="58">
        <v>363</v>
      </c>
      <c r="F7" s="58">
        <v>354</v>
      </c>
      <c r="G7" s="58">
        <v>373</v>
      </c>
      <c r="H7" s="58">
        <v>358</v>
      </c>
      <c r="I7" s="58">
        <v>375</v>
      </c>
      <c r="J7" s="58">
        <v>364</v>
      </c>
      <c r="K7" s="58">
        <v>360</v>
      </c>
      <c r="L7" s="58">
        <v>366</v>
      </c>
      <c r="M7" s="59">
        <v>348</v>
      </c>
      <c r="N7" s="57">
        <f t="shared" si="0"/>
        <v>365.25</v>
      </c>
    </row>
    <row r="8" spans="1:14" ht="12" customHeight="1" x14ac:dyDescent="0.2">
      <c r="A8" s="56" t="str">
        <f>'Pregnant Women Participating'!A8</f>
        <v>Vermont</v>
      </c>
      <c r="B8" s="57">
        <v>620</v>
      </c>
      <c r="C8" s="58">
        <v>613</v>
      </c>
      <c r="D8" s="58">
        <v>619</v>
      </c>
      <c r="E8" s="58">
        <v>629</v>
      </c>
      <c r="F8" s="58">
        <v>624</v>
      </c>
      <c r="G8" s="58">
        <v>642</v>
      </c>
      <c r="H8" s="58">
        <v>636</v>
      </c>
      <c r="I8" s="58">
        <v>655</v>
      </c>
      <c r="J8" s="58">
        <v>646</v>
      </c>
      <c r="K8" s="58">
        <v>638</v>
      </c>
      <c r="L8" s="58">
        <v>632</v>
      </c>
      <c r="M8" s="59">
        <v>633</v>
      </c>
      <c r="N8" s="57">
        <f t="shared" si="0"/>
        <v>632.25</v>
      </c>
    </row>
    <row r="9" spans="1:14" ht="12" customHeight="1" x14ac:dyDescent="0.2">
      <c r="A9" s="56" t="str">
        <f>'Pregnant Women Participating'!A9</f>
        <v>Virgin Islands</v>
      </c>
      <c r="B9" s="57">
        <v>77</v>
      </c>
      <c r="C9" s="58">
        <v>78</v>
      </c>
      <c r="D9" s="58">
        <v>75</v>
      </c>
      <c r="E9" s="58">
        <v>68</v>
      </c>
      <c r="F9" s="58">
        <v>70</v>
      </c>
      <c r="G9" s="58">
        <v>72</v>
      </c>
      <c r="H9" s="58">
        <v>83</v>
      </c>
      <c r="I9" s="58">
        <v>85</v>
      </c>
      <c r="J9" s="58">
        <v>83</v>
      </c>
      <c r="K9" s="58">
        <v>91</v>
      </c>
      <c r="L9" s="58">
        <v>85</v>
      </c>
      <c r="M9" s="59">
        <v>84</v>
      </c>
      <c r="N9" s="57">
        <f t="shared" si="0"/>
        <v>79.25</v>
      </c>
    </row>
    <row r="10" spans="1:14" ht="12" customHeight="1" x14ac:dyDescent="0.2">
      <c r="A10" s="56" t="str">
        <f>'Pregnant Women Participating'!A10</f>
        <v>Indian Township, ME</v>
      </c>
      <c r="B10" s="57">
        <v>4</v>
      </c>
      <c r="C10" s="58">
        <v>4</v>
      </c>
      <c r="D10" s="58">
        <v>5</v>
      </c>
      <c r="E10" s="58">
        <v>3</v>
      </c>
      <c r="F10" s="58">
        <v>4</v>
      </c>
      <c r="G10" s="58">
        <v>6</v>
      </c>
      <c r="H10" s="58">
        <v>8</v>
      </c>
      <c r="I10" s="58">
        <v>8</v>
      </c>
      <c r="J10" s="58">
        <v>7</v>
      </c>
      <c r="K10" s="58">
        <v>5</v>
      </c>
      <c r="L10" s="58">
        <v>5</v>
      </c>
      <c r="M10" s="59">
        <v>6</v>
      </c>
      <c r="N10" s="57">
        <f t="shared" si="0"/>
        <v>5.416666666666667</v>
      </c>
    </row>
    <row r="11" spans="1:14" ht="12" customHeight="1" x14ac:dyDescent="0.2">
      <c r="A11" s="56" t="str">
        <f>'Pregnant Women Participating'!A11</f>
        <v>Pleasant Point, ME</v>
      </c>
      <c r="B11" s="57">
        <v>2</v>
      </c>
      <c r="C11" s="58">
        <v>1</v>
      </c>
      <c r="D11" s="58">
        <v>1</v>
      </c>
      <c r="E11" s="58">
        <v>1</v>
      </c>
      <c r="F11" s="58">
        <v>0</v>
      </c>
      <c r="G11" s="58">
        <v>0</v>
      </c>
      <c r="H11" s="58">
        <v>0</v>
      </c>
      <c r="I11" s="58">
        <v>1</v>
      </c>
      <c r="J11" s="58">
        <v>1</v>
      </c>
      <c r="K11" s="58">
        <v>1</v>
      </c>
      <c r="L11" s="58">
        <v>1</v>
      </c>
      <c r="M11" s="59">
        <v>0</v>
      </c>
      <c r="N11" s="57">
        <f t="shared" si="0"/>
        <v>0.75</v>
      </c>
    </row>
    <row r="12" spans="1:14" ht="12" customHeight="1" x14ac:dyDescent="0.2">
      <c r="A12" s="56" t="str">
        <f>'Pregnant Women Participating'!A12</f>
        <v>Seneca Nation, NY</v>
      </c>
      <c r="B12" s="57">
        <v>11</v>
      </c>
      <c r="C12" s="58">
        <v>8</v>
      </c>
      <c r="D12" s="58">
        <v>3</v>
      </c>
      <c r="E12" s="58">
        <v>10</v>
      </c>
      <c r="F12" s="58">
        <v>3</v>
      </c>
      <c r="G12" s="58">
        <v>7</v>
      </c>
      <c r="H12" s="58">
        <v>3</v>
      </c>
      <c r="I12" s="58">
        <v>5</v>
      </c>
      <c r="J12" s="58"/>
      <c r="K12" s="58"/>
      <c r="L12" s="58"/>
      <c r="M12" s="59"/>
      <c r="N12" s="57">
        <f t="shared" si="0"/>
        <v>6.25</v>
      </c>
    </row>
    <row r="13" spans="1:14" ht="12" customHeight="1" x14ac:dyDescent="0.2">
      <c r="A13" s="56" t="str">
        <f>'Pregnant Women Participating'!A13</f>
        <v>Delaware</v>
      </c>
      <c r="B13" s="57">
        <v>337</v>
      </c>
      <c r="C13" s="58">
        <v>318</v>
      </c>
      <c r="D13" s="58">
        <v>326</v>
      </c>
      <c r="E13" s="58">
        <v>327</v>
      </c>
      <c r="F13" s="58">
        <v>313</v>
      </c>
      <c r="G13" s="58">
        <v>319</v>
      </c>
      <c r="H13" s="58">
        <v>315</v>
      </c>
      <c r="I13" s="58">
        <v>302</v>
      </c>
      <c r="J13" s="58">
        <v>310</v>
      </c>
      <c r="K13" s="58">
        <v>317</v>
      </c>
      <c r="L13" s="58">
        <v>325</v>
      </c>
      <c r="M13" s="59">
        <v>307</v>
      </c>
      <c r="N13" s="57">
        <f t="shared" si="0"/>
        <v>318</v>
      </c>
    </row>
    <row r="14" spans="1:14" ht="12" customHeight="1" x14ac:dyDescent="0.2">
      <c r="A14" s="56" t="str">
        <f>'Pregnant Women Participating'!A14</f>
        <v>District of Columbia</v>
      </c>
      <c r="B14" s="57">
        <v>422</v>
      </c>
      <c r="C14" s="58">
        <v>415</v>
      </c>
      <c r="D14" s="58">
        <v>420</v>
      </c>
      <c r="E14" s="58">
        <v>421</v>
      </c>
      <c r="F14" s="58">
        <v>421</v>
      </c>
      <c r="G14" s="58">
        <v>420</v>
      </c>
      <c r="H14" s="58">
        <v>406</v>
      </c>
      <c r="I14" s="58">
        <v>401</v>
      </c>
      <c r="J14" s="58">
        <v>408</v>
      </c>
      <c r="K14" s="58">
        <v>397</v>
      </c>
      <c r="L14" s="58">
        <v>418</v>
      </c>
      <c r="M14" s="59">
        <v>404</v>
      </c>
      <c r="N14" s="57">
        <f t="shared" si="0"/>
        <v>412.75</v>
      </c>
    </row>
    <row r="15" spans="1:14" ht="12" customHeight="1" x14ac:dyDescent="0.2">
      <c r="A15" s="56" t="str">
        <f>'Pregnant Women Participating'!A15</f>
        <v>Maryland</v>
      </c>
      <c r="B15" s="57">
        <v>3817</v>
      </c>
      <c r="C15" s="58">
        <v>3730</v>
      </c>
      <c r="D15" s="58">
        <v>3609</v>
      </c>
      <c r="E15" s="58">
        <v>3392</v>
      </c>
      <c r="F15" s="58">
        <v>3358</v>
      </c>
      <c r="G15" s="58">
        <v>3495</v>
      </c>
      <c r="H15" s="58">
        <v>3523</v>
      </c>
      <c r="I15" s="58">
        <v>3548</v>
      </c>
      <c r="J15" s="58">
        <v>3494</v>
      </c>
      <c r="K15" s="58">
        <v>3480</v>
      </c>
      <c r="L15" s="58">
        <v>3484</v>
      </c>
      <c r="M15" s="59">
        <v>3457</v>
      </c>
      <c r="N15" s="57">
        <f t="shared" si="0"/>
        <v>3532.25</v>
      </c>
    </row>
    <row r="16" spans="1:14" ht="12" customHeight="1" x14ac:dyDescent="0.2">
      <c r="A16" s="56" t="str">
        <f>'Pregnant Women Participating'!A16</f>
        <v>New Jersey</v>
      </c>
      <c r="B16" s="57">
        <v>3653</v>
      </c>
      <c r="C16" s="58">
        <v>3673</v>
      </c>
      <c r="D16" s="58">
        <v>3556</v>
      </c>
      <c r="E16" s="58">
        <v>3568</v>
      </c>
      <c r="F16" s="58">
        <v>3656</v>
      </c>
      <c r="G16" s="58">
        <v>3694</v>
      </c>
      <c r="H16" s="58">
        <v>3698</v>
      </c>
      <c r="I16" s="58">
        <v>3684</v>
      </c>
      <c r="J16" s="58">
        <v>3624</v>
      </c>
      <c r="K16" s="58">
        <v>3663</v>
      </c>
      <c r="L16" s="58">
        <v>3655</v>
      </c>
      <c r="M16" s="59">
        <v>3637</v>
      </c>
      <c r="N16" s="57">
        <f t="shared" si="0"/>
        <v>3646.75</v>
      </c>
    </row>
    <row r="17" spans="1:14" ht="12" customHeight="1" x14ac:dyDescent="0.2">
      <c r="A17" s="56" t="str">
        <f>'Pregnant Women Participating'!A17</f>
        <v>Pennsylvania</v>
      </c>
      <c r="B17" s="57">
        <v>6873</v>
      </c>
      <c r="C17" s="58">
        <v>6595</v>
      </c>
      <c r="D17" s="58">
        <v>6423</v>
      </c>
      <c r="E17" s="58">
        <v>6425</v>
      </c>
      <c r="F17" s="58">
        <v>6221</v>
      </c>
      <c r="G17" s="58">
        <v>6230</v>
      </c>
      <c r="H17" s="58">
        <v>6275</v>
      </c>
      <c r="I17" s="58">
        <v>6320</v>
      </c>
      <c r="J17" s="58">
        <v>6186</v>
      </c>
      <c r="K17" s="58">
        <v>6062</v>
      </c>
      <c r="L17" s="58">
        <v>6052</v>
      </c>
      <c r="M17" s="59">
        <v>5879</v>
      </c>
      <c r="N17" s="57">
        <f t="shared" si="0"/>
        <v>6295.083333333333</v>
      </c>
    </row>
    <row r="18" spans="1:14" ht="12" customHeight="1" x14ac:dyDescent="0.2">
      <c r="A18" s="56" t="str">
        <f>'Pregnant Women Participating'!A18</f>
        <v>Puerto Rico</v>
      </c>
      <c r="B18" s="57">
        <v>4003</v>
      </c>
      <c r="C18" s="58">
        <v>3874</v>
      </c>
      <c r="D18" s="58">
        <v>3800</v>
      </c>
      <c r="E18" s="58">
        <v>3929</v>
      </c>
      <c r="F18" s="58">
        <v>3963</v>
      </c>
      <c r="G18" s="58">
        <v>3937</v>
      </c>
      <c r="H18" s="58">
        <v>3930</v>
      </c>
      <c r="I18" s="58">
        <v>3937</v>
      </c>
      <c r="J18" s="58">
        <v>4001</v>
      </c>
      <c r="K18" s="58">
        <v>4006</v>
      </c>
      <c r="L18" s="58">
        <v>3951</v>
      </c>
      <c r="M18" s="59">
        <v>3791</v>
      </c>
      <c r="N18" s="57">
        <f t="shared" si="0"/>
        <v>3926.8333333333335</v>
      </c>
    </row>
    <row r="19" spans="1:14" ht="12" customHeight="1" x14ac:dyDescent="0.2">
      <c r="A19" s="56" t="str">
        <f>'Pregnant Women Participating'!A19</f>
        <v>Virginia</v>
      </c>
      <c r="B19" s="57">
        <v>3448</v>
      </c>
      <c r="C19" s="58">
        <v>3307</v>
      </c>
      <c r="D19" s="58">
        <v>3183</v>
      </c>
      <c r="E19" s="58">
        <v>3212</v>
      </c>
      <c r="F19" s="58">
        <v>3182</v>
      </c>
      <c r="G19" s="58">
        <v>3168</v>
      </c>
      <c r="H19" s="58">
        <v>3177</v>
      </c>
      <c r="I19" s="58">
        <v>3227</v>
      </c>
      <c r="J19" s="58">
        <v>3201</v>
      </c>
      <c r="K19" s="58">
        <v>3194</v>
      </c>
      <c r="L19" s="58">
        <v>3199</v>
      </c>
      <c r="M19" s="59">
        <v>3112</v>
      </c>
      <c r="N19" s="57">
        <f t="shared" si="0"/>
        <v>3217.5</v>
      </c>
    </row>
    <row r="20" spans="1:14" ht="12" customHeight="1" x14ac:dyDescent="0.2">
      <c r="A20" s="56" t="str">
        <f>'Pregnant Women Participating'!A20</f>
        <v>West Virginia</v>
      </c>
      <c r="B20" s="57">
        <v>970</v>
      </c>
      <c r="C20" s="58">
        <v>940</v>
      </c>
      <c r="D20" s="58">
        <v>930</v>
      </c>
      <c r="E20" s="58">
        <v>930</v>
      </c>
      <c r="F20" s="58">
        <v>943</v>
      </c>
      <c r="G20" s="58">
        <v>959</v>
      </c>
      <c r="H20" s="58">
        <v>955</v>
      </c>
      <c r="I20" s="58">
        <v>963</v>
      </c>
      <c r="J20" s="58">
        <v>943</v>
      </c>
      <c r="K20" s="58">
        <v>942</v>
      </c>
      <c r="L20" s="58">
        <v>993</v>
      </c>
      <c r="M20" s="59">
        <v>1014</v>
      </c>
      <c r="N20" s="57">
        <f t="shared" si="0"/>
        <v>956.83333333333337</v>
      </c>
    </row>
    <row r="21" spans="1:14" ht="12" customHeight="1" x14ac:dyDescent="0.2">
      <c r="A21" s="56" t="str">
        <f>'Pregnant Women Participating'!A21</f>
        <v>Alabama</v>
      </c>
      <c r="B21" s="57">
        <v>1779</v>
      </c>
      <c r="C21" s="58">
        <v>1734</v>
      </c>
      <c r="D21" s="58">
        <v>1689</v>
      </c>
      <c r="E21" s="58">
        <v>1681</v>
      </c>
      <c r="F21" s="58">
        <v>1700</v>
      </c>
      <c r="G21" s="58">
        <v>1775</v>
      </c>
      <c r="H21" s="58">
        <v>1700</v>
      </c>
      <c r="I21" s="58">
        <v>1678</v>
      </c>
      <c r="J21" s="58">
        <v>1694</v>
      </c>
      <c r="K21" s="58">
        <v>1715</v>
      </c>
      <c r="L21" s="58">
        <v>1717</v>
      </c>
      <c r="M21" s="59">
        <v>1766</v>
      </c>
      <c r="N21" s="57">
        <f t="shared" si="0"/>
        <v>1719</v>
      </c>
    </row>
    <row r="22" spans="1:14" ht="12" customHeight="1" x14ac:dyDescent="0.2">
      <c r="A22" s="56" t="str">
        <f>'Pregnant Women Participating'!A22</f>
        <v>Florida</v>
      </c>
      <c r="B22" s="57">
        <v>13505</v>
      </c>
      <c r="C22" s="58">
        <v>13178</v>
      </c>
      <c r="D22" s="58">
        <v>12697</v>
      </c>
      <c r="E22" s="58">
        <v>12944</v>
      </c>
      <c r="F22" s="58">
        <v>12904</v>
      </c>
      <c r="G22" s="58">
        <v>12734</v>
      </c>
      <c r="H22" s="58">
        <v>12735</v>
      </c>
      <c r="I22" s="58">
        <v>12715</v>
      </c>
      <c r="J22" s="58">
        <v>12591</v>
      </c>
      <c r="K22" s="58">
        <v>12603</v>
      </c>
      <c r="L22" s="58">
        <v>12647</v>
      </c>
      <c r="M22" s="59">
        <v>12610</v>
      </c>
      <c r="N22" s="57">
        <f t="shared" si="0"/>
        <v>12821.916666666666</v>
      </c>
    </row>
    <row r="23" spans="1:14" ht="12" customHeight="1" x14ac:dyDescent="0.2">
      <c r="A23" s="56" t="str">
        <f>'Pregnant Women Participating'!A23</f>
        <v>Georgia</v>
      </c>
      <c r="B23" s="57">
        <v>5055</v>
      </c>
      <c r="C23" s="58">
        <v>4849</v>
      </c>
      <c r="D23" s="58">
        <v>4727</v>
      </c>
      <c r="E23" s="58">
        <v>4712</v>
      </c>
      <c r="F23" s="58">
        <v>4823</v>
      </c>
      <c r="G23" s="58">
        <v>4843</v>
      </c>
      <c r="H23" s="58">
        <v>4831</v>
      </c>
      <c r="I23" s="58">
        <v>4799</v>
      </c>
      <c r="J23" s="58">
        <v>4762</v>
      </c>
      <c r="K23" s="58">
        <v>4819</v>
      </c>
      <c r="L23" s="58">
        <v>4854</v>
      </c>
      <c r="M23" s="59">
        <v>4716</v>
      </c>
      <c r="N23" s="57">
        <f t="shared" si="0"/>
        <v>4815.833333333333</v>
      </c>
    </row>
    <row r="24" spans="1:14" ht="12" customHeight="1" x14ac:dyDescent="0.2">
      <c r="A24" s="56" t="str">
        <f>'Pregnant Women Participating'!A24</f>
        <v>Kentucky</v>
      </c>
      <c r="B24" s="57">
        <v>1908</v>
      </c>
      <c r="C24" s="58">
        <v>1803</v>
      </c>
      <c r="D24" s="58">
        <v>1767</v>
      </c>
      <c r="E24" s="58">
        <v>1773</v>
      </c>
      <c r="F24" s="58">
        <v>1741</v>
      </c>
      <c r="G24" s="58">
        <v>1705</v>
      </c>
      <c r="H24" s="58">
        <v>1753</v>
      </c>
      <c r="I24" s="58">
        <v>1765</v>
      </c>
      <c r="J24" s="58">
        <v>1766</v>
      </c>
      <c r="K24" s="58">
        <v>1752</v>
      </c>
      <c r="L24" s="58">
        <v>1794</v>
      </c>
      <c r="M24" s="59">
        <v>1800</v>
      </c>
      <c r="N24" s="57">
        <f t="shared" si="0"/>
        <v>1777.25</v>
      </c>
    </row>
    <row r="25" spans="1:14" ht="12" customHeight="1" x14ac:dyDescent="0.2">
      <c r="A25" s="56" t="str">
        <f>'Pregnant Women Participating'!A25</f>
        <v>Mississippi</v>
      </c>
      <c r="B25" s="57">
        <v>850</v>
      </c>
      <c r="C25" s="58">
        <v>785</v>
      </c>
      <c r="D25" s="58">
        <v>748</v>
      </c>
      <c r="E25" s="58">
        <v>754</v>
      </c>
      <c r="F25" s="58">
        <v>743</v>
      </c>
      <c r="G25" s="58">
        <v>731</v>
      </c>
      <c r="H25" s="58">
        <v>735</v>
      </c>
      <c r="I25" s="58">
        <v>768</v>
      </c>
      <c r="J25" s="58">
        <v>757</v>
      </c>
      <c r="K25" s="58">
        <v>775</v>
      </c>
      <c r="L25" s="58">
        <v>767</v>
      </c>
      <c r="M25" s="59">
        <v>806</v>
      </c>
      <c r="N25" s="57">
        <f t="shared" si="0"/>
        <v>768.25</v>
      </c>
    </row>
    <row r="26" spans="1:14" ht="12" customHeight="1" x14ac:dyDescent="0.2">
      <c r="A26" s="56" t="str">
        <f>'Pregnant Women Participating'!A26</f>
        <v>North Carolina</v>
      </c>
      <c r="B26" s="57">
        <v>6913</v>
      </c>
      <c r="C26" s="58">
        <v>6811</v>
      </c>
      <c r="D26" s="58">
        <v>6662</v>
      </c>
      <c r="E26" s="58">
        <v>6861</v>
      </c>
      <c r="F26" s="58">
        <v>6848</v>
      </c>
      <c r="G26" s="58">
        <v>6932</v>
      </c>
      <c r="H26" s="58">
        <v>6916</v>
      </c>
      <c r="I26" s="58">
        <v>6906</v>
      </c>
      <c r="J26" s="58">
        <v>6903</v>
      </c>
      <c r="K26" s="58">
        <v>6965</v>
      </c>
      <c r="L26" s="58">
        <v>7238</v>
      </c>
      <c r="M26" s="59">
        <v>7043</v>
      </c>
      <c r="N26" s="57">
        <f t="shared" si="0"/>
        <v>6916.5</v>
      </c>
    </row>
    <row r="27" spans="1:14" ht="12" customHeight="1" x14ac:dyDescent="0.2">
      <c r="A27" s="56" t="str">
        <f>'Pregnant Women Participating'!A27</f>
        <v>South Carolina</v>
      </c>
      <c r="B27" s="57">
        <v>1963</v>
      </c>
      <c r="C27" s="58">
        <v>1977</v>
      </c>
      <c r="D27" s="58">
        <v>1908</v>
      </c>
      <c r="E27" s="58">
        <v>1958</v>
      </c>
      <c r="F27" s="58">
        <v>1988</v>
      </c>
      <c r="G27" s="58">
        <v>2004</v>
      </c>
      <c r="H27" s="58">
        <v>1953</v>
      </c>
      <c r="I27" s="58">
        <v>1903</v>
      </c>
      <c r="J27" s="58">
        <v>1910</v>
      </c>
      <c r="K27" s="58">
        <v>1949</v>
      </c>
      <c r="L27" s="58">
        <v>1953</v>
      </c>
      <c r="M27" s="59">
        <v>1867</v>
      </c>
      <c r="N27" s="57">
        <f t="shared" si="0"/>
        <v>1944.4166666666667</v>
      </c>
    </row>
    <row r="28" spans="1:14" ht="12" customHeight="1" x14ac:dyDescent="0.2">
      <c r="A28" s="56" t="str">
        <f>'Pregnant Women Participating'!A28</f>
        <v>Tennessee</v>
      </c>
      <c r="B28" s="57">
        <v>3148</v>
      </c>
      <c r="C28" s="58">
        <v>2949</v>
      </c>
      <c r="D28" s="58">
        <v>2830</v>
      </c>
      <c r="E28" s="58">
        <v>2754</v>
      </c>
      <c r="F28" s="58">
        <v>2694</v>
      </c>
      <c r="G28" s="58">
        <v>2665</v>
      </c>
      <c r="H28" s="58">
        <v>2644</v>
      </c>
      <c r="I28" s="58">
        <v>2655</v>
      </c>
      <c r="J28" s="58">
        <v>2639</v>
      </c>
      <c r="K28" s="58">
        <v>2972</v>
      </c>
      <c r="L28" s="58">
        <v>3017</v>
      </c>
      <c r="M28" s="59">
        <v>3083</v>
      </c>
      <c r="N28" s="57">
        <f t="shared" si="0"/>
        <v>2837.5</v>
      </c>
    </row>
    <row r="29" spans="1:14" ht="12" customHeight="1" x14ac:dyDescent="0.2">
      <c r="A29" s="56" t="str">
        <f>'Pregnant Women Participating'!A29</f>
        <v>Choctaw Indians, MS</v>
      </c>
      <c r="B29" s="57">
        <v>3</v>
      </c>
      <c r="C29" s="58">
        <v>4</v>
      </c>
      <c r="D29" s="58">
        <v>3</v>
      </c>
      <c r="E29" s="58">
        <v>2</v>
      </c>
      <c r="F29" s="58">
        <v>2</v>
      </c>
      <c r="G29" s="58">
        <v>0</v>
      </c>
      <c r="H29" s="58">
        <v>0</v>
      </c>
      <c r="I29" s="58">
        <v>1</v>
      </c>
      <c r="J29" s="58">
        <v>0</v>
      </c>
      <c r="K29" s="58">
        <v>0</v>
      </c>
      <c r="L29" s="58">
        <v>2</v>
      </c>
      <c r="M29" s="59">
        <v>1</v>
      </c>
      <c r="N29" s="57">
        <f t="shared" si="0"/>
        <v>1.5</v>
      </c>
    </row>
    <row r="30" spans="1:14" ht="12" customHeight="1" x14ac:dyDescent="0.2">
      <c r="A30" s="56" t="str">
        <f>'Pregnant Women Participating'!A30</f>
        <v>Eastern Cherokee, NC</v>
      </c>
      <c r="B30" s="57">
        <v>22</v>
      </c>
      <c r="C30" s="58">
        <v>21</v>
      </c>
      <c r="D30" s="58">
        <v>23</v>
      </c>
      <c r="E30" s="58">
        <v>28</v>
      </c>
      <c r="F30" s="58">
        <v>26</v>
      </c>
      <c r="G30" s="58">
        <v>19</v>
      </c>
      <c r="H30" s="58">
        <v>14</v>
      </c>
      <c r="I30" s="58">
        <v>15</v>
      </c>
      <c r="J30" s="58">
        <v>13</v>
      </c>
      <c r="K30" s="58">
        <v>15</v>
      </c>
      <c r="L30" s="58">
        <v>19</v>
      </c>
      <c r="M30" s="59">
        <v>24</v>
      </c>
      <c r="N30" s="57">
        <f t="shared" si="0"/>
        <v>19.916666666666668</v>
      </c>
    </row>
    <row r="31" spans="1:14" ht="12" customHeight="1" x14ac:dyDescent="0.2">
      <c r="A31" s="56" t="str">
        <f>'Pregnant Women Participating'!A31</f>
        <v>Illinois</v>
      </c>
      <c r="B31" s="57">
        <v>4148</v>
      </c>
      <c r="C31" s="58">
        <v>4050</v>
      </c>
      <c r="D31" s="58">
        <v>3947</v>
      </c>
      <c r="E31" s="58">
        <v>3957</v>
      </c>
      <c r="F31" s="58">
        <v>4025</v>
      </c>
      <c r="G31" s="58">
        <v>4019</v>
      </c>
      <c r="H31" s="58">
        <v>3972</v>
      </c>
      <c r="I31" s="58">
        <v>4116</v>
      </c>
      <c r="J31" s="58">
        <v>4019</v>
      </c>
      <c r="K31" s="58">
        <v>4077</v>
      </c>
      <c r="L31" s="58">
        <v>4111</v>
      </c>
      <c r="M31" s="59">
        <v>4137</v>
      </c>
      <c r="N31" s="57">
        <f t="shared" si="0"/>
        <v>4048.1666666666665</v>
      </c>
    </row>
    <row r="32" spans="1:14" ht="12" customHeight="1" x14ac:dyDescent="0.2">
      <c r="A32" s="56" t="str">
        <f>'Pregnant Women Participating'!A32</f>
        <v>Indiana</v>
      </c>
      <c r="B32" s="57">
        <v>4912</v>
      </c>
      <c r="C32" s="58">
        <v>4762</v>
      </c>
      <c r="D32" s="58">
        <v>4643</v>
      </c>
      <c r="E32" s="58">
        <v>4736</v>
      </c>
      <c r="F32" s="58">
        <v>4729</v>
      </c>
      <c r="G32" s="58">
        <v>4770</v>
      </c>
      <c r="H32" s="58">
        <v>4791</v>
      </c>
      <c r="I32" s="58">
        <v>4767</v>
      </c>
      <c r="J32" s="58">
        <v>4682</v>
      </c>
      <c r="K32" s="58">
        <v>4732</v>
      </c>
      <c r="L32" s="58">
        <v>4696</v>
      </c>
      <c r="M32" s="59">
        <v>4773</v>
      </c>
      <c r="N32" s="57">
        <f t="shared" si="0"/>
        <v>4749.416666666667</v>
      </c>
    </row>
    <row r="33" spans="1:14" ht="12" customHeight="1" x14ac:dyDescent="0.2">
      <c r="A33" s="56" t="str">
        <f>'Pregnant Women Participating'!A33</f>
        <v>Iowa</v>
      </c>
      <c r="B33" s="57">
        <v>1974</v>
      </c>
      <c r="C33" s="58">
        <v>1940</v>
      </c>
      <c r="D33" s="58">
        <v>1912</v>
      </c>
      <c r="E33" s="58">
        <v>1845</v>
      </c>
      <c r="F33" s="58">
        <v>1876</v>
      </c>
      <c r="G33" s="58">
        <v>1836</v>
      </c>
      <c r="H33" s="58">
        <v>1894</v>
      </c>
      <c r="I33" s="58">
        <v>1854</v>
      </c>
      <c r="J33" s="58">
        <v>1866</v>
      </c>
      <c r="K33" s="58">
        <v>1866</v>
      </c>
      <c r="L33" s="58">
        <v>1889</v>
      </c>
      <c r="M33" s="59">
        <v>1898</v>
      </c>
      <c r="N33" s="57">
        <f t="shared" si="0"/>
        <v>1887.5</v>
      </c>
    </row>
    <row r="34" spans="1:14" ht="12" customHeight="1" x14ac:dyDescent="0.2">
      <c r="A34" s="56" t="str">
        <f>'Pregnant Women Participating'!A34</f>
        <v>Michigan</v>
      </c>
      <c r="B34" s="57">
        <v>6995</v>
      </c>
      <c r="C34" s="58">
        <v>6848</v>
      </c>
      <c r="D34" s="58">
        <v>6833</v>
      </c>
      <c r="E34" s="58">
        <v>6817</v>
      </c>
      <c r="F34" s="58">
        <v>6703</v>
      </c>
      <c r="G34" s="58">
        <v>6925</v>
      </c>
      <c r="H34" s="58">
        <v>6990</v>
      </c>
      <c r="I34" s="58">
        <v>7003</v>
      </c>
      <c r="J34" s="58">
        <v>6972</v>
      </c>
      <c r="K34" s="58">
        <v>7005</v>
      </c>
      <c r="L34" s="58">
        <v>7045</v>
      </c>
      <c r="M34" s="59">
        <v>7200</v>
      </c>
      <c r="N34" s="57">
        <f t="shared" si="0"/>
        <v>6944.666666666667</v>
      </c>
    </row>
    <row r="35" spans="1:14" ht="12" customHeight="1" x14ac:dyDescent="0.2">
      <c r="A35" s="56" t="str">
        <f>'Pregnant Women Participating'!A35</f>
        <v>Minnesota</v>
      </c>
      <c r="B35" s="57">
        <v>3043</v>
      </c>
      <c r="C35" s="58">
        <v>2970</v>
      </c>
      <c r="D35" s="58">
        <v>2928</v>
      </c>
      <c r="E35" s="58">
        <v>2881</v>
      </c>
      <c r="F35" s="58">
        <v>2850</v>
      </c>
      <c r="G35" s="58">
        <v>2901</v>
      </c>
      <c r="H35" s="58">
        <v>2930</v>
      </c>
      <c r="I35" s="58">
        <v>2933</v>
      </c>
      <c r="J35" s="58">
        <v>2895</v>
      </c>
      <c r="K35" s="58">
        <v>2865</v>
      </c>
      <c r="L35" s="58">
        <v>2891</v>
      </c>
      <c r="M35" s="59">
        <v>2845</v>
      </c>
      <c r="N35" s="57">
        <f t="shared" si="0"/>
        <v>2911</v>
      </c>
    </row>
    <row r="36" spans="1:14" ht="12" customHeight="1" x14ac:dyDescent="0.2">
      <c r="A36" s="56" t="str">
        <f>'Pregnant Women Participating'!A36</f>
        <v>Ohio</v>
      </c>
      <c r="B36" s="57">
        <v>8376</v>
      </c>
      <c r="C36" s="58">
        <v>8146</v>
      </c>
      <c r="D36" s="58">
        <v>7801</v>
      </c>
      <c r="E36" s="58">
        <v>7768</v>
      </c>
      <c r="F36" s="58">
        <v>7666</v>
      </c>
      <c r="G36" s="58">
        <v>7521</v>
      </c>
      <c r="H36" s="58">
        <v>7540</v>
      </c>
      <c r="I36" s="58">
        <v>7598</v>
      </c>
      <c r="J36" s="58">
        <v>7692</v>
      </c>
      <c r="K36" s="58">
        <v>7751</v>
      </c>
      <c r="L36" s="58">
        <v>7860</v>
      </c>
      <c r="M36" s="59">
        <v>7902</v>
      </c>
      <c r="N36" s="57">
        <f t="shared" si="0"/>
        <v>7801.75</v>
      </c>
    </row>
    <row r="37" spans="1:14" ht="12" customHeight="1" x14ac:dyDescent="0.2">
      <c r="A37" s="56" t="str">
        <f>'Pregnant Women Participating'!A37</f>
        <v>Wisconsin</v>
      </c>
      <c r="B37" s="57">
        <v>2872</v>
      </c>
      <c r="C37" s="58">
        <v>2823</v>
      </c>
      <c r="D37" s="58">
        <v>2780</v>
      </c>
      <c r="E37" s="58">
        <v>2768</v>
      </c>
      <c r="F37" s="58">
        <v>2711</v>
      </c>
      <c r="G37" s="58">
        <v>2701</v>
      </c>
      <c r="H37" s="58">
        <v>2696</v>
      </c>
      <c r="I37" s="58">
        <v>2732</v>
      </c>
      <c r="J37" s="58">
        <v>2722</v>
      </c>
      <c r="K37" s="58">
        <v>2766</v>
      </c>
      <c r="L37" s="58">
        <v>2783</v>
      </c>
      <c r="M37" s="59">
        <v>2767</v>
      </c>
      <c r="N37" s="57">
        <f t="shared" si="0"/>
        <v>2760.0833333333335</v>
      </c>
    </row>
    <row r="38" spans="1:14" ht="12" customHeight="1" x14ac:dyDescent="0.2">
      <c r="A38" s="56" t="str">
        <f>'Pregnant Women Participating'!A38</f>
        <v>Arizona</v>
      </c>
      <c r="B38" s="57">
        <v>3581</v>
      </c>
      <c r="C38" s="58">
        <v>3421</v>
      </c>
      <c r="D38" s="58">
        <v>3316</v>
      </c>
      <c r="E38" s="58">
        <v>3372</v>
      </c>
      <c r="F38" s="58">
        <v>3341</v>
      </c>
      <c r="G38" s="58">
        <v>3392</v>
      </c>
      <c r="H38" s="58">
        <v>3408</v>
      </c>
      <c r="I38" s="58">
        <v>3400</v>
      </c>
      <c r="J38" s="58">
        <v>3345</v>
      </c>
      <c r="K38" s="58">
        <v>3333</v>
      </c>
      <c r="L38" s="58">
        <v>3381</v>
      </c>
      <c r="M38" s="59">
        <v>3400</v>
      </c>
      <c r="N38" s="57">
        <f t="shared" si="0"/>
        <v>3390.8333333333335</v>
      </c>
    </row>
    <row r="39" spans="1:14" ht="12" customHeight="1" x14ac:dyDescent="0.2">
      <c r="A39" s="56" t="str">
        <f>'Pregnant Women Participating'!A39</f>
        <v>Arkansas</v>
      </c>
      <c r="B39" s="57">
        <v>1720</v>
      </c>
      <c r="C39" s="58">
        <v>1677</v>
      </c>
      <c r="D39" s="58">
        <v>1608</v>
      </c>
      <c r="E39" s="58">
        <v>1634</v>
      </c>
      <c r="F39" s="58">
        <v>1653</v>
      </c>
      <c r="G39" s="58">
        <v>1617</v>
      </c>
      <c r="H39" s="58">
        <v>1703</v>
      </c>
      <c r="I39" s="58">
        <v>1648</v>
      </c>
      <c r="J39" s="58">
        <v>1583</v>
      </c>
      <c r="K39" s="58">
        <v>1575</v>
      </c>
      <c r="L39" s="58">
        <v>1644</v>
      </c>
      <c r="M39" s="59">
        <v>1608</v>
      </c>
      <c r="N39" s="57">
        <f t="shared" si="0"/>
        <v>1639.1666666666667</v>
      </c>
    </row>
    <row r="40" spans="1:14" ht="12" customHeight="1" x14ac:dyDescent="0.2">
      <c r="A40" s="56" t="str">
        <f>'Pregnant Women Participating'!A40</f>
        <v>Louisiana</v>
      </c>
      <c r="B40" s="57">
        <v>1736</v>
      </c>
      <c r="C40" s="58">
        <v>1679</v>
      </c>
      <c r="D40" s="58">
        <v>1613</v>
      </c>
      <c r="E40" s="58">
        <v>1606</v>
      </c>
      <c r="F40" s="58">
        <v>1629</v>
      </c>
      <c r="G40" s="58">
        <v>1490</v>
      </c>
      <c r="H40" s="58">
        <v>1486</v>
      </c>
      <c r="I40" s="58">
        <v>1453</v>
      </c>
      <c r="J40" s="58">
        <v>1443</v>
      </c>
      <c r="K40" s="58">
        <v>1474</v>
      </c>
      <c r="L40" s="58">
        <v>1534</v>
      </c>
      <c r="M40" s="59">
        <v>1500</v>
      </c>
      <c r="N40" s="57">
        <f t="shared" si="0"/>
        <v>1553.5833333333333</v>
      </c>
    </row>
    <row r="41" spans="1:14" ht="12" customHeight="1" x14ac:dyDescent="0.2">
      <c r="A41" s="56" t="str">
        <f>'Pregnant Women Participating'!A41</f>
        <v>New Mexico</v>
      </c>
      <c r="B41" s="57">
        <v>1631</v>
      </c>
      <c r="C41" s="58">
        <v>1596</v>
      </c>
      <c r="D41" s="58">
        <v>1512</v>
      </c>
      <c r="E41" s="58">
        <v>1499</v>
      </c>
      <c r="F41" s="58">
        <v>1501</v>
      </c>
      <c r="G41" s="58">
        <v>1497</v>
      </c>
      <c r="H41" s="58">
        <v>1500</v>
      </c>
      <c r="I41" s="58">
        <v>1492</v>
      </c>
      <c r="J41" s="58">
        <v>1433</v>
      </c>
      <c r="K41" s="58">
        <v>1474</v>
      </c>
      <c r="L41" s="58">
        <v>1523</v>
      </c>
      <c r="M41" s="59">
        <v>1574</v>
      </c>
      <c r="N41" s="57">
        <f t="shared" si="0"/>
        <v>1519.3333333333333</v>
      </c>
    </row>
    <row r="42" spans="1:14" ht="12" customHeight="1" x14ac:dyDescent="0.2">
      <c r="A42" s="56" t="str">
        <f>'Pregnant Women Participating'!A42</f>
        <v>Oklahoma</v>
      </c>
      <c r="B42" s="57">
        <v>2599</v>
      </c>
      <c r="C42" s="58">
        <v>2539</v>
      </c>
      <c r="D42" s="58">
        <v>2423</v>
      </c>
      <c r="E42" s="58">
        <v>2421</v>
      </c>
      <c r="F42" s="58">
        <v>2320</v>
      </c>
      <c r="G42" s="58">
        <v>2351</v>
      </c>
      <c r="H42" s="58">
        <v>2350</v>
      </c>
      <c r="I42" s="58">
        <v>2316</v>
      </c>
      <c r="J42" s="58">
        <v>2306</v>
      </c>
      <c r="K42" s="58">
        <v>2315</v>
      </c>
      <c r="L42" s="58">
        <v>2364</v>
      </c>
      <c r="M42" s="59">
        <v>2435</v>
      </c>
      <c r="N42" s="57">
        <f t="shared" si="0"/>
        <v>2394.9166666666665</v>
      </c>
    </row>
    <row r="43" spans="1:14" ht="12" customHeight="1" x14ac:dyDescent="0.2">
      <c r="A43" s="56" t="str">
        <f>'Pregnant Women Participating'!A43</f>
        <v>Texas</v>
      </c>
      <c r="B43" s="57">
        <v>6141</v>
      </c>
      <c r="C43" s="58">
        <v>14364</v>
      </c>
      <c r="D43" s="58">
        <v>13948</v>
      </c>
      <c r="E43" s="58">
        <v>13972</v>
      </c>
      <c r="F43" s="58">
        <v>13798</v>
      </c>
      <c r="G43" s="58">
        <v>13944</v>
      </c>
      <c r="H43" s="58">
        <v>13554</v>
      </c>
      <c r="I43" s="58">
        <v>13834</v>
      </c>
      <c r="J43" s="58">
        <v>13538</v>
      </c>
      <c r="K43" s="58">
        <v>13752</v>
      </c>
      <c r="L43" s="58">
        <v>13916</v>
      </c>
      <c r="M43" s="59">
        <v>13957</v>
      </c>
      <c r="N43" s="57">
        <f t="shared" si="0"/>
        <v>13226.5</v>
      </c>
    </row>
    <row r="44" spans="1:14" ht="12" customHeight="1" x14ac:dyDescent="0.2">
      <c r="A44" s="56" t="str">
        <f>'Pregnant Women Participating'!A44</f>
        <v>Utah</v>
      </c>
      <c r="B44" s="57">
        <v>2674</v>
      </c>
      <c r="C44" s="58">
        <v>2615</v>
      </c>
      <c r="D44" s="58">
        <v>2529</v>
      </c>
      <c r="E44" s="58">
        <v>2499</v>
      </c>
      <c r="F44" s="58">
        <v>2496</v>
      </c>
      <c r="G44" s="58">
        <v>2483</v>
      </c>
      <c r="H44" s="58">
        <v>2441</v>
      </c>
      <c r="I44" s="58">
        <v>2374</v>
      </c>
      <c r="J44" s="58">
        <v>2293</v>
      </c>
      <c r="K44" s="58">
        <v>2307</v>
      </c>
      <c r="L44" s="58">
        <v>2311</v>
      </c>
      <c r="M44" s="59">
        <v>2327</v>
      </c>
      <c r="N44" s="57">
        <f t="shared" si="0"/>
        <v>2445.75</v>
      </c>
    </row>
    <row r="45" spans="1:14" ht="12" customHeight="1" x14ac:dyDescent="0.2">
      <c r="A45" s="56" t="str">
        <f>'Pregnant Women Participating'!A45</f>
        <v>Inter-Tribal Council, AZ</v>
      </c>
      <c r="B45" s="57">
        <v>257</v>
      </c>
      <c r="C45" s="58">
        <v>227</v>
      </c>
      <c r="D45" s="58">
        <v>227</v>
      </c>
      <c r="E45" s="58">
        <v>234</v>
      </c>
      <c r="F45" s="58">
        <v>235</v>
      </c>
      <c r="G45" s="58">
        <v>251</v>
      </c>
      <c r="H45" s="58">
        <v>236</v>
      </c>
      <c r="I45" s="58">
        <v>232</v>
      </c>
      <c r="J45" s="58">
        <v>226</v>
      </c>
      <c r="K45" s="58">
        <v>217</v>
      </c>
      <c r="L45" s="58">
        <v>209</v>
      </c>
      <c r="M45" s="59">
        <v>195</v>
      </c>
      <c r="N45" s="57">
        <f t="shared" si="0"/>
        <v>228.83333333333334</v>
      </c>
    </row>
    <row r="46" spans="1:14" ht="12" customHeight="1" x14ac:dyDescent="0.2">
      <c r="A46" s="56" t="str">
        <f>'Pregnant Women Participating'!A46</f>
        <v>Navajo Nation, AZ</v>
      </c>
      <c r="B46" s="57">
        <v>319</v>
      </c>
      <c r="C46" s="58">
        <v>281</v>
      </c>
      <c r="D46" s="58">
        <v>275</v>
      </c>
      <c r="E46" s="58">
        <v>274</v>
      </c>
      <c r="F46" s="58">
        <v>260</v>
      </c>
      <c r="G46" s="58">
        <v>261</v>
      </c>
      <c r="H46" s="58">
        <v>278</v>
      </c>
      <c r="I46" s="58">
        <v>320</v>
      </c>
      <c r="J46" s="58">
        <v>328</v>
      </c>
      <c r="K46" s="58">
        <v>346</v>
      </c>
      <c r="L46" s="58">
        <v>322</v>
      </c>
      <c r="M46" s="59">
        <v>338</v>
      </c>
      <c r="N46" s="57">
        <f t="shared" si="0"/>
        <v>300.16666666666669</v>
      </c>
    </row>
    <row r="47" spans="1:14" ht="12" customHeight="1" x14ac:dyDescent="0.2">
      <c r="A47" s="56" t="str">
        <f>'Pregnant Women Participating'!A47</f>
        <v>Acoma, Canoncito &amp; Laguna, NM</v>
      </c>
      <c r="B47" s="57">
        <v>24</v>
      </c>
      <c r="C47" s="58">
        <v>24</v>
      </c>
      <c r="D47" s="58">
        <v>23</v>
      </c>
      <c r="E47" s="58">
        <v>23</v>
      </c>
      <c r="F47" s="58">
        <v>19</v>
      </c>
      <c r="G47" s="58">
        <v>22</v>
      </c>
      <c r="H47" s="58">
        <v>24</v>
      </c>
      <c r="I47" s="58">
        <v>26</v>
      </c>
      <c r="J47" s="58">
        <v>25</v>
      </c>
      <c r="K47" s="58">
        <v>26</v>
      </c>
      <c r="L47" s="58">
        <v>27</v>
      </c>
      <c r="M47" s="59">
        <v>29</v>
      </c>
      <c r="N47" s="57">
        <f t="shared" si="0"/>
        <v>24.333333333333332</v>
      </c>
    </row>
    <row r="48" spans="1:14" ht="12" customHeight="1" x14ac:dyDescent="0.2">
      <c r="A48" s="56" t="str">
        <f>'Pregnant Women Participating'!A48</f>
        <v>Eight Northern Pueblos, NM</v>
      </c>
      <c r="B48" s="57">
        <v>15</v>
      </c>
      <c r="C48" s="58">
        <v>13</v>
      </c>
      <c r="D48" s="58">
        <v>13</v>
      </c>
      <c r="E48" s="58">
        <v>10</v>
      </c>
      <c r="F48" s="58">
        <v>10</v>
      </c>
      <c r="G48" s="58">
        <v>11</v>
      </c>
      <c r="H48" s="58">
        <v>12</v>
      </c>
      <c r="I48" s="58">
        <v>8</v>
      </c>
      <c r="J48" s="58">
        <v>10</v>
      </c>
      <c r="K48" s="58">
        <v>11</v>
      </c>
      <c r="L48" s="58">
        <v>8</v>
      </c>
      <c r="M48" s="59">
        <v>7</v>
      </c>
      <c r="N48" s="57">
        <f t="shared" si="0"/>
        <v>10.666666666666666</v>
      </c>
    </row>
    <row r="49" spans="1:14" ht="12" customHeight="1" x14ac:dyDescent="0.2">
      <c r="A49" s="56" t="str">
        <f>'Pregnant Women Participating'!A49</f>
        <v>Five Sandoval Pueblos, NM</v>
      </c>
      <c r="B49" s="57">
        <v>12</v>
      </c>
      <c r="C49" s="58">
        <v>12</v>
      </c>
      <c r="D49" s="58">
        <v>9</v>
      </c>
      <c r="E49" s="58">
        <v>12</v>
      </c>
      <c r="F49" s="58">
        <v>13</v>
      </c>
      <c r="G49" s="58">
        <v>14</v>
      </c>
      <c r="H49" s="58">
        <v>11</v>
      </c>
      <c r="I49" s="58">
        <v>13</v>
      </c>
      <c r="J49" s="58">
        <v>14</v>
      </c>
      <c r="K49" s="58">
        <v>13</v>
      </c>
      <c r="L49" s="58">
        <v>9</v>
      </c>
      <c r="M49" s="59">
        <v>8</v>
      </c>
      <c r="N49" s="57">
        <f t="shared" si="0"/>
        <v>11.666666666666666</v>
      </c>
    </row>
    <row r="50" spans="1:14" ht="12" customHeight="1" x14ac:dyDescent="0.2">
      <c r="A50" s="56" t="str">
        <f>'Pregnant Women Participating'!A50</f>
        <v>Isleta Pueblo, NM</v>
      </c>
      <c r="B50" s="57">
        <v>33</v>
      </c>
      <c r="C50" s="58">
        <v>41</v>
      </c>
      <c r="D50" s="58">
        <v>37</v>
      </c>
      <c r="E50" s="58">
        <v>39</v>
      </c>
      <c r="F50" s="58">
        <v>46</v>
      </c>
      <c r="G50" s="58">
        <v>40</v>
      </c>
      <c r="H50" s="58">
        <v>41</v>
      </c>
      <c r="I50" s="58">
        <v>44</v>
      </c>
      <c r="J50" s="58">
        <v>47</v>
      </c>
      <c r="K50" s="58">
        <v>52</v>
      </c>
      <c r="L50" s="58">
        <v>54</v>
      </c>
      <c r="M50" s="59">
        <v>49</v>
      </c>
      <c r="N50" s="57">
        <f t="shared" si="0"/>
        <v>43.583333333333336</v>
      </c>
    </row>
    <row r="51" spans="1:14" ht="12" customHeight="1" x14ac:dyDescent="0.2">
      <c r="A51" s="56" t="str">
        <f>'Pregnant Women Participating'!A51</f>
        <v>San Felipe Pueblo, NM</v>
      </c>
      <c r="B51" s="57">
        <v>14</v>
      </c>
      <c r="C51" s="58">
        <v>15</v>
      </c>
      <c r="D51" s="58">
        <v>15</v>
      </c>
      <c r="E51" s="58">
        <v>14</v>
      </c>
      <c r="F51" s="58">
        <v>17</v>
      </c>
      <c r="G51" s="58">
        <v>19</v>
      </c>
      <c r="H51" s="58">
        <v>19</v>
      </c>
      <c r="I51" s="58">
        <v>16</v>
      </c>
      <c r="J51" s="58">
        <v>13</v>
      </c>
      <c r="K51" s="58">
        <v>12</v>
      </c>
      <c r="L51" s="58">
        <v>15</v>
      </c>
      <c r="M51" s="59">
        <v>14</v>
      </c>
      <c r="N51" s="57">
        <f t="shared" si="0"/>
        <v>15.25</v>
      </c>
    </row>
    <row r="52" spans="1:14" ht="12" customHeight="1" x14ac:dyDescent="0.2">
      <c r="A52" s="56" t="str">
        <f>'Pregnant Women Participating'!A52</f>
        <v>Santo Domingo Tribe, NM</v>
      </c>
      <c r="B52" s="57">
        <v>4</v>
      </c>
      <c r="C52" s="58">
        <v>6</v>
      </c>
      <c r="D52" s="58">
        <v>4</v>
      </c>
      <c r="E52" s="58">
        <v>6</v>
      </c>
      <c r="F52" s="58">
        <v>6</v>
      </c>
      <c r="G52" s="58">
        <v>8</v>
      </c>
      <c r="H52" s="58">
        <v>6</v>
      </c>
      <c r="I52" s="58">
        <v>8</v>
      </c>
      <c r="J52" s="58">
        <v>10</v>
      </c>
      <c r="K52" s="58">
        <v>9</v>
      </c>
      <c r="L52" s="58">
        <v>9</v>
      </c>
      <c r="M52" s="59">
        <v>9</v>
      </c>
      <c r="N52" s="57">
        <f t="shared" si="0"/>
        <v>7.083333333333333</v>
      </c>
    </row>
    <row r="53" spans="1:14" ht="12" customHeight="1" x14ac:dyDescent="0.2">
      <c r="A53" s="56" t="str">
        <f>'Pregnant Women Participating'!A53</f>
        <v>Zuni Pueblo, NM</v>
      </c>
      <c r="B53" s="57">
        <v>38</v>
      </c>
      <c r="C53" s="58">
        <v>28</v>
      </c>
      <c r="D53" s="58">
        <v>26</v>
      </c>
      <c r="E53" s="58">
        <v>25</v>
      </c>
      <c r="F53" s="58">
        <v>28</v>
      </c>
      <c r="G53" s="58">
        <v>28</v>
      </c>
      <c r="H53" s="58">
        <v>32</v>
      </c>
      <c r="I53" s="58">
        <v>24</v>
      </c>
      <c r="J53" s="58">
        <v>22</v>
      </c>
      <c r="K53" s="58">
        <v>19</v>
      </c>
      <c r="L53" s="58">
        <v>20</v>
      </c>
      <c r="M53" s="59">
        <v>20</v>
      </c>
      <c r="N53" s="57">
        <f t="shared" si="0"/>
        <v>25.833333333333332</v>
      </c>
    </row>
    <row r="54" spans="1:14" ht="12" customHeight="1" x14ac:dyDescent="0.2">
      <c r="A54" s="56" t="str">
        <f>'Pregnant Women Participating'!A54</f>
        <v>Cherokee Nation, OK</v>
      </c>
      <c r="B54" s="57">
        <v>124</v>
      </c>
      <c r="C54" s="58">
        <v>101</v>
      </c>
      <c r="D54" s="58">
        <v>97</v>
      </c>
      <c r="E54" s="58">
        <v>119</v>
      </c>
      <c r="F54" s="58">
        <v>120</v>
      </c>
      <c r="G54" s="58">
        <v>127</v>
      </c>
      <c r="H54" s="58">
        <v>150</v>
      </c>
      <c r="I54" s="58">
        <v>145</v>
      </c>
      <c r="J54" s="58">
        <v>144</v>
      </c>
      <c r="K54" s="58">
        <v>144</v>
      </c>
      <c r="L54" s="58">
        <v>152</v>
      </c>
      <c r="M54" s="59">
        <v>149</v>
      </c>
      <c r="N54" s="57">
        <f t="shared" si="0"/>
        <v>131</v>
      </c>
    </row>
    <row r="55" spans="1:14" ht="12" customHeight="1" x14ac:dyDescent="0.2">
      <c r="A55" s="56" t="str">
        <f>'Pregnant Women Participating'!A55</f>
        <v>Chickasaw Nation, OK</v>
      </c>
      <c r="B55" s="57">
        <v>115</v>
      </c>
      <c r="C55" s="58">
        <v>109</v>
      </c>
      <c r="D55" s="58">
        <v>115</v>
      </c>
      <c r="E55" s="58">
        <v>119</v>
      </c>
      <c r="F55" s="58">
        <v>105</v>
      </c>
      <c r="G55" s="58">
        <v>111</v>
      </c>
      <c r="H55" s="58">
        <v>111</v>
      </c>
      <c r="I55" s="58">
        <v>122</v>
      </c>
      <c r="J55" s="58">
        <v>119</v>
      </c>
      <c r="K55" s="58">
        <v>121</v>
      </c>
      <c r="L55" s="58">
        <v>122</v>
      </c>
      <c r="M55" s="59">
        <v>127</v>
      </c>
      <c r="N55" s="57">
        <f t="shared" si="0"/>
        <v>116.33333333333333</v>
      </c>
    </row>
    <row r="56" spans="1:14" ht="12" customHeight="1" x14ac:dyDescent="0.2">
      <c r="A56" s="56" t="str">
        <f>'Pregnant Women Participating'!A56</f>
        <v>Choctaw Nation, OK</v>
      </c>
      <c r="B56" s="57">
        <v>120</v>
      </c>
      <c r="C56" s="58">
        <v>116</v>
      </c>
      <c r="D56" s="58">
        <v>115</v>
      </c>
      <c r="E56" s="58">
        <v>131</v>
      </c>
      <c r="F56" s="58">
        <v>138</v>
      </c>
      <c r="G56" s="58">
        <v>139</v>
      </c>
      <c r="H56" s="58">
        <v>143</v>
      </c>
      <c r="I56" s="58">
        <v>135</v>
      </c>
      <c r="J56" s="58">
        <v>139</v>
      </c>
      <c r="K56" s="58">
        <v>133</v>
      </c>
      <c r="L56" s="58">
        <v>139</v>
      </c>
      <c r="M56" s="59">
        <v>129</v>
      </c>
      <c r="N56" s="57">
        <f t="shared" si="0"/>
        <v>131.41666666666666</v>
      </c>
    </row>
    <row r="57" spans="1:14" ht="12" customHeight="1" x14ac:dyDescent="0.2">
      <c r="A57" s="56" t="str">
        <f>'Pregnant Women Participating'!A57</f>
        <v>Citizen Potawatomi Nation, OK</v>
      </c>
      <c r="B57" s="57">
        <v>52</v>
      </c>
      <c r="C57" s="58">
        <v>52</v>
      </c>
      <c r="D57" s="58">
        <v>47</v>
      </c>
      <c r="E57" s="58">
        <v>47</v>
      </c>
      <c r="F57" s="58">
        <v>44</v>
      </c>
      <c r="G57" s="58">
        <v>44</v>
      </c>
      <c r="H57" s="58">
        <v>46</v>
      </c>
      <c r="I57" s="58">
        <v>42</v>
      </c>
      <c r="J57" s="58">
        <v>43</v>
      </c>
      <c r="K57" s="58">
        <v>39</v>
      </c>
      <c r="L57" s="58">
        <v>35</v>
      </c>
      <c r="M57" s="59">
        <v>31</v>
      </c>
      <c r="N57" s="57">
        <f t="shared" si="0"/>
        <v>43.5</v>
      </c>
    </row>
    <row r="58" spans="1:14" ht="12" customHeight="1" x14ac:dyDescent="0.2">
      <c r="A58" s="56" t="str">
        <f>'Pregnant Women Participating'!A58</f>
        <v>Inter-Tribal Council, OK</v>
      </c>
      <c r="B58" s="57">
        <v>38</v>
      </c>
      <c r="C58" s="58">
        <v>40</v>
      </c>
      <c r="D58" s="58">
        <v>38</v>
      </c>
      <c r="E58" s="58">
        <v>36</v>
      </c>
      <c r="F58" s="58">
        <v>42</v>
      </c>
      <c r="G58" s="58">
        <v>33</v>
      </c>
      <c r="H58" s="58">
        <v>27</v>
      </c>
      <c r="I58" s="58">
        <v>26</v>
      </c>
      <c r="J58" s="58">
        <v>26</v>
      </c>
      <c r="K58" s="58">
        <v>20</v>
      </c>
      <c r="L58" s="58">
        <v>19</v>
      </c>
      <c r="M58" s="59">
        <v>20</v>
      </c>
      <c r="N58" s="57">
        <f t="shared" si="0"/>
        <v>30.416666666666668</v>
      </c>
    </row>
    <row r="59" spans="1:14" ht="12" customHeight="1" x14ac:dyDescent="0.2">
      <c r="A59" s="56" t="str">
        <f>'Pregnant Women Participating'!A59</f>
        <v>Muscogee Creek Nation, OK</v>
      </c>
      <c r="B59" s="57">
        <v>47</v>
      </c>
      <c r="C59" s="58">
        <v>53</v>
      </c>
      <c r="D59" s="58">
        <v>58</v>
      </c>
      <c r="E59" s="58">
        <v>51</v>
      </c>
      <c r="F59" s="58">
        <v>58</v>
      </c>
      <c r="G59" s="58">
        <v>61</v>
      </c>
      <c r="H59" s="58">
        <v>58</v>
      </c>
      <c r="I59" s="58">
        <v>64</v>
      </c>
      <c r="J59" s="58">
        <v>62</v>
      </c>
      <c r="K59" s="58">
        <v>58</v>
      </c>
      <c r="L59" s="58">
        <v>67</v>
      </c>
      <c r="M59" s="59">
        <v>68</v>
      </c>
      <c r="N59" s="57">
        <f t="shared" si="0"/>
        <v>58.75</v>
      </c>
    </row>
    <row r="60" spans="1:14" ht="12" customHeight="1" x14ac:dyDescent="0.2">
      <c r="A60" s="56" t="str">
        <f>'Pregnant Women Participating'!A60</f>
        <v>Osage Tribal Council, OK</v>
      </c>
      <c r="B60" s="57">
        <v>41</v>
      </c>
      <c r="C60" s="58">
        <v>42</v>
      </c>
      <c r="D60" s="58">
        <v>44</v>
      </c>
      <c r="E60" s="58">
        <v>44</v>
      </c>
      <c r="F60" s="58">
        <v>39</v>
      </c>
      <c r="G60" s="58">
        <v>43</v>
      </c>
      <c r="H60" s="58">
        <v>45</v>
      </c>
      <c r="I60" s="58">
        <v>55</v>
      </c>
      <c r="J60" s="58">
        <v>52</v>
      </c>
      <c r="K60" s="58">
        <v>52</v>
      </c>
      <c r="L60" s="58">
        <v>53</v>
      </c>
      <c r="M60" s="59">
        <v>53</v>
      </c>
      <c r="N60" s="57">
        <f t="shared" si="0"/>
        <v>46.916666666666664</v>
      </c>
    </row>
    <row r="61" spans="1:14" ht="12" customHeight="1" x14ac:dyDescent="0.2">
      <c r="A61" s="56" t="str">
        <f>'Pregnant Women Participating'!A61</f>
        <v>Otoe-Missouria Tribe, OK</v>
      </c>
      <c r="B61" s="57">
        <v>15</v>
      </c>
      <c r="C61" s="58">
        <v>17</v>
      </c>
      <c r="D61" s="58">
        <v>11</v>
      </c>
      <c r="E61" s="58">
        <v>7</v>
      </c>
      <c r="F61" s="58">
        <v>6</v>
      </c>
      <c r="G61" s="58">
        <v>9</v>
      </c>
      <c r="H61" s="58">
        <v>8</v>
      </c>
      <c r="I61" s="58">
        <v>7</v>
      </c>
      <c r="J61" s="58">
        <v>7</v>
      </c>
      <c r="K61" s="58">
        <v>8</v>
      </c>
      <c r="L61" s="58">
        <v>13</v>
      </c>
      <c r="M61" s="59">
        <v>12</v>
      </c>
      <c r="N61" s="57">
        <f t="shared" si="0"/>
        <v>10</v>
      </c>
    </row>
    <row r="62" spans="1:14" ht="12" customHeight="1" x14ac:dyDescent="0.2">
      <c r="A62" s="56" t="str">
        <f>'Pregnant Women Participating'!A62</f>
        <v>Wichita, Caddo &amp; Delaware (WCD), OK</v>
      </c>
      <c r="B62" s="57">
        <v>97</v>
      </c>
      <c r="C62" s="58">
        <v>103</v>
      </c>
      <c r="D62" s="58">
        <v>99</v>
      </c>
      <c r="E62" s="58">
        <v>89</v>
      </c>
      <c r="F62" s="58">
        <v>87</v>
      </c>
      <c r="G62" s="58">
        <v>91</v>
      </c>
      <c r="H62" s="58">
        <v>87</v>
      </c>
      <c r="I62" s="58">
        <v>83</v>
      </c>
      <c r="J62" s="58">
        <v>82</v>
      </c>
      <c r="K62" s="58">
        <v>87</v>
      </c>
      <c r="L62" s="58">
        <v>82</v>
      </c>
      <c r="M62" s="59">
        <v>75</v>
      </c>
      <c r="N62" s="57">
        <f t="shared" si="0"/>
        <v>88.5</v>
      </c>
    </row>
    <row r="63" spans="1:14" ht="12" customHeight="1" x14ac:dyDescent="0.2">
      <c r="A63" s="56" t="str">
        <f>'Pregnant Women Participating'!A63</f>
        <v>Colorado</v>
      </c>
      <c r="B63" s="57">
        <v>4312</v>
      </c>
      <c r="C63" s="58">
        <v>4292</v>
      </c>
      <c r="D63" s="58">
        <v>4092</v>
      </c>
      <c r="E63" s="58">
        <v>4096</v>
      </c>
      <c r="F63" s="58">
        <v>4110</v>
      </c>
      <c r="G63" s="58">
        <v>4053</v>
      </c>
      <c r="H63" s="58">
        <v>4043</v>
      </c>
      <c r="I63" s="58">
        <v>4060</v>
      </c>
      <c r="J63" s="58">
        <v>3919</v>
      </c>
      <c r="K63" s="58">
        <v>3928</v>
      </c>
      <c r="L63" s="58">
        <v>3950</v>
      </c>
      <c r="M63" s="59">
        <v>3959</v>
      </c>
      <c r="N63" s="57">
        <f t="shared" si="0"/>
        <v>4067.8333333333335</v>
      </c>
    </row>
    <row r="64" spans="1:14" ht="12" customHeight="1" x14ac:dyDescent="0.2">
      <c r="A64" s="56" t="str">
        <f>'Pregnant Women Participating'!A64</f>
        <v>Kansas</v>
      </c>
      <c r="B64" s="57">
        <v>2025</v>
      </c>
      <c r="C64" s="58">
        <v>1942</v>
      </c>
      <c r="D64" s="58">
        <v>1891</v>
      </c>
      <c r="E64" s="58">
        <v>1901</v>
      </c>
      <c r="F64" s="58">
        <v>1885</v>
      </c>
      <c r="G64" s="58">
        <v>1885</v>
      </c>
      <c r="H64" s="58">
        <v>1899</v>
      </c>
      <c r="I64" s="58">
        <v>1897</v>
      </c>
      <c r="J64" s="58">
        <v>1881</v>
      </c>
      <c r="K64" s="58">
        <v>1885</v>
      </c>
      <c r="L64" s="58">
        <v>1848</v>
      </c>
      <c r="M64" s="59">
        <v>1835</v>
      </c>
      <c r="N64" s="57">
        <f t="shared" si="0"/>
        <v>1897.8333333333333</v>
      </c>
    </row>
    <row r="65" spans="1:14" ht="12" customHeight="1" x14ac:dyDescent="0.2">
      <c r="A65" s="56" t="str">
        <f>'Pregnant Women Participating'!A65</f>
        <v>Missouri</v>
      </c>
      <c r="B65" s="57">
        <v>4124</v>
      </c>
      <c r="C65" s="58">
        <v>4029</v>
      </c>
      <c r="D65" s="58">
        <v>3894</v>
      </c>
      <c r="E65" s="58">
        <v>3924</v>
      </c>
      <c r="F65" s="58">
        <v>3770</v>
      </c>
      <c r="G65" s="58">
        <v>3722</v>
      </c>
      <c r="H65" s="58">
        <v>3716</v>
      </c>
      <c r="I65" s="58">
        <v>3720</v>
      </c>
      <c r="J65" s="58">
        <v>3723</v>
      </c>
      <c r="K65" s="58">
        <v>3719</v>
      </c>
      <c r="L65" s="58">
        <v>3719</v>
      </c>
      <c r="M65" s="59">
        <v>3764</v>
      </c>
      <c r="N65" s="57">
        <f t="shared" si="0"/>
        <v>3818.6666666666665</v>
      </c>
    </row>
    <row r="66" spans="1:14" ht="12" customHeight="1" x14ac:dyDescent="0.2">
      <c r="A66" s="56" t="str">
        <f>'Pregnant Women Participating'!A66</f>
        <v>Montana</v>
      </c>
      <c r="B66" s="57">
        <v>832</v>
      </c>
      <c r="C66" s="58">
        <v>819</v>
      </c>
      <c r="D66" s="58">
        <v>771</v>
      </c>
      <c r="E66" s="58">
        <v>801</v>
      </c>
      <c r="F66" s="58">
        <v>766</v>
      </c>
      <c r="G66" s="58">
        <v>774</v>
      </c>
      <c r="H66" s="58">
        <v>775</v>
      </c>
      <c r="I66" s="58">
        <v>774</v>
      </c>
      <c r="J66" s="58">
        <v>779</v>
      </c>
      <c r="K66" s="58">
        <v>778</v>
      </c>
      <c r="L66" s="58">
        <v>760</v>
      </c>
      <c r="M66" s="59">
        <v>740</v>
      </c>
      <c r="N66" s="57">
        <f t="shared" si="0"/>
        <v>780.75</v>
      </c>
    </row>
    <row r="67" spans="1:14" ht="12" customHeight="1" x14ac:dyDescent="0.2">
      <c r="A67" s="56" t="str">
        <f>'Pregnant Women Participating'!A67</f>
        <v>Nebraska</v>
      </c>
      <c r="B67" s="57">
        <v>944</v>
      </c>
      <c r="C67" s="58">
        <v>937</v>
      </c>
      <c r="D67" s="58">
        <v>921</v>
      </c>
      <c r="E67" s="58">
        <v>925</v>
      </c>
      <c r="F67" s="58">
        <v>933</v>
      </c>
      <c r="G67" s="58">
        <v>925</v>
      </c>
      <c r="H67" s="58">
        <v>948</v>
      </c>
      <c r="I67" s="58">
        <v>939</v>
      </c>
      <c r="J67" s="58">
        <v>914</v>
      </c>
      <c r="K67" s="58">
        <v>904</v>
      </c>
      <c r="L67" s="58">
        <v>925</v>
      </c>
      <c r="M67" s="59">
        <v>935</v>
      </c>
      <c r="N67" s="57">
        <f t="shared" si="0"/>
        <v>929.16666666666663</v>
      </c>
    </row>
    <row r="68" spans="1:14" ht="12" customHeight="1" x14ac:dyDescent="0.2">
      <c r="A68" s="56" t="str">
        <f>'Pregnant Women Participating'!A68</f>
        <v>North Dakota</v>
      </c>
      <c r="B68" s="57">
        <v>358</v>
      </c>
      <c r="C68" s="58">
        <v>362</v>
      </c>
      <c r="D68" s="58">
        <v>348</v>
      </c>
      <c r="E68" s="58">
        <v>358</v>
      </c>
      <c r="F68" s="58">
        <v>367</v>
      </c>
      <c r="G68" s="58">
        <v>371</v>
      </c>
      <c r="H68" s="58">
        <v>366</v>
      </c>
      <c r="I68" s="58">
        <v>365</v>
      </c>
      <c r="J68" s="58">
        <v>362</v>
      </c>
      <c r="K68" s="58">
        <v>370</v>
      </c>
      <c r="L68" s="58">
        <v>363</v>
      </c>
      <c r="M68" s="59">
        <v>357</v>
      </c>
      <c r="N68" s="57">
        <f t="shared" si="0"/>
        <v>362.25</v>
      </c>
    </row>
    <row r="69" spans="1:14" ht="12" customHeight="1" x14ac:dyDescent="0.2">
      <c r="A69" s="56" t="str">
        <f>'Pregnant Women Participating'!A69</f>
        <v>South Dakota</v>
      </c>
      <c r="B69" s="57">
        <v>609</v>
      </c>
      <c r="C69" s="58">
        <v>618</v>
      </c>
      <c r="D69" s="58">
        <v>642</v>
      </c>
      <c r="E69" s="58">
        <v>614</v>
      </c>
      <c r="F69" s="58">
        <v>630</v>
      </c>
      <c r="G69" s="58">
        <v>611</v>
      </c>
      <c r="H69" s="58">
        <v>608</v>
      </c>
      <c r="I69" s="58">
        <v>610</v>
      </c>
      <c r="J69" s="58">
        <v>584</v>
      </c>
      <c r="K69" s="58">
        <v>622</v>
      </c>
      <c r="L69" s="58">
        <v>602</v>
      </c>
      <c r="M69" s="59">
        <v>617</v>
      </c>
      <c r="N69" s="57">
        <f t="shared" si="0"/>
        <v>613.91666666666663</v>
      </c>
    </row>
    <row r="70" spans="1:14" ht="12" customHeight="1" x14ac:dyDescent="0.2">
      <c r="A70" s="56" t="str">
        <f>'Pregnant Women Participating'!A70</f>
        <v>Wyoming</v>
      </c>
      <c r="B70" s="57">
        <v>486</v>
      </c>
      <c r="C70" s="58">
        <v>506</v>
      </c>
      <c r="D70" s="58">
        <v>494</v>
      </c>
      <c r="E70" s="58">
        <v>476</v>
      </c>
      <c r="F70" s="58">
        <v>485</v>
      </c>
      <c r="G70" s="58">
        <v>472</v>
      </c>
      <c r="H70" s="58">
        <v>461</v>
      </c>
      <c r="I70" s="58">
        <v>454</v>
      </c>
      <c r="J70" s="58">
        <v>443</v>
      </c>
      <c r="K70" s="58">
        <v>446</v>
      </c>
      <c r="L70" s="58">
        <v>444</v>
      </c>
      <c r="M70" s="59">
        <v>446</v>
      </c>
      <c r="N70" s="57">
        <f t="shared" si="0"/>
        <v>467.75</v>
      </c>
    </row>
    <row r="71" spans="1:14" ht="12" customHeight="1" x14ac:dyDescent="0.2">
      <c r="A71" s="56" t="str">
        <f>'Pregnant Women Participating'!A71</f>
        <v>Ute Mountain Ute Tribe, CO</v>
      </c>
      <c r="B71" s="57">
        <v>7</v>
      </c>
      <c r="C71" s="58">
        <v>5</v>
      </c>
      <c r="D71" s="58">
        <v>5</v>
      </c>
      <c r="E71" s="58">
        <v>5</v>
      </c>
      <c r="F71" s="58">
        <v>3</v>
      </c>
      <c r="G71" s="58">
        <v>3</v>
      </c>
      <c r="H71" s="58">
        <v>4</v>
      </c>
      <c r="I71" s="58">
        <v>5</v>
      </c>
      <c r="J71" s="58">
        <v>6</v>
      </c>
      <c r="K71" s="58">
        <v>6</v>
      </c>
      <c r="L71" s="58">
        <v>4</v>
      </c>
      <c r="M71" s="59">
        <v>2</v>
      </c>
      <c r="N71" s="57">
        <f t="shared" si="0"/>
        <v>4.583333333333333</v>
      </c>
    </row>
    <row r="72" spans="1:14" ht="12" customHeight="1" x14ac:dyDescent="0.2">
      <c r="A72" s="56" t="str">
        <f>'Pregnant Women Participating'!A72</f>
        <v>Omaha Sioux, NE</v>
      </c>
      <c r="B72" s="57">
        <v>2</v>
      </c>
      <c r="C72" s="58">
        <v>1</v>
      </c>
      <c r="D72" s="58">
        <v>1</v>
      </c>
      <c r="E72" s="58">
        <v>1</v>
      </c>
      <c r="F72" s="58">
        <v>1</v>
      </c>
      <c r="G72" s="58">
        <v>1</v>
      </c>
      <c r="H72" s="58">
        <v>1</v>
      </c>
      <c r="I72" s="58">
        <v>1</v>
      </c>
      <c r="J72" s="58">
        <v>0</v>
      </c>
      <c r="K72" s="58">
        <v>0</v>
      </c>
      <c r="L72" s="58">
        <v>0</v>
      </c>
      <c r="M72" s="59">
        <v>1</v>
      </c>
      <c r="N72" s="57">
        <f t="shared" si="0"/>
        <v>0.83333333333333337</v>
      </c>
    </row>
    <row r="73" spans="1:14" ht="12" customHeight="1" x14ac:dyDescent="0.2">
      <c r="A73" s="56" t="str">
        <f>'Pregnant Women Participating'!A73</f>
        <v>Santee Sioux, NE</v>
      </c>
      <c r="B73" s="57">
        <v>3</v>
      </c>
      <c r="C73" s="58">
        <v>1</v>
      </c>
      <c r="D73" s="58">
        <v>1</v>
      </c>
      <c r="E73" s="58">
        <v>1</v>
      </c>
      <c r="F73" s="58">
        <v>1</v>
      </c>
      <c r="G73" s="58">
        <v>1</v>
      </c>
      <c r="H73" s="58">
        <v>0</v>
      </c>
      <c r="I73" s="58">
        <v>0</v>
      </c>
      <c r="J73" s="58">
        <v>0</v>
      </c>
      <c r="K73" s="58">
        <v>0</v>
      </c>
      <c r="L73" s="58">
        <v>0</v>
      </c>
      <c r="M73" s="59">
        <v>0</v>
      </c>
      <c r="N73" s="57">
        <f t="shared" si="0"/>
        <v>0.66666666666666663</v>
      </c>
    </row>
    <row r="74" spans="1:14" ht="12" customHeight="1" x14ac:dyDescent="0.2">
      <c r="A74" s="56" t="str">
        <f>'Pregnant Women Participating'!A74</f>
        <v>Winnebago Tribe, NE</v>
      </c>
      <c r="B74" s="57">
        <v>1</v>
      </c>
      <c r="C74" s="58">
        <v>1</v>
      </c>
      <c r="D74" s="58">
        <v>0</v>
      </c>
      <c r="E74" s="58">
        <v>1</v>
      </c>
      <c r="F74" s="58">
        <v>1</v>
      </c>
      <c r="G74" s="58">
        <v>1</v>
      </c>
      <c r="H74" s="58">
        <v>0</v>
      </c>
      <c r="I74" s="58">
        <v>1</v>
      </c>
      <c r="J74" s="58">
        <v>0</v>
      </c>
      <c r="K74" s="58">
        <v>1</v>
      </c>
      <c r="L74" s="58">
        <v>4</v>
      </c>
      <c r="M74" s="59">
        <v>3</v>
      </c>
      <c r="N74" s="57">
        <f t="shared" si="0"/>
        <v>1.1666666666666667</v>
      </c>
    </row>
    <row r="75" spans="1:14" ht="12" customHeight="1" x14ac:dyDescent="0.2">
      <c r="A75" s="56" t="str">
        <f>'Pregnant Women Participating'!A75</f>
        <v>Standing Rock Sioux Tribe, ND</v>
      </c>
      <c r="B75" s="57">
        <v>12</v>
      </c>
      <c r="C75" s="58">
        <v>8</v>
      </c>
      <c r="D75" s="58">
        <v>7</v>
      </c>
      <c r="E75" s="58">
        <v>8</v>
      </c>
      <c r="F75" s="58">
        <v>10</v>
      </c>
      <c r="G75" s="58">
        <v>10</v>
      </c>
      <c r="H75" s="58">
        <v>10</v>
      </c>
      <c r="I75" s="58">
        <v>10</v>
      </c>
      <c r="J75" s="58">
        <v>10</v>
      </c>
      <c r="K75" s="58">
        <v>10</v>
      </c>
      <c r="L75" s="58">
        <v>6</v>
      </c>
      <c r="M75" s="59">
        <v>8</v>
      </c>
      <c r="N75" s="57">
        <f t="shared" si="0"/>
        <v>9.0833333333333339</v>
      </c>
    </row>
    <row r="76" spans="1:14" ht="12" customHeight="1" x14ac:dyDescent="0.2">
      <c r="A76" s="56" t="str">
        <f>'Pregnant Women Participating'!A76</f>
        <v>Three Affiliated Tribes, ND</v>
      </c>
      <c r="B76" s="57">
        <v>5</v>
      </c>
      <c r="C76" s="58">
        <v>2</v>
      </c>
      <c r="D76" s="58">
        <v>2</v>
      </c>
      <c r="E76" s="58">
        <v>3</v>
      </c>
      <c r="F76" s="58">
        <v>4</v>
      </c>
      <c r="G76" s="58">
        <v>4</v>
      </c>
      <c r="H76" s="58">
        <v>3</v>
      </c>
      <c r="I76" s="58">
        <v>4</v>
      </c>
      <c r="J76" s="58">
        <v>3</v>
      </c>
      <c r="K76" s="58">
        <v>1</v>
      </c>
      <c r="L76" s="58">
        <v>2</v>
      </c>
      <c r="M76" s="59">
        <v>4</v>
      </c>
      <c r="N76" s="57">
        <f t="shared" si="0"/>
        <v>3.0833333333333335</v>
      </c>
    </row>
    <row r="77" spans="1:14" ht="12" customHeight="1" x14ac:dyDescent="0.2">
      <c r="A77" s="56" t="str">
        <f>'Pregnant Women Participating'!A77</f>
        <v>Cheyenne River Sioux, SD</v>
      </c>
      <c r="B77" s="57">
        <v>29</v>
      </c>
      <c r="C77" s="58">
        <v>22</v>
      </c>
      <c r="D77" s="58">
        <v>16</v>
      </c>
      <c r="E77" s="58">
        <v>15</v>
      </c>
      <c r="F77" s="58">
        <v>15</v>
      </c>
      <c r="G77" s="58">
        <v>17</v>
      </c>
      <c r="H77" s="58">
        <v>19</v>
      </c>
      <c r="I77" s="58">
        <v>18</v>
      </c>
      <c r="J77" s="58">
        <v>18</v>
      </c>
      <c r="K77" s="58">
        <v>17</v>
      </c>
      <c r="L77" s="58">
        <v>17</v>
      </c>
      <c r="M77" s="59">
        <v>13</v>
      </c>
      <c r="N77" s="57">
        <f t="shared" si="0"/>
        <v>18</v>
      </c>
    </row>
    <row r="78" spans="1:14" ht="12" customHeight="1" x14ac:dyDescent="0.2">
      <c r="A78" s="56" t="str">
        <f>'Pregnant Women Participating'!A78</f>
        <v>Rosebud Sioux, SD</v>
      </c>
      <c r="B78" s="57">
        <v>56</v>
      </c>
      <c r="C78" s="58">
        <v>29</v>
      </c>
      <c r="D78" s="58">
        <v>25</v>
      </c>
      <c r="E78" s="58">
        <v>30</v>
      </c>
      <c r="F78" s="58">
        <v>31</v>
      </c>
      <c r="G78" s="58">
        <v>34</v>
      </c>
      <c r="H78" s="58">
        <v>32</v>
      </c>
      <c r="I78" s="58">
        <v>32</v>
      </c>
      <c r="J78" s="58">
        <v>31</v>
      </c>
      <c r="K78" s="58">
        <v>30</v>
      </c>
      <c r="L78" s="58">
        <v>29</v>
      </c>
      <c r="M78" s="59">
        <v>30</v>
      </c>
      <c r="N78" s="57">
        <f t="shared" si="0"/>
        <v>32.416666666666664</v>
      </c>
    </row>
    <row r="79" spans="1:14" ht="12" customHeight="1" x14ac:dyDescent="0.2">
      <c r="A79" s="56" t="str">
        <f>'Pregnant Women Participating'!A79</f>
        <v>Northern Arapahoe, WY</v>
      </c>
      <c r="B79" s="57">
        <v>8</v>
      </c>
      <c r="C79" s="58">
        <v>4</v>
      </c>
      <c r="D79" s="58">
        <v>4</v>
      </c>
      <c r="E79" s="58">
        <v>3</v>
      </c>
      <c r="F79" s="58">
        <v>1</v>
      </c>
      <c r="G79" s="58">
        <v>2</v>
      </c>
      <c r="H79" s="58">
        <v>3</v>
      </c>
      <c r="I79" s="58">
        <v>3</v>
      </c>
      <c r="J79" s="58">
        <v>4</v>
      </c>
      <c r="K79" s="58">
        <v>6</v>
      </c>
      <c r="L79" s="58">
        <v>6</v>
      </c>
      <c r="M79" s="59">
        <v>5</v>
      </c>
      <c r="N79" s="57">
        <f t="shared" si="0"/>
        <v>4.083333333333333</v>
      </c>
    </row>
    <row r="80" spans="1:14" ht="12" customHeight="1" x14ac:dyDescent="0.2">
      <c r="A80" s="56" t="str">
        <f>'Pregnant Women Participating'!A80</f>
        <v>Shoshone Tribe, WY</v>
      </c>
      <c r="B80" s="57">
        <v>7</v>
      </c>
      <c r="C80" s="58">
        <v>6</v>
      </c>
      <c r="D80" s="58">
        <v>5</v>
      </c>
      <c r="E80" s="58">
        <v>6</v>
      </c>
      <c r="F80" s="58">
        <v>5</v>
      </c>
      <c r="G80" s="58">
        <v>5</v>
      </c>
      <c r="H80" s="58">
        <v>5</v>
      </c>
      <c r="I80" s="58">
        <v>9</v>
      </c>
      <c r="J80" s="58">
        <v>11</v>
      </c>
      <c r="K80" s="58">
        <v>10</v>
      </c>
      <c r="L80" s="58">
        <v>11</v>
      </c>
      <c r="M80" s="59">
        <v>4</v>
      </c>
      <c r="N80" s="57">
        <f t="shared" si="0"/>
        <v>7</v>
      </c>
    </row>
    <row r="81" spans="1:14" ht="12" customHeight="1" x14ac:dyDescent="0.2">
      <c r="A81" s="65" t="str">
        <f>'Pregnant Women Participating'!A81</f>
        <v>Alaska</v>
      </c>
      <c r="B81" s="57">
        <v>1021</v>
      </c>
      <c r="C81" s="58">
        <v>993</v>
      </c>
      <c r="D81" s="58">
        <v>976</v>
      </c>
      <c r="E81" s="58">
        <v>972</v>
      </c>
      <c r="F81" s="58">
        <v>952</v>
      </c>
      <c r="G81" s="58">
        <v>945</v>
      </c>
      <c r="H81" s="58">
        <v>932</v>
      </c>
      <c r="I81" s="58">
        <v>942</v>
      </c>
      <c r="J81" s="58">
        <v>909</v>
      </c>
      <c r="K81" s="58">
        <v>921</v>
      </c>
      <c r="L81" s="58">
        <v>918</v>
      </c>
      <c r="M81" s="59">
        <v>926</v>
      </c>
      <c r="N81" s="57">
        <f t="shared" si="0"/>
        <v>950.58333333333337</v>
      </c>
    </row>
    <row r="82" spans="1:14" ht="12" customHeight="1" x14ac:dyDescent="0.2">
      <c r="A82" s="65" t="str">
        <f>'Pregnant Women Participating'!A82</f>
        <v>American Samoa</v>
      </c>
      <c r="B82" s="57">
        <v>45</v>
      </c>
      <c r="C82" s="58">
        <v>45</v>
      </c>
      <c r="D82" s="58">
        <v>36</v>
      </c>
      <c r="E82" s="58">
        <v>41</v>
      </c>
      <c r="F82" s="58">
        <v>42</v>
      </c>
      <c r="G82" s="58">
        <v>42</v>
      </c>
      <c r="H82" s="58">
        <v>48</v>
      </c>
      <c r="I82" s="58">
        <v>51</v>
      </c>
      <c r="J82" s="58">
        <v>55</v>
      </c>
      <c r="K82" s="58">
        <v>57</v>
      </c>
      <c r="L82" s="58">
        <v>59</v>
      </c>
      <c r="M82" s="59">
        <v>56</v>
      </c>
      <c r="N82" s="57">
        <f t="shared" si="0"/>
        <v>48.083333333333336</v>
      </c>
    </row>
    <row r="83" spans="1:14" ht="12" customHeight="1" x14ac:dyDescent="0.2">
      <c r="A83" s="65" t="str">
        <f>'Pregnant Women Participating'!A83</f>
        <v>California</v>
      </c>
      <c r="B83" s="57">
        <v>39269</v>
      </c>
      <c r="C83" s="58">
        <v>38083</v>
      </c>
      <c r="D83" s="58">
        <v>36337</v>
      </c>
      <c r="E83" s="58">
        <v>37252</v>
      </c>
      <c r="F83" s="58">
        <v>36711</v>
      </c>
      <c r="G83" s="58">
        <v>37067</v>
      </c>
      <c r="H83" s="58">
        <v>36519</v>
      </c>
      <c r="I83" s="58">
        <v>36595</v>
      </c>
      <c r="J83" s="58">
        <v>35920</v>
      </c>
      <c r="K83" s="58">
        <v>36170</v>
      </c>
      <c r="L83" s="58">
        <v>36087</v>
      </c>
      <c r="M83" s="59">
        <v>34163</v>
      </c>
      <c r="N83" s="57">
        <f t="shared" si="0"/>
        <v>36681.083333333336</v>
      </c>
    </row>
    <row r="84" spans="1:14" ht="12" customHeight="1" x14ac:dyDescent="0.2">
      <c r="A84" s="65" t="str">
        <f>'Pregnant Women Participating'!A84</f>
        <v>Guam</v>
      </c>
      <c r="B84" s="57">
        <v>241</v>
      </c>
      <c r="C84" s="58">
        <v>226</v>
      </c>
      <c r="D84" s="58">
        <v>245</v>
      </c>
      <c r="E84" s="58">
        <v>251</v>
      </c>
      <c r="F84" s="58">
        <v>246</v>
      </c>
      <c r="G84" s="58">
        <v>237</v>
      </c>
      <c r="H84" s="58">
        <v>259</v>
      </c>
      <c r="I84" s="58">
        <v>257</v>
      </c>
      <c r="J84" s="58">
        <v>241</v>
      </c>
      <c r="K84" s="58">
        <v>254</v>
      </c>
      <c r="L84" s="58">
        <v>243</v>
      </c>
      <c r="M84" s="59">
        <v>248</v>
      </c>
      <c r="N84" s="57">
        <f t="shared" si="0"/>
        <v>245.66666666666666</v>
      </c>
    </row>
    <row r="85" spans="1:14" ht="12" customHeight="1" x14ac:dyDescent="0.2">
      <c r="A85" s="65" t="str">
        <f>'Pregnant Women Participating'!A85</f>
        <v>Hawaii</v>
      </c>
      <c r="B85" s="57">
        <v>1461</v>
      </c>
      <c r="C85" s="58">
        <v>1464</v>
      </c>
      <c r="D85" s="58">
        <v>1431</v>
      </c>
      <c r="E85" s="58">
        <v>1454</v>
      </c>
      <c r="F85" s="58">
        <v>1471</v>
      </c>
      <c r="G85" s="58">
        <v>1461</v>
      </c>
      <c r="H85" s="58">
        <v>1429</v>
      </c>
      <c r="I85" s="58">
        <v>1441</v>
      </c>
      <c r="J85" s="58">
        <v>1396</v>
      </c>
      <c r="K85" s="58">
        <v>1415</v>
      </c>
      <c r="L85" s="58">
        <v>1404</v>
      </c>
      <c r="M85" s="59">
        <v>1441</v>
      </c>
      <c r="N85" s="57">
        <f t="shared" si="0"/>
        <v>1439</v>
      </c>
    </row>
    <row r="86" spans="1:14" ht="12" customHeight="1" x14ac:dyDescent="0.2">
      <c r="A86" s="65" t="str">
        <f>'Pregnant Women Participating'!A86</f>
        <v>Idaho</v>
      </c>
      <c r="B86" s="57">
        <v>2557</v>
      </c>
      <c r="C86" s="58">
        <v>2490</v>
      </c>
      <c r="D86" s="58">
        <v>2418</v>
      </c>
      <c r="E86" s="58">
        <v>2482</v>
      </c>
      <c r="F86" s="58">
        <v>2470</v>
      </c>
      <c r="G86" s="58">
        <v>2483</v>
      </c>
      <c r="H86" s="58">
        <v>2468</v>
      </c>
      <c r="I86" s="58">
        <v>2403</v>
      </c>
      <c r="J86" s="58">
        <v>2371</v>
      </c>
      <c r="K86" s="58">
        <v>2425</v>
      </c>
      <c r="L86" s="58">
        <v>2417</v>
      </c>
      <c r="M86" s="59">
        <v>2400</v>
      </c>
      <c r="N86" s="57">
        <f t="shared" si="0"/>
        <v>2448.6666666666665</v>
      </c>
    </row>
    <row r="87" spans="1:14" ht="12" customHeight="1" x14ac:dyDescent="0.2">
      <c r="A87" s="65" t="str">
        <f>'Pregnant Women Participating'!A87</f>
        <v>Nevada</v>
      </c>
      <c r="B87" s="57">
        <v>2039</v>
      </c>
      <c r="C87" s="58">
        <v>2013</v>
      </c>
      <c r="D87" s="58">
        <v>1993</v>
      </c>
      <c r="E87" s="58">
        <v>2005</v>
      </c>
      <c r="F87" s="58">
        <v>2004</v>
      </c>
      <c r="G87" s="58">
        <v>1981</v>
      </c>
      <c r="H87" s="58">
        <v>1973</v>
      </c>
      <c r="I87" s="58">
        <v>1954</v>
      </c>
      <c r="J87" s="58">
        <v>1939</v>
      </c>
      <c r="K87" s="58">
        <v>1905</v>
      </c>
      <c r="L87" s="58">
        <v>1911</v>
      </c>
      <c r="M87" s="59">
        <v>1923</v>
      </c>
      <c r="N87" s="57">
        <f t="shared" si="0"/>
        <v>1970</v>
      </c>
    </row>
    <row r="88" spans="1:14" ht="12" customHeight="1" x14ac:dyDescent="0.2">
      <c r="A88" s="65" t="str">
        <f>'Pregnant Women Participating'!A88</f>
        <v>Oregon</v>
      </c>
      <c r="B88" s="57">
        <v>5050</v>
      </c>
      <c r="C88" s="58">
        <v>4962</v>
      </c>
      <c r="D88" s="58">
        <v>4861</v>
      </c>
      <c r="E88" s="58">
        <v>4878</v>
      </c>
      <c r="F88" s="58">
        <v>4847</v>
      </c>
      <c r="G88" s="58">
        <v>4786</v>
      </c>
      <c r="H88" s="58">
        <v>4812</v>
      </c>
      <c r="I88" s="58">
        <v>4832</v>
      </c>
      <c r="J88" s="58">
        <v>4713</v>
      </c>
      <c r="K88" s="58">
        <v>4738</v>
      </c>
      <c r="L88" s="58">
        <v>4702</v>
      </c>
      <c r="M88" s="59">
        <v>4637</v>
      </c>
      <c r="N88" s="57">
        <f t="shared" si="0"/>
        <v>4818.166666666667</v>
      </c>
    </row>
    <row r="89" spans="1:14" ht="12" customHeight="1" x14ac:dyDescent="0.2">
      <c r="A89" s="65" t="str">
        <f>'Pregnant Women Participating'!A89</f>
        <v>Washington</v>
      </c>
      <c r="B89" s="57">
        <v>7154</v>
      </c>
      <c r="C89" s="58">
        <v>6848</v>
      </c>
      <c r="D89" s="58">
        <v>6584</v>
      </c>
      <c r="E89" s="58">
        <v>6817</v>
      </c>
      <c r="F89" s="58">
        <v>6508</v>
      </c>
      <c r="G89" s="58">
        <v>6582</v>
      </c>
      <c r="H89" s="58">
        <v>6553</v>
      </c>
      <c r="I89" s="58">
        <v>6643</v>
      </c>
      <c r="J89" s="58">
        <v>6376</v>
      </c>
      <c r="K89" s="58">
        <v>6345</v>
      </c>
      <c r="L89" s="58">
        <v>6203</v>
      </c>
      <c r="M89" s="59">
        <v>6011</v>
      </c>
      <c r="N89" s="57">
        <f t="shared" si="0"/>
        <v>6552</v>
      </c>
    </row>
    <row r="90" spans="1:14" ht="12" customHeight="1" x14ac:dyDescent="0.2">
      <c r="A90" s="65" t="str">
        <f>'Pregnant Women Participating'!A90</f>
        <v>Northern Marianas</v>
      </c>
      <c r="B90" s="57">
        <v>100</v>
      </c>
      <c r="C90" s="58">
        <v>93</v>
      </c>
      <c r="D90" s="58">
        <v>92</v>
      </c>
      <c r="E90" s="58">
        <v>96</v>
      </c>
      <c r="F90" s="58">
        <v>106</v>
      </c>
      <c r="G90" s="58">
        <v>100</v>
      </c>
      <c r="H90" s="58">
        <v>98</v>
      </c>
      <c r="I90" s="58">
        <v>98</v>
      </c>
      <c r="J90" s="58">
        <v>96</v>
      </c>
      <c r="K90" s="58">
        <v>110</v>
      </c>
      <c r="L90" s="58">
        <v>120</v>
      </c>
      <c r="M90" s="59">
        <v>113</v>
      </c>
      <c r="N90" s="57">
        <f t="shared" si="0"/>
        <v>101.83333333333333</v>
      </c>
    </row>
    <row r="91" spans="1:14" ht="12" customHeight="1" x14ac:dyDescent="0.2">
      <c r="A91" s="65" t="str">
        <f>'Pregnant Women Participating'!A91</f>
        <v>Inter-Tribal Council, NV</v>
      </c>
      <c r="B91" s="57">
        <v>48</v>
      </c>
      <c r="C91" s="58">
        <v>52</v>
      </c>
      <c r="D91" s="58">
        <v>45</v>
      </c>
      <c r="E91" s="58">
        <v>44</v>
      </c>
      <c r="F91" s="58">
        <v>47</v>
      </c>
      <c r="G91" s="58">
        <v>43</v>
      </c>
      <c r="H91" s="58">
        <v>41</v>
      </c>
      <c r="I91" s="58">
        <v>40</v>
      </c>
      <c r="J91" s="58">
        <v>42</v>
      </c>
      <c r="K91" s="58">
        <v>37</v>
      </c>
      <c r="L91" s="58">
        <v>42</v>
      </c>
      <c r="M91" s="59">
        <v>46</v>
      </c>
      <c r="N91" s="57">
        <f t="shared" si="0"/>
        <v>43.916666666666664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91"/>
  <sheetViews>
    <sheetView workbookViewId="0">
      <selection activeCell="A92" sqref="A92:XFD97"/>
    </sheetView>
  </sheetViews>
  <sheetFormatPr defaultColWidth="9.140625" defaultRowHeight="12" x14ac:dyDescent="0.2"/>
  <cols>
    <col min="1" max="1" width="34.7109375" style="50" customWidth="1"/>
    <col min="2" max="13" width="11.7109375" style="50" customWidth="1"/>
    <col min="14" max="14" width="13.7109375" style="50" customWidth="1"/>
    <col min="15" max="16384" width="9.140625" style="50"/>
  </cols>
  <sheetData>
    <row r="1" spans="1:14" ht="24" customHeight="1" x14ac:dyDescent="0.2">
      <c r="A1" s="52" t="s">
        <v>138</v>
      </c>
      <c r="B1" s="53" t="s">
        <v>230</v>
      </c>
      <c r="C1" s="53" t="s">
        <v>231</v>
      </c>
      <c r="D1" s="53" t="s">
        <v>232</v>
      </c>
      <c r="E1" s="53" t="s">
        <v>233</v>
      </c>
      <c r="F1" s="53" t="s">
        <v>234</v>
      </c>
      <c r="G1" s="53" t="s">
        <v>235</v>
      </c>
      <c r="H1" s="53" t="s">
        <v>236</v>
      </c>
      <c r="I1" s="53" t="s">
        <v>237</v>
      </c>
      <c r="J1" s="53" t="s">
        <v>238</v>
      </c>
      <c r="K1" s="53" t="s">
        <v>239</v>
      </c>
      <c r="L1" s="53" t="s">
        <v>240</v>
      </c>
      <c r="M1" s="53" t="s">
        <v>241</v>
      </c>
      <c r="N1" s="55" t="s">
        <v>242</v>
      </c>
    </row>
    <row r="2" spans="1:14" ht="12" customHeight="1" x14ac:dyDescent="0.2">
      <c r="A2" s="56" t="str">
        <f>'Pregnant Women Participating'!A2</f>
        <v>Connecticut</v>
      </c>
      <c r="B2" s="57">
        <v>3318</v>
      </c>
      <c r="C2" s="58">
        <v>3286</v>
      </c>
      <c r="D2" s="58">
        <v>3241</v>
      </c>
      <c r="E2" s="58">
        <v>3412</v>
      </c>
      <c r="F2" s="58">
        <v>3277</v>
      </c>
      <c r="G2" s="58">
        <v>3239</v>
      </c>
      <c r="H2" s="58">
        <v>3268</v>
      </c>
      <c r="I2" s="58">
        <v>3251</v>
      </c>
      <c r="J2" s="58">
        <v>3138</v>
      </c>
      <c r="K2" s="58">
        <v>3174</v>
      </c>
      <c r="L2" s="58">
        <v>3185</v>
      </c>
      <c r="M2" s="59">
        <v>3214</v>
      </c>
      <c r="N2" s="57">
        <f t="shared" ref="N2:N91" si="0">IF(SUM(B2:M2)&gt;0,AVERAGE(B2:M2),"0")</f>
        <v>3250.25</v>
      </c>
    </row>
    <row r="3" spans="1:14" ht="12" customHeight="1" x14ac:dyDescent="0.2">
      <c r="A3" s="56" t="str">
        <f>'Pregnant Women Participating'!A3</f>
        <v>Maine</v>
      </c>
      <c r="B3" s="57">
        <v>664</v>
      </c>
      <c r="C3" s="58">
        <v>652</v>
      </c>
      <c r="D3" s="58">
        <v>675</v>
      </c>
      <c r="E3" s="58">
        <v>681</v>
      </c>
      <c r="F3" s="58">
        <v>662</v>
      </c>
      <c r="G3" s="58">
        <v>662</v>
      </c>
      <c r="H3" s="58">
        <v>646</v>
      </c>
      <c r="I3" s="58">
        <v>665</v>
      </c>
      <c r="J3" s="58">
        <v>638</v>
      </c>
      <c r="K3" s="58">
        <v>647</v>
      </c>
      <c r="L3" s="58">
        <v>628</v>
      </c>
      <c r="M3" s="59">
        <v>618</v>
      </c>
      <c r="N3" s="57">
        <f t="shared" si="0"/>
        <v>653.16666666666663</v>
      </c>
    </row>
    <row r="4" spans="1:14" ht="12" customHeight="1" x14ac:dyDescent="0.2">
      <c r="A4" s="56" t="str">
        <f>'Pregnant Women Participating'!A4</f>
        <v>Massachusetts</v>
      </c>
      <c r="B4" s="57">
        <v>5509</v>
      </c>
      <c r="C4" s="58">
        <v>5414</v>
      </c>
      <c r="D4" s="58">
        <v>5366</v>
      </c>
      <c r="E4" s="58">
        <v>5290</v>
      </c>
      <c r="F4" s="58">
        <v>5175</v>
      </c>
      <c r="G4" s="58">
        <v>5258</v>
      </c>
      <c r="H4" s="58">
        <v>5236</v>
      </c>
      <c r="I4" s="58">
        <v>5362</v>
      </c>
      <c r="J4" s="58">
        <v>5276</v>
      </c>
      <c r="K4" s="58">
        <v>5303</v>
      </c>
      <c r="L4" s="58">
        <v>5344</v>
      </c>
      <c r="M4" s="59">
        <v>5360</v>
      </c>
      <c r="N4" s="57">
        <f t="shared" si="0"/>
        <v>5324.416666666667</v>
      </c>
    </row>
    <row r="5" spans="1:14" ht="12" customHeight="1" x14ac:dyDescent="0.2">
      <c r="A5" s="56" t="str">
        <f>'Pregnant Women Participating'!A5</f>
        <v>New Hampshire</v>
      </c>
      <c r="B5" s="57">
        <v>368</v>
      </c>
      <c r="C5" s="58">
        <v>368</v>
      </c>
      <c r="D5" s="58">
        <v>367</v>
      </c>
      <c r="E5" s="58">
        <v>377</v>
      </c>
      <c r="F5" s="58">
        <v>390</v>
      </c>
      <c r="G5" s="58">
        <v>375</v>
      </c>
      <c r="H5" s="58">
        <v>379</v>
      </c>
      <c r="I5" s="58">
        <v>391</v>
      </c>
      <c r="J5" s="58">
        <v>402</v>
      </c>
      <c r="K5" s="58">
        <v>422</v>
      </c>
      <c r="L5" s="58">
        <v>400</v>
      </c>
      <c r="M5" s="59">
        <v>420</v>
      </c>
      <c r="N5" s="57">
        <f t="shared" si="0"/>
        <v>388.25</v>
      </c>
    </row>
    <row r="6" spans="1:14" ht="12" customHeight="1" x14ac:dyDescent="0.2">
      <c r="A6" s="56" t="str">
        <f>'Pregnant Women Participating'!A6</f>
        <v>New York</v>
      </c>
      <c r="B6" s="57">
        <v>33254</v>
      </c>
      <c r="C6" s="58">
        <v>32498</v>
      </c>
      <c r="D6" s="58">
        <v>31690</v>
      </c>
      <c r="E6" s="58">
        <v>31821</v>
      </c>
      <c r="F6" s="58">
        <v>31751</v>
      </c>
      <c r="G6" s="58">
        <v>31906</v>
      </c>
      <c r="H6" s="58">
        <v>32063</v>
      </c>
      <c r="I6" s="58">
        <v>31987</v>
      </c>
      <c r="J6" s="58">
        <v>31511</v>
      </c>
      <c r="K6" s="58">
        <v>32204</v>
      </c>
      <c r="L6" s="58">
        <v>32512</v>
      </c>
      <c r="M6" s="59">
        <v>32698</v>
      </c>
      <c r="N6" s="57">
        <f t="shared" si="0"/>
        <v>32157.916666666668</v>
      </c>
    </row>
    <row r="7" spans="1:14" ht="12" customHeight="1" x14ac:dyDescent="0.2">
      <c r="A7" s="56" t="str">
        <f>'Pregnant Women Participating'!A7</f>
        <v>Rhode Island</v>
      </c>
      <c r="B7" s="57">
        <v>688</v>
      </c>
      <c r="C7" s="58">
        <v>681</v>
      </c>
      <c r="D7" s="58">
        <v>677</v>
      </c>
      <c r="E7" s="58">
        <v>710</v>
      </c>
      <c r="F7" s="58">
        <v>724</v>
      </c>
      <c r="G7" s="58">
        <v>709</v>
      </c>
      <c r="H7" s="58">
        <v>714</v>
      </c>
      <c r="I7" s="58">
        <v>716</v>
      </c>
      <c r="J7" s="58">
        <v>707</v>
      </c>
      <c r="K7" s="58">
        <v>701</v>
      </c>
      <c r="L7" s="58">
        <v>717</v>
      </c>
      <c r="M7" s="59">
        <v>751</v>
      </c>
      <c r="N7" s="57">
        <f t="shared" si="0"/>
        <v>707.91666666666663</v>
      </c>
    </row>
    <row r="8" spans="1:14" ht="12" customHeight="1" x14ac:dyDescent="0.2">
      <c r="A8" s="56" t="str">
        <f>'Pregnant Women Participating'!A8</f>
        <v>Vermont</v>
      </c>
      <c r="B8" s="57">
        <v>395</v>
      </c>
      <c r="C8" s="58">
        <v>389</v>
      </c>
      <c r="D8" s="58">
        <v>378</v>
      </c>
      <c r="E8" s="58">
        <v>394</v>
      </c>
      <c r="F8" s="58">
        <v>391</v>
      </c>
      <c r="G8" s="58">
        <v>378</v>
      </c>
      <c r="H8" s="58">
        <v>369</v>
      </c>
      <c r="I8" s="58">
        <v>351</v>
      </c>
      <c r="J8" s="58">
        <v>345</v>
      </c>
      <c r="K8" s="58">
        <v>330</v>
      </c>
      <c r="L8" s="58">
        <v>315</v>
      </c>
      <c r="M8" s="59">
        <v>328</v>
      </c>
      <c r="N8" s="57">
        <f t="shared" si="0"/>
        <v>363.58333333333331</v>
      </c>
    </row>
    <row r="9" spans="1:14" ht="12" customHeight="1" x14ac:dyDescent="0.2">
      <c r="A9" s="56" t="str">
        <f>'Pregnant Women Participating'!A9</f>
        <v>Virgin Islands</v>
      </c>
      <c r="B9" s="57">
        <v>317</v>
      </c>
      <c r="C9" s="58">
        <v>323</v>
      </c>
      <c r="D9" s="58">
        <v>328</v>
      </c>
      <c r="E9" s="58">
        <v>348</v>
      </c>
      <c r="F9" s="58">
        <v>345</v>
      </c>
      <c r="G9" s="58">
        <v>345</v>
      </c>
      <c r="H9" s="58">
        <v>341</v>
      </c>
      <c r="I9" s="58">
        <v>346</v>
      </c>
      <c r="J9" s="58">
        <v>352</v>
      </c>
      <c r="K9" s="58">
        <v>347</v>
      </c>
      <c r="L9" s="58">
        <v>363</v>
      </c>
      <c r="M9" s="59">
        <v>359</v>
      </c>
      <c r="N9" s="57">
        <f t="shared" si="0"/>
        <v>342.83333333333331</v>
      </c>
    </row>
    <row r="10" spans="1:14" ht="12" customHeight="1" x14ac:dyDescent="0.2">
      <c r="A10" s="56" t="str">
        <f>'Pregnant Women Participating'!A10</f>
        <v>Indian Township, ME</v>
      </c>
      <c r="B10" s="57">
        <v>0</v>
      </c>
      <c r="C10" s="58">
        <v>0</v>
      </c>
      <c r="D10" s="58">
        <v>0</v>
      </c>
      <c r="E10" s="58">
        <v>0</v>
      </c>
      <c r="F10" s="58">
        <v>0</v>
      </c>
      <c r="G10" s="58">
        <v>0</v>
      </c>
      <c r="H10" s="58">
        <v>0</v>
      </c>
      <c r="I10" s="58">
        <v>0</v>
      </c>
      <c r="J10" s="58">
        <v>0</v>
      </c>
      <c r="K10" s="58">
        <v>0</v>
      </c>
      <c r="L10" s="58">
        <v>0</v>
      </c>
      <c r="M10" s="59">
        <v>0</v>
      </c>
      <c r="N10" s="57" t="str">
        <f t="shared" si="0"/>
        <v>0</v>
      </c>
    </row>
    <row r="11" spans="1:14" ht="12" customHeight="1" x14ac:dyDescent="0.2">
      <c r="A11" s="56" t="str">
        <f>'Pregnant Women Participating'!A11</f>
        <v>Pleasant Point, ME</v>
      </c>
      <c r="B11" s="57">
        <v>1</v>
      </c>
      <c r="C11" s="58">
        <v>3</v>
      </c>
      <c r="D11" s="58">
        <v>3</v>
      </c>
      <c r="E11" s="58">
        <v>2</v>
      </c>
      <c r="F11" s="58">
        <v>3</v>
      </c>
      <c r="G11" s="58">
        <v>2</v>
      </c>
      <c r="H11" s="58">
        <v>3</v>
      </c>
      <c r="I11" s="58">
        <v>4</v>
      </c>
      <c r="J11" s="58">
        <v>3</v>
      </c>
      <c r="K11" s="58">
        <v>2</v>
      </c>
      <c r="L11" s="58">
        <v>1</v>
      </c>
      <c r="M11" s="59">
        <v>1</v>
      </c>
      <c r="N11" s="57">
        <f t="shared" si="0"/>
        <v>2.3333333333333335</v>
      </c>
    </row>
    <row r="12" spans="1:14" ht="12" customHeight="1" x14ac:dyDescent="0.2">
      <c r="A12" s="56" t="str">
        <f>'Pregnant Women Participating'!A12</f>
        <v>Seneca Nation, NY</v>
      </c>
      <c r="B12" s="57"/>
      <c r="C12" s="58">
        <v>0</v>
      </c>
      <c r="D12" s="58">
        <v>0</v>
      </c>
      <c r="E12" s="58">
        <v>0</v>
      </c>
      <c r="F12" s="58">
        <v>0</v>
      </c>
      <c r="G12" s="58">
        <v>0</v>
      </c>
      <c r="H12" s="58">
        <v>0</v>
      </c>
      <c r="I12" s="58">
        <v>0</v>
      </c>
      <c r="J12" s="58"/>
      <c r="K12" s="58"/>
      <c r="L12" s="58"/>
      <c r="M12" s="59"/>
      <c r="N12" s="57" t="str">
        <f t="shared" si="0"/>
        <v>0</v>
      </c>
    </row>
    <row r="13" spans="1:14" ht="12" customHeight="1" x14ac:dyDescent="0.2">
      <c r="A13" s="56" t="str">
        <f>'Pregnant Women Participating'!A13</f>
        <v>Delaware</v>
      </c>
      <c r="B13" s="57">
        <v>1013</v>
      </c>
      <c r="C13" s="58">
        <v>1022</v>
      </c>
      <c r="D13" s="58">
        <v>1023</v>
      </c>
      <c r="E13" s="58">
        <v>1045</v>
      </c>
      <c r="F13" s="58">
        <v>1026</v>
      </c>
      <c r="G13" s="58">
        <v>997</v>
      </c>
      <c r="H13" s="58">
        <v>965</v>
      </c>
      <c r="I13" s="58">
        <v>948</v>
      </c>
      <c r="J13" s="58">
        <v>931</v>
      </c>
      <c r="K13" s="58">
        <v>912</v>
      </c>
      <c r="L13" s="58">
        <v>936</v>
      </c>
      <c r="M13" s="59">
        <v>992</v>
      </c>
      <c r="N13" s="57">
        <f t="shared" si="0"/>
        <v>984.16666666666663</v>
      </c>
    </row>
    <row r="14" spans="1:14" ht="12" customHeight="1" x14ac:dyDescent="0.2">
      <c r="A14" s="56" t="str">
        <f>'Pregnant Women Participating'!A14</f>
        <v>District of Columbia</v>
      </c>
      <c r="B14" s="57">
        <v>1142</v>
      </c>
      <c r="C14" s="58">
        <v>1182</v>
      </c>
      <c r="D14" s="58">
        <v>1155</v>
      </c>
      <c r="E14" s="58">
        <v>1127</v>
      </c>
      <c r="F14" s="58">
        <v>1122</v>
      </c>
      <c r="G14" s="58">
        <v>1110</v>
      </c>
      <c r="H14" s="58">
        <v>1126</v>
      </c>
      <c r="I14" s="58">
        <v>1135</v>
      </c>
      <c r="J14" s="58">
        <v>1129</v>
      </c>
      <c r="K14" s="58">
        <v>1154</v>
      </c>
      <c r="L14" s="58">
        <v>1201</v>
      </c>
      <c r="M14" s="59">
        <v>1227</v>
      </c>
      <c r="N14" s="57">
        <f t="shared" si="0"/>
        <v>1150.8333333333333</v>
      </c>
    </row>
    <row r="15" spans="1:14" ht="12" customHeight="1" x14ac:dyDescent="0.2">
      <c r="A15" s="56" t="str">
        <f>'Pregnant Women Participating'!A15</f>
        <v>Maryland</v>
      </c>
      <c r="B15" s="57">
        <v>9124</v>
      </c>
      <c r="C15" s="58">
        <v>8984</v>
      </c>
      <c r="D15" s="58">
        <v>8787</v>
      </c>
      <c r="E15" s="58">
        <v>8771</v>
      </c>
      <c r="F15" s="58">
        <v>8522</v>
      </c>
      <c r="G15" s="58">
        <v>8502</v>
      </c>
      <c r="H15" s="58">
        <v>8493</v>
      </c>
      <c r="I15" s="58">
        <v>8580</v>
      </c>
      <c r="J15" s="58">
        <v>8497</v>
      </c>
      <c r="K15" s="58">
        <v>8547</v>
      </c>
      <c r="L15" s="58">
        <v>8568</v>
      </c>
      <c r="M15" s="59">
        <v>8688</v>
      </c>
      <c r="N15" s="57">
        <f t="shared" si="0"/>
        <v>8671.9166666666661</v>
      </c>
    </row>
    <row r="16" spans="1:14" ht="12" customHeight="1" x14ac:dyDescent="0.2">
      <c r="A16" s="56" t="str">
        <f>'Pregnant Women Participating'!A16</f>
        <v>New Jersey</v>
      </c>
      <c r="B16" s="57">
        <v>10525</v>
      </c>
      <c r="C16" s="58">
        <v>10065</v>
      </c>
      <c r="D16" s="58">
        <v>9606</v>
      </c>
      <c r="E16" s="58">
        <v>9576</v>
      </c>
      <c r="F16" s="58">
        <v>9487</v>
      </c>
      <c r="G16" s="58">
        <v>9632</v>
      </c>
      <c r="H16" s="58">
        <v>9820</v>
      </c>
      <c r="I16" s="58">
        <v>9933</v>
      </c>
      <c r="J16" s="58">
        <v>9945</v>
      </c>
      <c r="K16" s="58">
        <v>10091</v>
      </c>
      <c r="L16" s="58">
        <v>10176</v>
      </c>
      <c r="M16" s="59">
        <v>10330</v>
      </c>
      <c r="N16" s="57">
        <f t="shared" si="0"/>
        <v>9932.1666666666661</v>
      </c>
    </row>
    <row r="17" spans="1:14" ht="12" customHeight="1" x14ac:dyDescent="0.2">
      <c r="A17" s="56" t="str">
        <f>'Pregnant Women Participating'!A17</f>
        <v>Pennsylvania</v>
      </c>
      <c r="B17" s="57">
        <v>3904</v>
      </c>
      <c r="C17" s="58">
        <v>3830</v>
      </c>
      <c r="D17" s="58">
        <v>3763</v>
      </c>
      <c r="E17" s="58">
        <v>3748</v>
      </c>
      <c r="F17" s="58">
        <v>3644</v>
      </c>
      <c r="G17" s="58">
        <v>3678</v>
      </c>
      <c r="H17" s="58">
        <v>3631</v>
      </c>
      <c r="I17" s="58">
        <v>3609</v>
      </c>
      <c r="J17" s="58">
        <v>3603</v>
      </c>
      <c r="K17" s="58">
        <v>3622</v>
      </c>
      <c r="L17" s="58">
        <v>3662</v>
      </c>
      <c r="M17" s="59">
        <v>3639</v>
      </c>
      <c r="N17" s="57">
        <f t="shared" si="0"/>
        <v>3694.4166666666665</v>
      </c>
    </row>
    <row r="18" spans="1:14" ht="12" customHeight="1" x14ac:dyDescent="0.2">
      <c r="A18" s="56" t="str">
        <f>'Pregnant Women Participating'!A18</f>
        <v>Puerto Rico</v>
      </c>
      <c r="B18" s="57">
        <v>2927</v>
      </c>
      <c r="C18" s="58">
        <v>2861</v>
      </c>
      <c r="D18" s="58">
        <v>2670</v>
      </c>
      <c r="E18" s="58">
        <v>2763</v>
      </c>
      <c r="F18" s="58">
        <v>2709</v>
      </c>
      <c r="G18" s="58">
        <v>2659</v>
      </c>
      <c r="H18" s="58">
        <v>2637</v>
      </c>
      <c r="I18" s="58">
        <v>2642</v>
      </c>
      <c r="J18" s="58">
        <v>2604</v>
      </c>
      <c r="K18" s="58">
        <v>2604</v>
      </c>
      <c r="L18" s="58">
        <v>2608</v>
      </c>
      <c r="M18" s="59">
        <v>2539</v>
      </c>
      <c r="N18" s="57">
        <f t="shared" si="0"/>
        <v>2685.25</v>
      </c>
    </row>
    <row r="19" spans="1:14" ht="12" customHeight="1" x14ac:dyDescent="0.2">
      <c r="A19" s="56" t="str">
        <f>'Pregnant Women Participating'!A19</f>
        <v>Virginia</v>
      </c>
      <c r="B19" s="57">
        <v>3612</v>
      </c>
      <c r="C19" s="58">
        <v>3493</v>
      </c>
      <c r="D19" s="58">
        <v>3423</v>
      </c>
      <c r="E19" s="58">
        <v>3446</v>
      </c>
      <c r="F19" s="58">
        <v>3375</v>
      </c>
      <c r="G19" s="58">
        <v>3413</v>
      </c>
      <c r="H19" s="58">
        <v>3355</v>
      </c>
      <c r="I19" s="58">
        <v>3491</v>
      </c>
      <c r="J19" s="58">
        <v>3457</v>
      </c>
      <c r="K19" s="58">
        <v>3464</v>
      </c>
      <c r="L19" s="58">
        <v>3475</v>
      </c>
      <c r="M19" s="59">
        <v>3459</v>
      </c>
      <c r="N19" s="57">
        <f t="shared" si="0"/>
        <v>3455.25</v>
      </c>
    </row>
    <row r="20" spans="1:14" ht="12" customHeight="1" x14ac:dyDescent="0.2">
      <c r="A20" s="56" t="str">
        <f>'Pregnant Women Participating'!A20</f>
        <v>West Virginia</v>
      </c>
      <c r="B20" s="57">
        <v>503</v>
      </c>
      <c r="C20" s="58">
        <v>508</v>
      </c>
      <c r="D20" s="58">
        <v>478</v>
      </c>
      <c r="E20" s="58">
        <v>459</v>
      </c>
      <c r="F20" s="58">
        <v>490</v>
      </c>
      <c r="G20" s="58">
        <v>463</v>
      </c>
      <c r="H20" s="58">
        <v>467</v>
      </c>
      <c r="I20" s="58">
        <v>488</v>
      </c>
      <c r="J20" s="58">
        <v>489</v>
      </c>
      <c r="K20" s="58">
        <v>524</v>
      </c>
      <c r="L20" s="58">
        <v>548</v>
      </c>
      <c r="M20" s="59">
        <v>563</v>
      </c>
      <c r="N20" s="57">
        <f t="shared" si="0"/>
        <v>498.33333333333331</v>
      </c>
    </row>
    <row r="21" spans="1:14" ht="12" customHeight="1" x14ac:dyDescent="0.2">
      <c r="A21" s="56" t="str">
        <f>'Pregnant Women Participating'!A21</f>
        <v>Alabama</v>
      </c>
      <c r="B21" s="57">
        <v>2170</v>
      </c>
      <c r="C21" s="58">
        <v>2205</v>
      </c>
      <c r="D21" s="58">
        <v>2147</v>
      </c>
      <c r="E21" s="58">
        <v>2162</v>
      </c>
      <c r="F21" s="58">
        <v>2060</v>
      </c>
      <c r="G21" s="58">
        <v>2123</v>
      </c>
      <c r="H21" s="58">
        <v>2149</v>
      </c>
      <c r="I21" s="58">
        <v>2191</v>
      </c>
      <c r="J21" s="58">
        <v>2176</v>
      </c>
      <c r="K21" s="58">
        <v>2186</v>
      </c>
      <c r="L21" s="58">
        <v>2266</v>
      </c>
      <c r="M21" s="59">
        <v>2280</v>
      </c>
      <c r="N21" s="57">
        <f t="shared" si="0"/>
        <v>2176.25</v>
      </c>
    </row>
    <row r="22" spans="1:14" ht="12" customHeight="1" x14ac:dyDescent="0.2">
      <c r="A22" s="56" t="str">
        <f>'Pregnant Women Participating'!A22</f>
        <v>Florida</v>
      </c>
      <c r="B22" s="57">
        <v>26823</v>
      </c>
      <c r="C22" s="58">
        <v>26203</v>
      </c>
      <c r="D22" s="58">
        <v>25547</v>
      </c>
      <c r="E22" s="58">
        <v>26024</v>
      </c>
      <c r="F22" s="58">
        <v>25950</v>
      </c>
      <c r="G22" s="58">
        <v>25938</v>
      </c>
      <c r="H22" s="58">
        <v>25810</v>
      </c>
      <c r="I22" s="58">
        <v>26110</v>
      </c>
      <c r="J22" s="58">
        <v>25571</v>
      </c>
      <c r="K22" s="58">
        <v>25835</v>
      </c>
      <c r="L22" s="58">
        <v>26098</v>
      </c>
      <c r="M22" s="59">
        <v>26460</v>
      </c>
      <c r="N22" s="57">
        <f t="shared" si="0"/>
        <v>26030.75</v>
      </c>
    </row>
    <row r="23" spans="1:14" ht="12" customHeight="1" x14ac:dyDescent="0.2">
      <c r="A23" s="56" t="str">
        <f>'Pregnant Women Participating'!A23</f>
        <v>Georgia</v>
      </c>
      <c r="B23" s="57">
        <v>11381</v>
      </c>
      <c r="C23" s="58">
        <v>10043</v>
      </c>
      <c r="D23" s="58">
        <v>11165</v>
      </c>
      <c r="E23" s="58">
        <v>11757</v>
      </c>
      <c r="F23" s="58">
        <v>11234</v>
      </c>
      <c r="G23" s="58">
        <v>11522</v>
      </c>
      <c r="H23" s="58">
        <v>11483</v>
      </c>
      <c r="I23" s="58">
        <v>11583</v>
      </c>
      <c r="J23" s="58">
        <v>11507</v>
      </c>
      <c r="K23" s="58">
        <v>11756</v>
      </c>
      <c r="L23" s="58">
        <v>11869</v>
      </c>
      <c r="M23" s="59">
        <v>12143</v>
      </c>
      <c r="N23" s="57">
        <f t="shared" si="0"/>
        <v>11453.583333333334</v>
      </c>
    </row>
    <row r="24" spans="1:14" ht="12" customHeight="1" x14ac:dyDescent="0.2">
      <c r="A24" s="56" t="str">
        <f>'Pregnant Women Participating'!A24</f>
        <v>Kentucky</v>
      </c>
      <c r="B24" s="57">
        <v>3642</v>
      </c>
      <c r="C24" s="58">
        <v>3652</v>
      </c>
      <c r="D24" s="58">
        <v>3655</v>
      </c>
      <c r="E24" s="58">
        <v>3666</v>
      </c>
      <c r="F24" s="58">
        <v>3659</v>
      </c>
      <c r="G24" s="58">
        <v>3652</v>
      </c>
      <c r="H24" s="58">
        <v>3597</v>
      </c>
      <c r="I24" s="58">
        <v>3587</v>
      </c>
      <c r="J24" s="58">
        <v>3545</v>
      </c>
      <c r="K24" s="58">
        <v>3601</v>
      </c>
      <c r="L24" s="58">
        <v>3720</v>
      </c>
      <c r="M24" s="59">
        <v>3824</v>
      </c>
      <c r="N24" s="57">
        <f t="shared" si="0"/>
        <v>3650</v>
      </c>
    </row>
    <row r="25" spans="1:14" ht="12" customHeight="1" x14ac:dyDescent="0.2">
      <c r="A25" s="56" t="str">
        <f>'Pregnant Women Participating'!A25</f>
        <v>Mississippi</v>
      </c>
      <c r="B25" s="57">
        <v>2637</v>
      </c>
      <c r="C25" s="58">
        <v>2605</v>
      </c>
      <c r="D25" s="58">
        <v>2516</v>
      </c>
      <c r="E25" s="58">
        <v>2522</v>
      </c>
      <c r="F25" s="58">
        <v>2537</v>
      </c>
      <c r="G25" s="58">
        <v>2558</v>
      </c>
      <c r="H25" s="58">
        <v>2458</v>
      </c>
      <c r="I25" s="58">
        <v>2473</v>
      </c>
      <c r="J25" s="58">
        <v>2431</v>
      </c>
      <c r="K25" s="58">
        <v>2451</v>
      </c>
      <c r="L25" s="58">
        <v>2597</v>
      </c>
      <c r="M25" s="59">
        <v>2635</v>
      </c>
      <c r="N25" s="57">
        <f t="shared" si="0"/>
        <v>2535</v>
      </c>
    </row>
    <row r="26" spans="1:14" ht="12" customHeight="1" x14ac:dyDescent="0.2">
      <c r="A26" s="56" t="str">
        <f>'Pregnant Women Participating'!A26</f>
        <v>North Carolina</v>
      </c>
      <c r="B26" s="57">
        <v>9821</v>
      </c>
      <c r="C26" s="58">
        <v>9606</v>
      </c>
      <c r="D26" s="58">
        <v>9459</v>
      </c>
      <c r="E26" s="58">
        <v>9675</v>
      </c>
      <c r="F26" s="58">
        <v>9477</v>
      </c>
      <c r="G26" s="58">
        <v>9398</v>
      </c>
      <c r="H26" s="58">
        <v>9403</v>
      </c>
      <c r="I26" s="58">
        <v>9616</v>
      </c>
      <c r="J26" s="58">
        <v>9559</v>
      </c>
      <c r="K26" s="58">
        <v>9716</v>
      </c>
      <c r="L26" s="58">
        <v>10079</v>
      </c>
      <c r="M26" s="59">
        <v>10212</v>
      </c>
      <c r="N26" s="57">
        <f t="shared" si="0"/>
        <v>9668.4166666666661</v>
      </c>
    </row>
    <row r="27" spans="1:14" ht="12" customHeight="1" x14ac:dyDescent="0.2">
      <c r="A27" s="56" t="str">
        <f>'Pregnant Women Participating'!A27</f>
        <v>South Carolina</v>
      </c>
      <c r="B27" s="57">
        <v>3563</v>
      </c>
      <c r="C27" s="58">
        <v>3500</v>
      </c>
      <c r="D27" s="58">
        <v>3442</v>
      </c>
      <c r="E27" s="58">
        <v>3517</v>
      </c>
      <c r="F27" s="58">
        <v>3483</v>
      </c>
      <c r="G27" s="58">
        <v>3464</v>
      </c>
      <c r="H27" s="58">
        <v>3418</v>
      </c>
      <c r="I27" s="58">
        <v>3351</v>
      </c>
      <c r="J27" s="58">
        <v>3345</v>
      </c>
      <c r="K27" s="58">
        <v>3330</v>
      </c>
      <c r="L27" s="58">
        <v>3449</v>
      </c>
      <c r="M27" s="59">
        <v>3425</v>
      </c>
      <c r="N27" s="57">
        <f t="shared" si="0"/>
        <v>3440.5833333333335</v>
      </c>
    </row>
    <row r="28" spans="1:14" ht="12" customHeight="1" x14ac:dyDescent="0.2">
      <c r="A28" s="56" t="str">
        <f>'Pregnant Women Participating'!A28</f>
        <v>Tennessee</v>
      </c>
      <c r="B28" s="57">
        <v>3366</v>
      </c>
      <c r="C28" s="58">
        <v>3632</v>
      </c>
      <c r="D28" s="58">
        <v>3892</v>
      </c>
      <c r="E28" s="58">
        <v>4194</v>
      </c>
      <c r="F28" s="58">
        <v>4298</v>
      </c>
      <c r="G28" s="58">
        <v>4866</v>
      </c>
      <c r="H28" s="58">
        <v>5091</v>
      </c>
      <c r="I28" s="58">
        <v>5595</v>
      </c>
      <c r="J28" s="58">
        <v>5277</v>
      </c>
      <c r="K28" s="58">
        <v>5434</v>
      </c>
      <c r="L28" s="58">
        <v>5632</v>
      </c>
      <c r="M28" s="59">
        <v>5943</v>
      </c>
      <c r="N28" s="57">
        <f t="shared" si="0"/>
        <v>4768.333333333333</v>
      </c>
    </row>
    <row r="29" spans="1:14" ht="12" customHeight="1" x14ac:dyDescent="0.2">
      <c r="A29" s="56" t="str">
        <f>'Pregnant Women Participating'!A29</f>
        <v>Choctaw Indians, MS</v>
      </c>
      <c r="B29" s="57">
        <v>19</v>
      </c>
      <c r="C29" s="58">
        <v>14</v>
      </c>
      <c r="D29" s="58">
        <v>7</v>
      </c>
      <c r="E29" s="58">
        <v>13</v>
      </c>
      <c r="F29" s="58">
        <v>15</v>
      </c>
      <c r="G29" s="58">
        <v>17</v>
      </c>
      <c r="H29" s="58">
        <v>21</v>
      </c>
      <c r="I29" s="58">
        <v>16</v>
      </c>
      <c r="J29" s="58">
        <v>10</v>
      </c>
      <c r="K29" s="58">
        <v>10</v>
      </c>
      <c r="L29" s="58">
        <v>11</v>
      </c>
      <c r="M29" s="59">
        <v>6</v>
      </c>
      <c r="N29" s="57">
        <f t="shared" si="0"/>
        <v>13.25</v>
      </c>
    </row>
    <row r="30" spans="1:14" ht="12" customHeight="1" x14ac:dyDescent="0.2">
      <c r="A30" s="56" t="str">
        <f>'Pregnant Women Participating'!A30</f>
        <v>Eastern Cherokee, NC</v>
      </c>
      <c r="B30" s="57">
        <v>16</v>
      </c>
      <c r="C30" s="58">
        <v>14</v>
      </c>
      <c r="D30" s="58">
        <v>10</v>
      </c>
      <c r="E30" s="58">
        <v>9</v>
      </c>
      <c r="F30" s="58">
        <v>13</v>
      </c>
      <c r="G30" s="58">
        <v>14</v>
      </c>
      <c r="H30" s="58">
        <v>13</v>
      </c>
      <c r="I30" s="58">
        <v>10</v>
      </c>
      <c r="J30" s="58">
        <v>11</v>
      </c>
      <c r="K30" s="58">
        <v>15</v>
      </c>
      <c r="L30" s="58">
        <v>20</v>
      </c>
      <c r="M30" s="59">
        <v>24</v>
      </c>
      <c r="N30" s="57">
        <f t="shared" si="0"/>
        <v>14.083333333333334</v>
      </c>
    </row>
    <row r="31" spans="1:14" ht="12" customHeight="1" x14ac:dyDescent="0.2">
      <c r="A31" s="56" t="str">
        <f>'Pregnant Women Participating'!A31</f>
        <v>Illinois</v>
      </c>
      <c r="B31" s="57">
        <v>11566</v>
      </c>
      <c r="C31" s="58">
        <v>11273</v>
      </c>
      <c r="D31" s="58">
        <v>11033</v>
      </c>
      <c r="E31" s="58">
        <v>10973</v>
      </c>
      <c r="F31" s="58">
        <v>10825</v>
      </c>
      <c r="G31" s="58">
        <v>10923</v>
      </c>
      <c r="H31" s="58">
        <v>10956</v>
      </c>
      <c r="I31" s="58">
        <v>11023</v>
      </c>
      <c r="J31" s="58">
        <v>10772</v>
      </c>
      <c r="K31" s="58">
        <v>11102</v>
      </c>
      <c r="L31" s="58">
        <v>11316</v>
      </c>
      <c r="M31" s="59">
        <v>11416</v>
      </c>
      <c r="N31" s="57">
        <f t="shared" si="0"/>
        <v>11098.166666666666</v>
      </c>
    </row>
    <row r="32" spans="1:14" ht="12" customHeight="1" x14ac:dyDescent="0.2">
      <c r="A32" s="56" t="str">
        <f>'Pregnant Women Participating'!A32</f>
        <v>Indiana</v>
      </c>
      <c r="B32" s="57">
        <v>5173</v>
      </c>
      <c r="C32" s="58">
        <v>5093</v>
      </c>
      <c r="D32" s="58">
        <v>4964</v>
      </c>
      <c r="E32" s="58">
        <v>5115</v>
      </c>
      <c r="F32" s="58">
        <v>5119</v>
      </c>
      <c r="G32" s="58">
        <v>5081</v>
      </c>
      <c r="H32" s="58">
        <v>5124</v>
      </c>
      <c r="I32" s="58">
        <v>5184</v>
      </c>
      <c r="J32" s="58">
        <v>5114</v>
      </c>
      <c r="K32" s="58">
        <v>5279</v>
      </c>
      <c r="L32" s="58">
        <v>5324</v>
      </c>
      <c r="M32" s="59">
        <v>5395</v>
      </c>
      <c r="N32" s="57">
        <f t="shared" si="0"/>
        <v>5163.75</v>
      </c>
    </row>
    <row r="33" spans="1:14" ht="12" customHeight="1" x14ac:dyDescent="0.2">
      <c r="A33" s="56" t="str">
        <f>'Pregnant Women Participating'!A33</f>
        <v>Iowa</v>
      </c>
      <c r="B33" s="57">
        <v>1844</v>
      </c>
      <c r="C33" s="58">
        <v>1844</v>
      </c>
      <c r="D33" s="58">
        <v>1889</v>
      </c>
      <c r="E33" s="58">
        <v>1913</v>
      </c>
      <c r="F33" s="58">
        <v>1906</v>
      </c>
      <c r="G33" s="58">
        <v>1901</v>
      </c>
      <c r="H33" s="58">
        <v>1944</v>
      </c>
      <c r="I33" s="58">
        <v>2001</v>
      </c>
      <c r="J33" s="58">
        <v>1974</v>
      </c>
      <c r="K33" s="58">
        <v>1932</v>
      </c>
      <c r="L33" s="58">
        <v>1959</v>
      </c>
      <c r="M33" s="59">
        <v>1966</v>
      </c>
      <c r="N33" s="57">
        <f t="shared" si="0"/>
        <v>1922.75</v>
      </c>
    </row>
    <row r="34" spans="1:14" ht="12" customHeight="1" x14ac:dyDescent="0.2">
      <c r="A34" s="56" t="str">
        <f>'Pregnant Women Participating'!A34</f>
        <v>Michigan</v>
      </c>
      <c r="B34" s="57">
        <v>5088</v>
      </c>
      <c r="C34" s="58">
        <v>4982</v>
      </c>
      <c r="D34" s="58">
        <v>4934</v>
      </c>
      <c r="E34" s="58">
        <v>4910</v>
      </c>
      <c r="F34" s="58">
        <v>4732</v>
      </c>
      <c r="G34" s="58">
        <v>4833</v>
      </c>
      <c r="H34" s="58">
        <v>4844</v>
      </c>
      <c r="I34" s="58">
        <v>4823</v>
      </c>
      <c r="J34" s="58">
        <v>4894</v>
      </c>
      <c r="K34" s="58">
        <v>4978</v>
      </c>
      <c r="L34" s="58">
        <v>5042</v>
      </c>
      <c r="M34" s="59">
        <v>5051</v>
      </c>
      <c r="N34" s="57">
        <f t="shared" si="0"/>
        <v>4925.916666666667</v>
      </c>
    </row>
    <row r="35" spans="1:14" ht="12" customHeight="1" x14ac:dyDescent="0.2">
      <c r="A35" s="56" t="str">
        <f>'Pregnant Women Participating'!A35</f>
        <v>Minnesota</v>
      </c>
      <c r="B35" s="57">
        <v>5686</v>
      </c>
      <c r="C35" s="58">
        <v>5549</v>
      </c>
      <c r="D35" s="58">
        <v>5498</v>
      </c>
      <c r="E35" s="58">
        <v>5426</v>
      </c>
      <c r="F35" s="58">
        <v>5282</v>
      </c>
      <c r="G35" s="58">
        <v>5336</v>
      </c>
      <c r="H35" s="58">
        <v>5385</v>
      </c>
      <c r="I35" s="58">
        <v>5471</v>
      </c>
      <c r="J35" s="58">
        <v>5421</v>
      </c>
      <c r="K35" s="58">
        <v>5526</v>
      </c>
      <c r="L35" s="58">
        <v>5590</v>
      </c>
      <c r="M35" s="59">
        <v>5566</v>
      </c>
      <c r="N35" s="57">
        <f t="shared" si="0"/>
        <v>5478</v>
      </c>
    </row>
    <row r="36" spans="1:14" ht="12" customHeight="1" x14ac:dyDescent="0.2">
      <c r="A36" s="56" t="str">
        <f>'Pregnant Women Participating'!A36</f>
        <v>Ohio</v>
      </c>
      <c r="B36" s="57">
        <v>2995</v>
      </c>
      <c r="C36" s="58">
        <v>2905</v>
      </c>
      <c r="D36" s="58">
        <v>2809</v>
      </c>
      <c r="E36" s="58">
        <v>2828</v>
      </c>
      <c r="F36" s="58">
        <v>2768</v>
      </c>
      <c r="G36" s="58">
        <v>2757</v>
      </c>
      <c r="H36" s="58">
        <v>2777</v>
      </c>
      <c r="I36" s="58">
        <v>2831</v>
      </c>
      <c r="J36" s="58">
        <v>2823</v>
      </c>
      <c r="K36" s="58">
        <v>2900</v>
      </c>
      <c r="L36" s="58">
        <v>2960</v>
      </c>
      <c r="M36" s="59">
        <v>2959</v>
      </c>
      <c r="N36" s="57">
        <f t="shared" si="0"/>
        <v>2859.3333333333335</v>
      </c>
    </row>
    <row r="37" spans="1:14" ht="12" customHeight="1" x14ac:dyDescent="0.2">
      <c r="A37" s="56" t="str">
        <f>'Pregnant Women Participating'!A37</f>
        <v>Wisconsin</v>
      </c>
      <c r="B37" s="57">
        <v>2146</v>
      </c>
      <c r="C37" s="58">
        <v>2090</v>
      </c>
      <c r="D37" s="58">
        <v>2018</v>
      </c>
      <c r="E37" s="58">
        <v>1978</v>
      </c>
      <c r="F37" s="58">
        <v>1999</v>
      </c>
      <c r="G37" s="58">
        <v>1975</v>
      </c>
      <c r="H37" s="58">
        <v>1974</v>
      </c>
      <c r="I37" s="58">
        <v>2023</v>
      </c>
      <c r="J37" s="58">
        <v>1968</v>
      </c>
      <c r="K37" s="58">
        <v>2021</v>
      </c>
      <c r="L37" s="58">
        <v>2031</v>
      </c>
      <c r="M37" s="59">
        <v>2086</v>
      </c>
      <c r="N37" s="57">
        <f t="shared" si="0"/>
        <v>2025.75</v>
      </c>
    </row>
    <row r="38" spans="1:14" ht="12" customHeight="1" x14ac:dyDescent="0.2">
      <c r="A38" s="56" t="str">
        <f>'Pregnant Women Participating'!A38</f>
        <v>Arizona</v>
      </c>
      <c r="B38" s="57">
        <v>7309</v>
      </c>
      <c r="C38" s="58">
        <v>7264</v>
      </c>
      <c r="D38" s="58">
        <v>7330</v>
      </c>
      <c r="E38" s="58">
        <v>7262</v>
      </c>
      <c r="F38" s="58">
        <v>7106</v>
      </c>
      <c r="G38" s="58">
        <v>7032</v>
      </c>
      <c r="H38" s="58">
        <v>6855</v>
      </c>
      <c r="I38" s="58">
        <v>6697</v>
      </c>
      <c r="J38" s="58">
        <v>6569</v>
      </c>
      <c r="K38" s="58">
        <v>6751</v>
      </c>
      <c r="L38" s="58">
        <v>6812</v>
      </c>
      <c r="M38" s="59">
        <v>6849</v>
      </c>
      <c r="N38" s="57">
        <f t="shared" si="0"/>
        <v>6986.333333333333</v>
      </c>
    </row>
    <row r="39" spans="1:14" ht="12" customHeight="1" x14ac:dyDescent="0.2">
      <c r="A39" s="56" t="str">
        <f>'Pregnant Women Participating'!A39</f>
        <v>Arkansas</v>
      </c>
      <c r="B39" s="57">
        <v>1148</v>
      </c>
      <c r="C39" s="58">
        <v>1224</v>
      </c>
      <c r="D39" s="58">
        <v>1170</v>
      </c>
      <c r="E39" s="58">
        <v>1163</v>
      </c>
      <c r="F39" s="58">
        <v>1147</v>
      </c>
      <c r="G39" s="58">
        <v>1114</v>
      </c>
      <c r="H39" s="58">
        <v>1125</v>
      </c>
      <c r="I39" s="58">
        <v>1126</v>
      </c>
      <c r="J39" s="58">
        <v>1035</v>
      </c>
      <c r="K39" s="58">
        <v>1059</v>
      </c>
      <c r="L39" s="58">
        <v>1098</v>
      </c>
      <c r="M39" s="59">
        <v>1117</v>
      </c>
      <c r="N39" s="57">
        <f t="shared" si="0"/>
        <v>1127.1666666666667</v>
      </c>
    </row>
    <row r="40" spans="1:14" ht="12" customHeight="1" x14ac:dyDescent="0.2">
      <c r="A40" s="56" t="str">
        <f>'Pregnant Women Participating'!A40</f>
        <v>Louisiana</v>
      </c>
      <c r="B40" s="57">
        <v>2462</v>
      </c>
      <c r="C40" s="58">
        <v>2446</v>
      </c>
      <c r="D40" s="58">
        <v>2352</v>
      </c>
      <c r="E40" s="58">
        <v>2373</v>
      </c>
      <c r="F40" s="58">
        <v>2377</v>
      </c>
      <c r="G40" s="58">
        <v>2348</v>
      </c>
      <c r="H40" s="58">
        <v>2327</v>
      </c>
      <c r="I40" s="58">
        <v>2315</v>
      </c>
      <c r="J40" s="58">
        <v>2324</v>
      </c>
      <c r="K40" s="58">
        <v>2344</v>
      </c>
      <c r="L40" s="58">
        <v>2446</v>
      </c>
      <c r="M40" s="59">
        <v>2491</v>
      </c>
      <c r="N40" s="57">
        <f t="shared" si="0"/>
        <v>2383.75</v>
      </c>
    </row>
    <row r="41" spans="1:14" ht="12" customHeight="1" x14ac:dyDescent="0.2">
      <c r="A41" s="56" t="str">
        <f>'Pregnant Women Participating'!A41</f>
        <v>New Mexico</v>
      </c>
      <c r="B41" s="57">
        <v>1698</v>
      </c>
      <c r="C41" s="58">
        <v>1729</v>
      </c>
      <c r="D41" s="58">
        <v>1745</v>
      </c>
      <c r="E41" s="58">
        <v>1821</v>
      </c>
      <c r="F41" s="58">
        <v>1821</v>
      </c>
      <c r="G41" s="58">
        <v>1822</v>
      </c>
      <c r="H41" s="58">
        <v>1882</v>
      </c>
      <c r="I41" s="58">
        <v>1880</v>
      </c>
      <c r="J41" s="58">
        <v>1875</v>
      </c>
      <c r="K41" s="58">
        <v>1894</v>
      </c>
      <c r="L41" s="58">
        <v>1958</v>
      </c>
      <c r="M41" s="59">
        <v>1976</v>
      </c>
      <c r="N41" s="57">
        <f t="shared" si="0"/>
        <v>1841.75</v>
      </c>
    </row>
    <row r="42" spans="1:14" ht="12" customHeight="1" x14ac:dyDescent="0.2">
      <c r="A42" s="56" t="str">
        <f>'Pregnant Women Participating'!A42</f>
        <v>Oklahoma</v>
      </c>
      <c r="B42" s="57">
        <v>723</v>
      </c>
      <c r="C42" s="58">
        <v>708</v>
      </c>
      <c r="D42" s="58">
        <v>700</v>
      </c>
      <c r="E42" s="58">
        <v>675</v>
      </c>
      <c r="F42" s="58">
        <v>680</v>
      </c>
      <c r="G42" s="58">
        <v>674</v>
      </c>
      <c r="H42" s="58">
        <v>653</v>
      </c>
      <c r="I42" s="58">
        <v>661</v>
      </c>
      <c r="J42" s="58">
        <v>678</v>
      </c>
      <c r="K42" s="58">
        <v>696</v>
      </c>
      <c r="L42" s="58">
        <v>677</v>
      </c>
      <c r="M42" s="59">
        <v>654</v>
      </c>
      <c r="N42" s="57">
        <f t="shared" si="0"/>
        <v>681.58333333333337</v>
      </c>
    </row>
    <row r="43" spans="1:14" ht="12" customHeight="1" x14ac:dyDescent="0.2">
      <c r="A43" s="56" t="str">
        <f>'Pregnant Women Participating'!A43</f>
        <v>Texas</v>
      </c>
      <c r="B43" s="57">
        <v>89832</v>
      </c>
      <c r="C43" s="58">
        <v>79953</v>
      </c>
      <c r="D43" s="58">
        <v>79375</v>
      </c>
      <c r="E43" s="58">
        <v>80638</v>
      </c>
      <c r="F43" s="58">
        <v>80061</v>
      </c>
      <c r="G43" s="58">
        <v>80402</v>
      </c>
      <c r="H43" s="58">
        <v>80612</v>
      </c>
      <c r="I43" s="58">
        <v>82105</v>
      </c>
      <c r="J43" s="58">
        <v>82427</v>
      </c>
      <c r="K43" s="58">
        <v>84133</v>
      </c>
      <c r="L43" s="58">
        <v>85080</v>
      </c>
      <c r="M43" s="59">
        <v>85763</v>
      </c>
      <c r="N43" s="57">
        <f t="shared" si="0"/>
        <v>82531.75</v>
      </c>
    </row>
    <row r="44" spans="1:14" ht="12" customHeight="1" x14ac:dyDescent="0.2">
      <c r="A44" s="56" t="str">
        <f>'Pregnant Women Participating'!A44</f>
        <v>Utah</v>
      </c>
      <c r="B44" s="57">
        <v>1769</v>
      </c>
      <c r="C44" s="58">
        <v>1811</v>
      </c>
      <c r="D44" s="58">
        <v>1756</v>
      </c>
      <c r="E44" s="58">
        <v>1757</v>
      </c>
      <c r="F44" s="58">
        <v>1754</v>
      </c>
      <c r="G44" s="58">
        <v>1723</v>
      </c>
      <c r="H44" s="58">
        <v>1725</v>
      </c>
      <c r="I44" s="58">
        <v>1712</v>
      </c>
      <c r="J44" s="58">
        <v>1705</v>
      </c>
      <c r="K44" s="58">
        <v>1723</v>
      </c>
      <c r="L44" s="58">
        <v>1748</v>
      </c>
      <c r="M44" s="59">
        <v>1740</v>
      </c>
      <c r="N44" s="57">
        <f t="shared" si="0"/>
        <v>1743.5833333333333</v>
      </c>
    </row>
    <row r="45" spans="1:14" ht="12" customHeight="1" x14ac:dyDescent="0.2">
      <c r="A45" s="56" t="str">
        <f>'Pregnant Women Participating'!A45</f>
        <v>Inter-Tribal Council, AZ</v>
      </c>
      <c r="B45" s="57">
        <v>193</v>
      </c>
      <c r="C45" s="58">
        <v>181</v>
      </c>
      <c r="D45" s="58">
        <v>179</v>
      </c>
      <c r="E45" s="58">
        <v>192</v>
      </c>
      <c r="F45" s="58">
        <v>174</v>
      </c>
      <c r="G45" s="58">
        <v>171</v>
      </c>
      <c r="H45" s="58">
        <v>180</v>
      </c>
      <c r="I45" s="58">
        <v>179</v>
      </c>
      <c r="J45" s="58">
        <v>166</v>
      </c>
      <c r="K45" s="58">
        <v>166</v>
      </c>
      <c r="L45" s="58">
        <v>188</v>
      </c>
      <c r="M45" s="59">
        <v>201</v>
      </c>
      <c r="N45" s="57">
        <f t="shared" si="0"/>
        <v>180.83333333333334</v>
      </c>
    </row>
    <row r="46" spans="1:14" ht="12" customHeight="1" x14ac:dyDescent="0.2">
      <c r="A46" s="56" t="str">
        <f>'Pregnant Women Participating'!A46</f>
        <v>Navajo Nation, AZ</v>
      </c>
      <c r="B46" s="57">
        <v>323</v>
      </c>
      <c r="C46" s="58">
        <v>349</v>
      </c>
      <c r="D46" s="58">
        <v>347</v>
      </c>
      <c r="E46" s="58">
        <v>348</v>
      </c>
      <c r="F46" s="58">
        <v>333</v>
      </c>
      <c r="G46" s="58">
        <v>322</v>
      </c>
      <c r="H46" s="58">
        <v>346</v>
      </c>
      <c r="I46" s="58">
        <v>334</v>
      </c>
      <c r="J46" s="58">
        <v>310</v>
      </c>
      <c r="K46" s="58">
        <v>344</v>
      </c>
      <c r="L46" s="58">
        <v>339</v>
      </c>
      <c r="M46" s="59">
        <v>337</v>
      </c>
      <c r="N46" s="57">
        <f t="shared" si="0"/>
        <v>336</v>
      </c>
    </row>
    <row r="47" spans="1:14" ht="12" customHeight="1" x14ac:dyDescent="0.2">
      <c r="A47" s="56" t="str">
        <f>'Pregnant Women Participating'!A47</f>
        <v>Acoma, Canoncito &amp; Laguna, NM</v>
      </c>
      <c r="B47" s="57">
        <v>19</v>
      </c>
      <c r="C47" s="58">
        <v>23</v>
      </c>
      <c r="D47" s="58">
        <v>13</v>
      </c>
      <c r="E47" s="58">
        <v>14</v>
      </c>
      <c r="F47" s="58">
        <v>11</v>
      </c>
      <c r="G47" s="58">
        <v>11</v>
      </c>
      <c r="H47" s="58">
        <v>5</v>
      </c>
      <c r="I47" s="58">
        <v>7</v>
      </c>
      <c r="J47" s="58">
        <v>14</v>
      </c>
      <c r="K47" s="58">
        <v>17</v>
      </c>
      <c r="L47" s="58">
        <v>9</v>
      </c>
      <c r="M47" s="59">
        <v>9</v>
      </c>
      <c r="N47" s="57">
        <f t="shared" si="0"/>
        <v>12.666666666666666</v>
      </c>
    </row>
    <row r="48" spans="1:14" ht="12" customHeight="1" x14ac:dyDescent="0.2">
      <c r="A48" s="56" t="str">
        <f>'Pregnant Women Participating'!A48</f>
        <v>Eight Northern Pueblos, NM</v>
      </c>
      <c r="B48" s="57">
        <v>6</v>
      </c>
      <c r="C48" s="58">
        <v>7</v>
      </c>
      <c r="D48" s="58">
        <v>6</v>
      </c>
      <c r="E48" s="58">
        <v>4</v>
      </c>
      <c r="F48" s="58">
        <v>6</v>
      </c>
      <c r="G48" s="58">
        <v>8</v>
      </c>
      <c r="H48" s="58">
        <v>8</v>
      </c>
      <c r="I48" s="58">
        <v>13</v>
      </c>
      <c r="J48" s="58">
        <v>10</v>
      </c>
      <c r="K48" s="58">
        <v>10</v>
      </c>
      <c r="L48" s="58">
        <v>10</v>
      </c>
      <c r="M48" s="59">
        <v>13</v>
      </c>
      <c r="N48" s="57">
        <f t="shared" si="0"/>
        <v>8.4166666666666661</v>
      </c>
    </row>
    <row r="49" spans="1:14" ht="12" customHeight="1" x14ac:dyDescent="0.2">
      <c r="A49" s="56" t="str">
        <f>'Pregnant Women Participating'!A49</f>
        <v>Five Sandoval Pueblos, NM</v>
      </c>
      <c r="B49" s="57">
        <v>7</v>
      </c>
      <c r="C49" s="58">
        <v>8</v>
      </c>
      <c r="D49" s="58">
        <v>7</v>
      </c>
      <c r="E49" s="58">
        <v>9</v>
      </c>
      <c r="F49" s="58">
        <v>8</v>
      </c>
      <c r="G49" s="58">
        <v>6</v>
      </c>
      <c r="H49" s="58">
        <v>6</v>
      </c>
      <c r="I49" s="58">
        <v>9</v>
      </c>
      <c r="J49" s="58">
        <v>10</v>
      </c>
      <c r="K49" s="58">
        <v>9</v>
      </c>
      <c r="L49" s="58">
        <v>10</v>
      </c>
      <c r="M49" s="59">
        <v>12</v>
      </c>
      <c r="N49" s="57">
        <f t="shared" si="0"/>
        <v>8.4166666666666661</v>
      </c>
    </row>
    <row r="50" spans="1:14" ht="12" customHeight="1" x14ac:dyDescent="0.2">
      <c r="A50" s="56" t="str">
        <f>'Pregnant Women Participating'!A50</f>
        <v>Isleta Pueblo, NM</v>
      </c>
      <c r="B50" s="57">
        <v>91</v>
      </c>
      <c r="C50" s="58">
        <v>81</v>
      </c>
      <c r="D50" s="58">
        <v>75</v>
      </c>
      <c r="E50" s="58">
        <v>62</v>
      </c>
      <c r="F50" s="58">
        <v>58</v>
      </c>
      <c r="G50" s="58">
        <v>54</v>
      </c>
      <c r="H50" s="58">
        <v>55</v>
      </c>
      <c r="I50" s="58">
        <v>47</v>
      </c>
      <c r="J50" s="58">
        <v>50</v>
      </c>
      <c r="K50" s="58">
        <v>49</v>
      </c>
      <c r="L50" s="58">
        <v>40</v>
      </c>
      <c r="M50" s="59">
        <v>43</v>
      </c>
      <c r="N50" s="57">
        <f t="shared" si="0"/>
        <v>58.75</v>
      </c>
    </row>
    <row r="51" spans="1:14" ht="12" customHeight="1" x14ac:dyDescent="0.2">
      <c r="A51" s="56" t="str">
        <f>'Pregnant Women Participating'!A51</f>
        <v>San Felipe Pueblo, NM</v>
      </c>
      <c r="B51" s="57">
        <v>10</v>
      </c>
      <c r="C51" s="58">
        <v>10</v>
      </c>
      <c r="D51" s="58">
        <v>8</v>
      </c>
      <c r="E51" s="58">
        <v>11</v>
      </c>
      <c r="F51" s="58">
        <v>9</v>
      </c>
      <c r="G51" s="58">
        <v>11</v>
      </c>
      <c r="H51" s="58">
        <v>10</v>
      </c>
      <c r="I51" s="58">
        <v>5</v>
      </c>
      <c r="J51" s="58">
        <v>7</v>
      </c>
      <c r="K51" s="58">
        <v>8</v>
      </c>
      <c r="L51" s="58">
        <v>6</v>
      </c>
      <c r="M51" s="59">
        <v>5</v>
      </c>
      <c r="N51" s="57">
        <f t="shared" si="0"/>
        <v>8.3333333333333339</v>
      </c>
    </row>
    <row r="52" spans="1:14" ht="12" customHeight="1" x14ac:dyDescent="0.2">
      <c r="A52" s="56" t="str">
        <f>'Pregnant Women Participating'!A52</f>
        <v>Santo Domingo Tribe, NM</v>
      </c>
      <c r="B52" s="57">
        <v>5</v>
      </c>
      <c r="C52" s="58">
        <v>5</v>
      </c>
      <c r="D52" s="58">
        <v>5</v>
      </c>
      <c r="E52" s="58">
        <v>3</v>
      </c>
      <c r="F52" s="58">
        <v>3</v>
      </c>
      <c r="G52" s="58">
        <v>5</v>
      </c>
      <c r="H52" s="58">
        <v>4</v>
      </c>
      <c r="I52" s="58">
        <v>2</v>
      </c>
      <c r="J52" s="58">
        <v>5</v>
      </c>
      <c r="K52" s="58">
        <v>5</v>
      </c>
      <c r="L52" s="58">
        <v>7</v>
      </c>
      <c r="M52" s="59">
        <v>7</v>
      </c>
      <c r="N52" s="57">
        <f t="shared" si="0"/>
        <v>4.666666666666667</v>
      </c>
    </row>
    <row r="53" spans="1:14" ht="12" customHeight="1" x14ac:dyDescent="0.2">
      <c r="A53" s="56" t="str">
        <f>'Pregnant Women Participating'!A53</f>
        <v>Zuni Pueblo, NM</v>
      </c>
      <c r="B53" s="57">
        <v>7</v>
      </c>
      <c r="C53" s="58">
        <v>6</v>
      </c>
      <c r="D53" s="58">
        <v>6</v>
      </c>
      <c r="E53" s="58">
        <v>6</v>
      </c>
      <c r="F53" s="58">
        <v>8</v>
      </c>
      <c r="G53" s="58">
        <v>8</v>
      </c>
      <c r="H53" s="58">
        <v>7</v>
      </c>
      <c r="I53" s="58">
        <v>13</v>
      </c>
      <c r="J53" s="58">
        <v>12</v>
      </c>
      <c r="K53" s="58">
        <v>12</v>
      </c>
      <c r="L53" s="58">
        <v>12</v>
      </c>
      <c r="M53" s="59">
        <v>10</v>
      </c>
      <c r="N53" s="57">
        <f t="shared" si="0"/>
        <v>8.9166666666666661</v>
      </c>
    </row>
    <row r="54" spans="1:14" ht="12" customHeight="1" x14ac:dyDescent="0.2">
      <c r="A54" s="56" t="str">
        <f>'Pregnant Women Participating'!A54</f>
        <v>Cherokee Nation, OK</v>
      </c>
      <c r="B54" s="57">
        <v>73</v>
      </c>
      <c r="C54" s="58">
        <v>84</v>
      </c>
      <c r="D54" s="58">
        <v>84</v>
      </c>
      <c r="E54" s="58">
        <v>88</v>
      </c>
      <c r="F54" s="58">
        <v>97</v>
      </c>
      <c r="G54" s="58">
        <v>98</v>
      </c>
      <c r="H54" s="58">
        <v>108</v>
      </c>
      <c r="I54" s="58">
        <v>107</v>
      </c>
      <c r="J54" s="58">
        <v>127</v>
      </c>
      <c r="K54" s="58">
        <v>124</v>
      </c>
      <c r="L54" s="58">
        <v>117</v>
      </c>
      <c r="M54" s="59">
        <v>127</v>
      </c>
      <c r="N54" s="57">
        <f t="shared" si="0"/>
        <v>102.83333333333333</v>
      </c>
    </row>
    <row r="55" spans="1:14" ht="12" customHeight="1" x14ac:dyDescent="0.2">
      <c r="A55" s="56" t="str">
        <f>'Pregnant Women Participating'!A55</f>
        <v>Chickasaw Nation, OK</v>
      </c>
      <c r="B55" s="57">
        <v>75</v>
      </c>
      <c r="C55" s="58">
        <v>84</v>
      </c>
      <c r="D55" s="58">
        <v>83</v>
      </c>
      <c r="E55" s="58">
        <v>86</v>
      </c>
      <c r="F55" s="58">
        <v>84</v>
      </c>
      <c r="G55" s="58">
        <v>75</v>
      </c>
      <c r="H55" s="58">
        <v>71</v>
      </c>
      <c r="I55" s="58">
        <v>66</v>
      </c>
      <c r="J55" s="58">
        <v>62</v>
      </c>
      <c r="K55" s="58">
        <v>61</v>
      </c>
      <c r="L55" s="58">
        <v>68</v>
      </c>
      <c r="M55" s="59">
        <v>84</v>
      </c>
      <c r="N55" s="57">
        <f t="shared" si="0"/>
        <v>74.916666666666671</v>
      </c>
    </row>
    <row r="56" spans="1:14" ht="12" customHeight="1" x14ac:dyDescent="0.2">
      <c r="A56" s="56" t="str">
        <f>'Pregnant Women Participating'!A56</f>
        <v>Choctaw Nation, OK</v>
      </c>
      <c r="B56" s="57">
        <v>79</v>
      </c>
      <c r="C56" s="58">
        <v>70</v>
      </c>
      <c r="D56" s="58">
        <v>67</v>
      </c>
      <c r="E56" s="58">
        <v>66</v>
      </c>
      <c r="F56" s="58">
        <v>66</v>
      </c>
      <c r="G56" s="58">
        <v>64</v>
      </c>
      <c r="H56" s="58">
        <v>62</v>
      </c>
      <c r="I56" s="58">
        <v>56</v>
      </c>
      <c r="J56" s="58">
        <v>62</v>
      </c>
      <c r="K56" s="58">
        <v>76</v>
      </c>
      <c r="L56" s="58">
        <v>88</v>
      </c>
      <c r="M56" s="59">
        <v>92</v>
      </c>
      <c r="N56" s="57">
        <f t="shared" si="0"/>
        <v>70.666666666666671</v>
      </c>
    </row>
    <row r="57" spans="1:14" ht="12" customHeight="1" x14ac:dyDescent="0.2">
      <c r="A57" s="56" t="str">
        <f>'Pregnant Women Participating'!A57</f>
        <v>Citizen Potawatomi Nation, OK</v>
      </c>
      <c r="B57" s="57">
        <v>45</v>
      </c>
      <c r="C57" s="58">
        <v>38</v>
      </c>
      <c r="D57" s="58">
        <v>32</v>
      </c>
      <c r="E57" s="58">
        <v>38</v>
      </c>
      <c r="F57" s="58">
        <v>34</v>
      </c>
      <c r="G57" s="58">
        <v>25</v>
      </c>
      <c r="H57" s="58">
        <v>30</v>
      </c>
      <c r="I57" s="58">
        <v>43</v>
      </c>
      <c r="J57" s="58">
        <v>46</v>
      </c>
      <c r="K57" s="58">
        <v>39</v>
      </c>
      <c r="L57" s="58">
        <v>44</v>
      </c>
      <c r="M57" s="59">
        <v>44</v>
      </c>
      <c r="N57" s="57">
        <f t="shared" si="0"/>
        <v>38.166666666666664</v>
      </c>
    </row>
    <row r="58" spans="1:14" ht="12" customHeight="1" x14ac:dyDescent="0.2">
      <c r="A58" s="56" t="str">
        <f>'Pregnant Women Participating'!A58</f>
        <v>Inter-Tribal Council, OK</v>
      </c>
      <c r="B58" s="57">
        <v>12</v>
      </c>
      <c r="C58" s="58">
        <v>15</v>
      </c>
      <c r="D58" s="58">
        <v>17</v>
      </c>
      <c r="E58" s="58">
        <v>16</v>
      </c>
      <c r="F58" s="58">
        <v>11</v>
      </c>
      <c r="G58" s="58">
        <v>18</v>
      </c>
      <c r="H58" s="58">
        <v>17</v>
      </c>
      <c r="I58" s="58">
        <v>18</v>
      </c>
      <c r="J58" s="58">
        <v>17</v>
      </c>
      <c r="K58" s="58">
        <v>17</v>
      </c>
      <c r="L58" s="58">
        <v>25</v>
      </c>
      <c r="M58" s="59">
        <v>23</v>
      </c>
      <c r="N58" s="57">
        <f t="shared" si="0"/>
        <v>17.166666666666668</v>
      </c>
    </row>
    <row r="59" spans="1:14" ht="12" customHeight="1" x14ac:dyDescent="0.2">
      <c r="A59" s="56" t="str">
        <f>'Pregnant Women Participating'!A59</f>
        <v>Muscogee Creek Nation, OK</v>
      </c>
      <c r="B59" s="57">
        <v>19</v>
      </c>
      <c r="C59" s="58">
        <v>24</v>
      </c>
      <c r="D59" s="58">
        <v>26</v>
      </c>
      <c r="E59" s="58">
        <v>28</v>
      </c>
      <c r="F59" s="58">
        <v>32</v>
      </c>
      <c r="G59" s="58">
        <v>29</v>
      </c>
      <c r="H59" s="58">
        <v>28</v>
      </c>
      <c r="I59" s="58">
        <v>28</v>
      </c>
      <c r="J59" s="58">
        <v>23</v>
      </c>
      <c r="K59" s="58">
        <v>23</v>
      </c>
      <c r="L59" s="58">
        <v>27</v>
      </c>
      <c r="M59" s="59">
        <v>19</v>
      </c>
      <c r="N59" s="57">
        <f t="shared" si="0"/>
        <v>25.5</v>
      </c>
    </row>
    <row r="60" spans="1:14" ht="12" customHeight="1" x14ac:dyDescent="0.2">
      <c r="A60" s="56" t="str">
        <f>'Pregnant Women Participating'!A60</f>
        <v>Osage Tribal Council, OK</v>
      </c>
      <c r="B60" s="57">
        <v>137</v>
      </c>
      <c r="C60" s="58">
        <v>135</v>
      </c>
      <c r="D60" s="58">
        <v>123</v>
      </c>
      <c r="E60" s="58">
        <v>143</v>
      </c>
      <c r="F60" s="58">
        <v>136</v>
      </c>
      <c r="G60" s="58">
        <v>162</v>
      </c>
      <c r="H60" s="58">
        <v>173</v>
      </c>
      <c r="I60" s="58">
        <v>164</v>
      </c>
      <c r="J60" s="58">
        <v>172</v>
      </c>
      <c r="K60" s="58">
        <v>167</v>
      </c>
      <c r="L60" s="58">
        <v>171</v>
      </c>
      <c r="M60" s="59">
        <v>159</v>
      </c>
      <c r="N60" s="57">
        <f t="shared" si="0"/>
        <v>153.5</v>
      </c>
    </row>
    <row r="61" spans="1:14" ht="12" customHeight="1" x14ac:dyDescent="0.2">
      <c r="A61" s="56" t="str">
        <f>'Pregnant Women Participating'!A61</f>
        <v>Otoe-Missouria Tribe, OK</v>
      </c>
      <c r="B61" s="57">
        <v>8</v>
      </c>
      <c r="C61" s="58">
        <v>5</v>
      </c>
      <c r="D61" s="58">
        <v>4</v>
      </c>
      <c r="E61" s="58">
        <v>5</v>
      </c>
      <c r="F61" s="58">
        <v>3</v>
      </c>
      <c r="G61" s="58">
        <v>3</v>
      </c>
      <c r="H61" s="58">
        <v>5</v>
      </c>
      <c r="I61" s="58">
        <v>8</v>
      </c>
      <c r="J61" s="58">
        <v>8</v>
      </c>
      <c r="K61" s="58">
        <v>4</v>
      </c>
      <c r="L61" s="58">
        <v>4</v>
      </c>
      <c r="M61" s="59">
        <v>5</v>
      </c>
      <c r="N61" s="57">
        <f t="shared" si="0"/>
        <v>5.166666666666667</v>
      </c>
    </row>
    <row r="62" spans="1:14" ht="12" customHeight="1" x14ac:dyDescent="0.2">
      <c r="A62" s="56" t="str">
        <f>'Pregnant Women Participating'!A62</f>
        <v>Wichita, Caddo &amp; Delaware (WCD), OK</v>
      </c>
      <c r="B62" s="57">
        <v>95</v>
      </c>
      <c r="C62" s="58">
        <v>91</v>
      </c>
      <c r="D62" s="58">
        <v>93</v>
      </c>
      <c r="E62" s="58">
        <v>97</v>
      </c>
      <c r="F62" s="58">
        <v>92</v>
      </c>
      <c r="G62" s="58">
        <v>83</v>
      </c>
      <c r="H62" s="58">
        <v>79</v>
      </c>
      <c r="I62" s="58">
        <v>81</v>
      </c>
      <c r="J62" s="58">
        <v>87</v>
      </c>
      <c r="K62" s="58">
        <v>96</v>
      </c>
      <c r="L62" s="58">
        <v>92</v>
      </c>
      <c r="M62" s="59">
        <v>82</v>
      </c>
      <c r="N62" s="57">
        <f t="shared" si="0"/>
        <v>89</v>
      </c>
    </row>
    <row r="63" spans="1:14" ht="12" customHeight="1" x14ac:dyDescent="0.2">
      <c r="A63" s="56" t="str">
        <f>'Pregnant Women Participating'!A63</f>
        <v>Colorado</v>
      </c>
      <c r="B63" s="57">
        <v>2479</v>
      </c>
      <c r="C63" s="58">
        <v>2412</v>
      </c>
      <c r="D63" s="58">
        <v>2345</v>
      </c>
      <c r="E63" s="58">
        <v>2444</v>
      </c>
      <c r="F63" s="58">
        <v>2472</v>
      </c>
      <c r="G63" s="58">
        <v>2478</v>
      </c>
      <c r="H63" s="58">
        <v>2430</v>
      </c>
      <c r="I63" s="58">
        <v>2459</v>
      </c>
      <c r="J63" s="58">
        <v>2472</v>
      </c>
      <c r="K63" s="58">
        <v>2495</v>
      </c>
      <c r="L63" s="58">
        <v>2555</v>
      </c>
      <c r="M63" s="59">
        <v>2631</v>
      </c>
      <c r="N63" s="57">
        <f t="shared" si="0"/>
        <v>2472.6666666666665</v>
      </c>
    </row>
    <row r="64" spans="1:14" ht="12" customHeight="1" x14ac:dyDescent="0.2">
      <c r="A64" s="56" t="str">
        <f>'Pregnant Women Participating'!A64</f>
        <v>Kansas</v>
      </c>
      <c r="B64" s="57">
        <v>1713</v>
      </c>
      <c r="C64" s="58">
        <v>1774</v>
      </c>
      <c r="D64" s="58">
        <v>1715</v>
      </c>
      <c r="E64" s="58">
        <v>1723</v>
      </c>
      <c r="F64" s="58">
        <v>1645</v>
      </c>
      <c r="G64" s="58">
        <v>1694</v>
      </c>
      <c r="H64" s="58">
        <v>1679</v>
      </c>
      <c r="I64" s="58">
        <v>1700</v>
      </c>
      <c r="J64" s="58">
        <v>1634</v>
      </c>
      <c r="K64" s="58">
        <v>1713</v>
      </c>
      <c r="L64" s="58">
        <v>1730</v>
      </c>
      <c r="M64" s="59">
        <v>1736</v>
      </c>
      <c r="N64" s="57">
        <f t="shared" si="0"/>
        <v>1704.6666666666667</v>
      </c>
    </row>
    <row r="65" spans="1:14" ht="12" customHeight="1" x14ac:dyDescent="0.2">
      <c r="A65" s="56" t="str">
        <f>'Pregnant Women Participating'!A65</f>
        <v>Missouri</v>
      </c>
      <c r="B65" s="57">
        <v>3400</v>
      </c>
      <c r="C65" s="58">
        <v>3314</v>
      </c>
      <c r="D65" s="58">
        <v>3307</v>
      </c>
      <c r="E65" s="58">
        <v>3293</v>
      </c>
      <c r="F65" s="58">
        <v>3261</v>
      </c>
      <c r="G65" s="58">
        <v>3167</v>
      </c>
      <c r="H65" s="58">
        <v>3181</v>
      </c>
      <c r="I65" s="58">
        <v>3199</v>
      </c>
      <c r="J65" s="58">
        <v>3177</v>
      </c>
      <c r="K65" s="58">
        <v>3177</v>
      </c>
      <c r="L65" s="58">
        <v>3285</v>
      </c>
      <c r="M65" s="59">
        <v>3325</v>
      </c>
      <c r="N65" s="57">
        <f t="shared" si="0"/>
        <v>3257.1666666666665</v>
      </c>
    </row>
    <row r="66" spans="1:14" ht="12" customHeight="1" x14ac:dyDescent="0.2">
      <c r="A66" s="56" t="str">
        <f>'Pregnant Women Participating'!A66</f>
        <v>Montana</v>
      </c>
      <c r="B66" s="57">
        <v>491</v>
      </c>
      <c r="C66" s="58">
        <v>480</v>
      </c>
      <c r="D66" s="58">
        <v>477</v>
      </c>
      <c r="E66" s="58">
        <v>475</v>
      </c>
      <c r="F66" s="58">
        <v>478</v>
      </c>
      <c r="G66" s="58">
        <v>453</v>
      </c>
      <c r="H66" s="58">
        <v>456</v>
      </c>
      <c r="I66" s="58">
        <v>452</v>
      </c>
      <c r="J66" s="58">
        <v>488</v>
      </c>
      <c r="K66" s="58">
        <v>502</v>
      </c>
      <c r="L66" s="58">
        <v>526</v>
      </c>
      <c r="M66" s="59">
        <v>535</v>
      </c>
      <c r="N66" s="57">
        <f t="shared" si="0"/>
        <v>484.41666666666669</v>
      </c>
    </row>
    <row r="67" spans="1:14" ht="12" customHeight="1" x14ac:dyDescent="0.2">
      <c r="A67" s="56" t="str">
        <f>'Pregnant Women Participating'!A67</f>
        <v>Nebraska</v>
      </c>
      <c r="B67" s="57">
        <v>1829</v>
      </c>
      <c r="C67" s="58">
        <v>1807</v>
      </c>
      <c r="D67" s="58">
        <v>1761</v>
      </c>
      <c r="E67" s="58">
        <v>1767</v>
      </c>
      <c r="F67" s="58">
        <v>1748</v>
      </c>
      <c r="G67" s="58">
        <v>1723</v>
      </c>
      <c r="H67" s="58">
        <v>1750</v>
      </c>
      <c r="I67" s="58">
        <v>1732</v>
      </c>
      <c r="J67" s="58">
        <v>1687</v>
      </c>
      <c r="K67" s="58">
        <v>1696</v>
      </c>
      <c r="L67" s="58">
        <v>1715</v>
      </c>
      <c r="M67" s="59">
        <v>1667</v>
      </c>
      <c r="N67" s="57">
        <f t="shared" si="0"/>
        <v>1740.1666666666667</v>
      </c>
    </row>
    <row r="68" spans="1:14" ht="12" customHeight="1" x14ac:dyDescent="0.2">
      <c r="A68" s="56" t="str">
        <f>'Pregnant Women Participating'!A68</f>
        <v>North Dakota</v>
      </c>
      <c r="B68" s="57">
        <v>371</v>
      </c>
      <c r="C68" s="58">
        <v>372</v>
      </c>
      <c r="D68" s="58">
        <v>354</v>
      </c>
      <c r="E68" s="58">
        <v>342</v>
      </c>
      <c r="F68" s="58">
        <v>355</v>
      </c>
      <c r="G68" s="58">
        <v>340</v>
      </c>
      <c r="H68" s="58">
        <v>342</v>
      </c>
      <c r="I68" s="58">
        <v>334</v>
      </c>
      <c r="J68" s="58">
        <v>353</v>
      </c>
      <c r="K68" s="58">
        <v>361</v>
      </c>
      <c r="L68" s="58">
        <v>381</v>
      </c>
      <c r="M68" s="59">
        <v>394</v>
      </c>
      <c r="N68" s="57">
        <f t="shared" si="0"/>
        <v>358.25</v>
      </c>
    </row>
    <row r="69" spans="1:14" ht="12" customHeight="1" x14ac:dyDescent="0.2">
      <c r="A69" s="56" t="str">
        <f>'Pregnant Women Participating'!A69</f>
        <v>South Dakota</v>
      </c>
      <c r="B69" s="57">
        <v>495</v>
      </c>
      <c r="C69" s="58">
        <v>483</v>
      </c>
      <c r="D69" s="58">
        <v>453</v>
      </c>
      <c r="E69" s="58">
        <v>486</v>
      </c>
      <c r="F69" s="58">
        <v>420</v>
      </c>
      <c r="G69" s="58">
        <v>440</v>
      </c>
      <c r="H69" s="58">
        <v>421</v>
      </c>
      <c r="I69" s="58">
        <v>424</v>
      </c>
      <c r="J69" s="58">
        <v>387</v>
      </c>
      <c r="K69" s="58">
        <v>420</v>
      </c>
      <c r="L69" s="58">
        <v>438</v>
      </c>
      <c r="M69" s="59">
        <v>396</v>
      </c>
      <c r="N69" s="57">
        <f t="shared" si="0"/>
        <v>438.58333333333331</v>
      </c>
    </row>
    <row r="70" spans="1:14" ht="12" customHeight="1" x14ac:dyDescent="0.2">
      <c r="A70" s="56" t="str">
        <f>'Pregnant Women Participating'!A70</f>
        <v>Wyoming</v>
      </c>
      <c r="B70" s="57">
        <v>150</v>
      </c>
      <c r="C70" s="58">
        <v>146</v>
      </c>
      <c r="D70" s="58">
        <v>133</v>
      </c>
      <c r="E70" s="58">
        <v>125</v>
      </c>
      <c r="F70" s="58">
        <v>116</v>
      </c>
      <c r="G70" s="58">
        <v>109</v>
      </c>
      <c r="H70" s="58">
        <v>109</v>
      </c>
      <c r="I70" s="58">
        <v>109</v>
      </c>
      <c r="J70" s="58">
        <v>107</v>
      </c>
      <c r="K70" s="58">
        <v>115</v>
      </c>
      <c r="L70" s="58">
        <v>104</v>
      </c>
      <c r="M70" s="59">
        <v>116</v>
      </c>
      <c r="N70" s="57">
        <f t="shared" si="0"/>
        <v>119.91666666666667</v>
      </c>
    </row>
    <row r="71" spans="1:14" ht="12" customHeight="1" x14ac:dyDescent="0.2">
      <c r="A71" s="56" t="str">
        <f>'Pregnant Women Participating'!A71</f>
        <v>Ute Mountain Ute Tribe, CO</v>
      </c>
      <c r="B71" s="57">
        <v>5</v>
      </c>
      <c r="C71" s="58">
        <v>5</v>
      </c>
      <c r="D71" s="58">
        <v>4</v>
      </c>
      <c r="E71" s="58">
        <v>5</v>
      </c>
      <c r="F71" s="58">
        <v>4</v>
      </c>
      <c r="G71" s="58">
        <v>4</v>
      </c>
      <c r="H71" s="58">
        <v>7</v>
      </c>
      <c r="I71" s="58">
        <v>6</v>
      </c>
      <c r="J71" s="58">
        <v>8</v>
      </c>
      <c r="K71" s="58">
        <v>6</v>
      </c>
      <c r="L71" s="58">
        <v>6</v>
      </c>
      <c r="M71" s="59">
        <v>9</v>
      </c>
      <c r="N71" s="57">
        <f t="shared" si="0"/>
        <v>5.75</v>
      </c>
    </row>
    <row r="72" spans="1:14" ht="12" customHeight="1" x14ac:dyDescent="0.2">
      <c r="A72" s="56" t="str">
        <f>'Pregnant Women Participating'!A72</f>
        <v>Omaha Sioux, NE</v>
      </c>
      <c r="B72" s="57">
        <v>9</v>
      </c>
      <c r="C72" s="58">
        <v>2</v>
      </c>
      <c r="D72" s="58">
        <v>2</v>
      </c>
      <c r="E72" s="58">
        <v>1</v>
      </c>
      <c r="F72" s="58">
        <v>0</v>
      </c>
      <c r="G72" s="58">
        <v>1</v>
      </c>
      <c r="H72" s="58">
        <v>3</v>
      </c>
      <c r="I72" s="58">
        <v>3</v>
      </c>
      <c r="J72" s="58">
        <v>2</v>
      </c>
      <c r="K72" s="58">
        <v>3</v>
      </c>
      <c r="L72" s="58">
        <v>2</v>
      </c>
      <c r="M72" s="59">
        <v>2</v>
      </c>
      <c r="N72" s="57">
        <f t="shared" si="0"/>
        <v>2.5</v>
      </c>
    </row>
    <row r="73" spans="1:14" ht="12" customHeight="1" x14ac:dyDescent="0.2">
      <c r="A73" s="56" t="str">
        <f>'Pregnant Women Participating'!A73</f>
        <v>Santee Sioux, NE</v>
      </c>
      <c r="B73" s="57">
        <v>2</v>
      </c>
      <c r="C73" s="58">
        <v>2</v>
      </c>
      <c r="D73" s="58">
        <v>1</v>
      </c>
      <c r="E73" s="58">
        <v>3</v>
      </c>
      <c r="F73" s="58">
        <v>1</v>
      </c>
      <c r="G73" s="58">
        <v>1</v>
      </c>
      <c r="H73" s="58">
        <v>0</v>
      </c>
      <c r="I73" s="58">
        <v>1</v>
      </c>
      <c r="J73" s="58">
        <v>2</v>
      </c>
      <c r="K73" s="58">
        <v>1</v>
      </c>
      <c r="L73" s="58">
        <v>3</v>
      </c>
      <c r="M73" s="59">
        <v>4</v>
      </c>
      <c r="N73" s="57">
        <f t="shared" si="0"/>
        <v>1.75</v>
      </c>
    </row>
    <row r="74" spans="1:14" ht="12" customHeight="1" x14ac:dyDescent="0.2">
      <c r="A74" s="56" t="str">
        <f>'Pregnant Women Participating'!A74</f>
        <v>Winnebago Tribe, NE</v>
      </c>
      <c r="B74" s="57">
        <v>7</v>
      </c>
      <c r="C74" s="58">
        <v>4</v>
      </c>
      <c r="D74" s="58">
        <v>5</v>
      </c>
      <c r="E74" s="58">
        <v>7</v>
      </c>
      <c r="F74" s="58">
        <v>8</v>
      </c>
      <c r="G74" s="58">
        <v>7</v>
      </c>
      <c r="H74" s="58">
        <v>6</v>
      </c>
      <c r="I74" s="58">
        <v>3</v>
      </c>
      <c r="J74" s="58">
        <v>3</v>
      </c>
      <c r="K74" s="58">
        <v>2</v>
      </c>
      <c r="L74" s="58">
        <v>4</v>
      </c>
      <c r="M74" s="59">
        <v>3</v>
      </c>
      <c r="N74" s="57">
        <f t="shared" si="0"/>
        <v>4.916666666666667</v>
      </c>
    </row>
    <row r="75" spans="1:14" ht="12" customHeight="1" x14ac:dyDescent="0.2">
      <c r="A75" s="56" t="str">
        <f>'Pregnant Women Participating'!A75</f>
        <v>Standing Rock Sioux Tribe, ND</v>
      </c>
      <c r="B75" s="57">
        <v>25</v>
      </c>
      <c r="C75" s="58">
        <v>9</v>
      </c>
      <c r="D75" s="58">
        <v>7</v>
      </c>
      <c r="E75" s="58">
        <v>5</v>
      </c>
      <c r="F75" s="58">
        <v>11</v>
      </c>
      <c r="G75" s="58">
        <v>10</v>
      </c>
      <c r="H75" s="58">
        <v>7</v>
      </c>
      <c r="I75" s="58">
        <v>9</v>
      </c>
      <c r="J75" s="58">
        <v>11</v>
      </c>
      <c r="K75" s="58">
        <v>10</v>
      </c>
      <c r="L75" s="58">
        <v>10</v>
      </c>
      <c r="M75" s="59">
        <v>11</v>
      </c>
      <c r="N75" s="57">
        <f t="shared" si="0"/>
        <v>10.416666666666666</v>
      </c>
    </row>
    <row r="76" spans="1:14" ht="12" customHeight="1" x14ac:dyDescent="0.2">
      <c r="A76" s="56" t="str">
        <f>'Pregnant Women Participating'!A76</f>
        <v>Three Affiliated Tribes, ND</v>
      </c>
      <c r="B76" s="57">
        <v>5</v>
      </c>
      <c r="C76" s="58">
        <v>1</v>
      </c>
      <c r="D76" s="58">
        <v>1</v>
      </c>
      <c r="E76" s="58">
        <v>1</v>
      </c>
      <c r="F76" s="58">
        <v>0</v>
      </c>
      <c r="G76" s="58">
        <v>1</v>
      </c>
      <c r="H76" s="58">
        <v>2</v>
      </c>
      <c r="I76" s="58">
        <v>2</v>
      </c>
      <c r="J76" s="58">
        <v>2</v>
      </c>
      <c r="K76" s="58">
        <v>1</v>
      </c>
      <c r="L76" s="58">
        <v>1</v>
      </c>
      <c r="M76" s="59">
        <v>1</v>
      </c>
      <c r="N76" s="57">
        <f t="shared" si="0"/>
        <v>1.5</v>
      </c>
    </row>
    <row r="77" spans="1:14" ht="12" customHeight="1" x14ac:dyDescent="0.2">
      <c r="A77" s="56" t="str">
        <f>'Pregnant Women Participating'!A77</f>
        <v>Cheyenne River Sioux, SD</v>
      </c>
      <c r="B77" s="57">
        <v>18</v>
      </c>
      <c r="C77" s="58">
        <v>19</v>
      </c>
      <c r="D77" s="58">
        <v>19</v>
      </c>
      <c r="E77" s="58">
        <v>19</v>
      </c>
      <c r="F77" s="58">
        <v>23</v>
      </c>
      <c r="G77" s="58">
        <v>16</v>
      </c>
      <c r="H77" s="58">
        <v>19</v>
      </c>
      <c r="I77" s="58">
        <v>17</v>
      </c>
      <c r="J77" s="58">
        <v>14</v>
      </c>
      <c r="K77" s="58">
        <v>11</v>
      </c>
      <c r="L77" s="58">
        <v>8</v>
      </c>
      <c r="M77" s="59">
        <v>6</v>
      </c>
      <c r="N77" s="57">
        <f t="shared" si="0"/>
        <v>15.75</v>
      </c>
    </row>
    <row r="78" spans="1:14" ht="12" customHeight="1" x14ac:dyDescent="0.2">
      <c r="A78" s="56" t="str">
        <f>'Pregnant Women Participating'!A78</f>
        <v>Rosebud Sioux, SD</v>
      </c>
      <c r="B78" s="57">
        <v>44</v>
      </c>
      <c r="C78" s="58">
        <v>33</v>
      </c>
      <c r="D78" s="58">
        <v>37</v>
      </c>
      <c r="E78" s="58">
        <v>34</v>
      </c>
      <c r="F78" s="58">
        <v>31</v>
      </c>
      <c r="G78" s="58">
        <v>30</v>
      </c>
      <c r="H78" s="58">
        <v>24</v>
      </c>
      <c r="I78" s="58">
        <v>23</v>
      </c>
      <c r="J78" s="58">
        <v>31</v>
      </c>
      <c r="K78" s="58">
        <v>29</v>
      </c>
      <c r="L78" s="58">
        <v>26</v>
      </c>
      <c r="M78" s="59">
        <v>34</v>
      </c>
      <c r="N78" s="57">
        <f t="shared" si="0"/>
        <v>31.333333333333332</v>
      </c>
    </row>
    <row r="79" spans="1:14" ht="12" customHeight="1" x14ac:dyDescent="0.2">
      <c r="A79" s="56" t="str">
        <f>'Pregnant Women Participating'!A79</f>
        <v>Northern Arapahoe, WY</v>
      </c>
      <c r="B79" s="57">
        <v>23</v>
      </c>
      <c r="C79" s="58">
        <v>13</v>
      </c>
      <c r="D79" s="58">
        <v>14</v>
      </c>
      <c r="E79" s="58">
        <v>10</v>
      </c>
      <c r="F79" s="58">
        <v>8</v>
      </c>
      <c r="G79" s="58">
        <v>7</v>
      </c>
      <c r="H79" s="58">
        <v>10</v>
      </c>
      <c r="I79" s="58">
        <v>13</v>
      </c>
      <c r="J79" s="58">
        <v>15</v>
      </c>
      <c r="K79" s="58">
        <v>14</v>
      </c>
      <c r="L79" s="58">
        <v>7</v>
      </c>
      <c r="M79" s="59">
        <v>7</v>
      </c>
      <c r="N79" s="57">
        <f t="shared" si="0"/>
        <v>11.75</v>
      </c>
    </row>
    <row r="80" spans="1:14" ht="12" customHeight="1" x14ac:dyDescent="0.2">
      <c r="A80" s="56" t="str">
        <f>'Pregnant Women Participating'!A80</f>
        <v>Shoshone Tribe, WY</v>
      </c>
      <c r="B80" s="57">
        <v>4</v>
      </c>
      <c r="C80" s="58">
        <v>7</v>
      </c>
      <c r="D80" s="58">
        <v>6</v>
      </c>
      <c r="E80" s="58">
        <v>5</v>
      </c>
      <c r="F80" s="58">
        <v>7</v>
      </c>
      <c r="G80" s="58">
        <v>5</v>
      </c>
      <c r="H80" s="58">
        <v>5</v>
      </c>
      <c r="I80" s="58">
        <v>4</v>
      </c>
      <c r="J80" s="58">
        <v>4</v>
      </c>
      <c r="K80" s="58">
        <v>11</v>
      </c>
      <c r="L80" s="58">
        <v>3</v>
      </c>
      <c r="M80" s="59">
        <v>4</v>
      </c>
      <c r="N80" s="57">
        <f t="shared" si="0"/>
        <v>5.416666666666667</v>
      </c>
    </row>
    <row r="81" spans="1:14" ht="12" customHeight="1" x14ac:dyDescent="0.2">
      <c r="A81" s="65" t="str">
        <f>'Pregnant Women Participating'!A81</f>
        <v>Alaska</v>
      </c>
      <c r="B81" s="57">
        <v>668</v>
      </c>
      <c r="C81" s="58">
        <v>715</v>
      </c>
      <c r="D81" s="58">
        <v>706</v>
      </c>
      <c r="E81" s="58">
        <v>713</v>
      </c>
      <c r="F81" s="58">
        <v>735</v>
      </c>
      <c r="G81" s="58">
        <v>742</v>
      </c>
      <c r="H81" s="58">
        <v>734</v>
      </c>
      <c r="I81" s="58">
        <v>741</v>
      </c>
      <c r="J81" s="58">
        <v>746</v>
      </c>
      <c r="K81" s="58">
        <v>744</v>
      </c>
      <c r="L81" s="58">
        <v>767</v>
      </c>
      <c r="M81" s="59">
        <v>778</v>
      </c>
      <c r="N81" s="57">
        <f t="shared" si="0"/>
        <v>732.41666666666663</v>
      </c>
    </row>
    <row r="82" spans="1:14" ht="12" customHeight="1" x14ac:dyDescent="0.2">
      <c r="A82" s="65" t="str">
        <f>'Pregnant Women Participating'!A82</f>
        <v>American Samoa</v>
      </c>
      <c r="B82" s="57">
        <v>356</v>
      </c>
      <c r="C82" s="58">
        <v>340</v>
      </c>
      <c r="D82" s="58">
        <v>356</v>
      </c>
      <c r="E82" s="58">
        <v>358</v>
      </c>
      <c r="F82" s="58">
        <v>332</v>
      </c>
      <c r="G82" s="58">
        <v>338</v>
      </c>
      <c r="H82" s="58">
        <v>317</v>
      </c>
      <c r="I82" s="58">
        <v>307</v>
      </c>
      <c r="J82" s="58">
        <v>319</v>
      </c>
      <c r="K82" s="58">
        <v>295</v>
      </c>
      <c r="L82" s="58">
        <v>294</v>
      </c>
      <c r="M82" s="59">
        <v>296</v>
      </c>
      <c r="N82" s="57">
        <f t="shared" si="0"/>
        <v>325.66666666666669</v>
      </c>
    </row>
    <row r="83" spans="1:14" ht="12" customHeight="1" x14ac:dyDescent="0.2">
      <c r="A83" s="65" t="str">
        <f>'Pregnant Women Participating'!A83</f>
        <v>California</v>
      </c>
      <c r="B83" s="57">
        <v>39784</v>
      </c>
      <c r="C83" s="58">
        <v>39203</v>
      </c>
      <c r="D83" s="58">
        <v>38150</v>
      </c>
      <c r="E83" s="58">
        <v>38731</v>
      </c>
      <c r="F83" s="58">
        <v>37861</v>
      </c>
      <c r="G83" s="58">
        <v>37227</v>
      </c>
      <c r="H83" s="58">
        <v>37214</v>
      </c>
      <c r="I83" s="58">
        <v>37304</v>
      </c>
      <c r="J83" s="58">
        <v>36703</v>
      </c>
      <c r="K83" s="58">
        <v>37282</v>
      </c>
      <c r="L83" s="58">
        <v>37206</v>
      </c>
      <c r="M83" s="59">
        <v>36487</v>
      </c>
      <c r="N83" s="57">
        <f t="shared" si="0"/>
        <v>37762.666666666664</v>
      </c>
    </row>
    <row r="84" spans="1:14" ht="12" customHeight="1" x14ac:dyDescent="0.2">
      <c r="A84" s="65" t="str">
        <f>'Pregnant Women Participating'!A84</f>
        <v>Guam</v>
      </c>
      <c r="B84" s="57">
        <v>280</v>
      </c>
      <c r="C84" s="58">
        <v>294</v>
      </c>
      <c r="D84" s="58">
        <v>261</v>
      </c>
      <c r="E84" s="58">
        <v>262</v>
      </c>
      <c r="F84" s="58">
        <v>279</v>
      </c>
      <c r="G84" s="58">
        <v>293</v>
      </c>
      <c r="H84" s="58">
        <v>317</v>
      </c>
      <c r="I84" s="58">
        <v>290</v>
      </c>
      <c r="J84" s="58">
        <v>310</v>
      </c>
      <c r="K84" s="58">
        <v>284</v>
      </c>
      <c r="L84" s="58">
        <v>306</v>
      </c>
      <c r="M84" s="59">
        <v>319</v>
      </c>
      <c r="N84" s="57">
        <f t="shared" si="0"/>
        <v>291.25</v>
      </c>
    </row>
    <row r="85" spans="1:14" ht="12" customHeight="1" x14ac:dyDescent="0.2">
      <c r="A85" s="65" t="str">
        <f>'Pregnant Women Participating'!A85</f>
        <v>Hawaii</v>
      </c>
      <c r="B85" s="57">
        <v>1301</v>
      </c>
      <c r="C85" s="58">
        <v>1506</v>
      </c>
      <c r="D85" s="58">
        <v>1544</v>
      </c>
      <c r="E85" s="58">
        <v>1432</v>
      </c>
      <c r="F85" s="58">
        <v>1354</v>
      </c>
      <c r="G85" s="58">
        <v>1500</v>
      </c>
      <c r="H85" s="58">
        <v>1506</v>
      </c>
      <c r="I85" s="58">
        <v>1475</v>
      </c>
      <c r="J85" s="58">
        <v>1457</v>
      </c>
      <c r="K85" s="58">
        <v>1514</v>
      </c>
      <c r="L85" s="58">
        <v>1513</v>
      </c>
      <c r="M85" s="59">
        <v>1542</v>
      </c>
      <c r="N85" s="57">
        <f t="shared" si="0"/>
        <v>1470.3333333333333</v>
      </c>
    </row>
    <row r="86" spans="1:14" ht="12" customHeight="1" x14ac:dyDescent="0.2">
      <c r="A86" s="65" t="str">
        <f>'Pregnant Women Participating'!A86</f>
        <v>Idaho</v>
      </c>
      <c r="B86" s="57">
        <v>883</v>
      </c>
      <c r="C86" s="58">
        <v>949</v>
      </c>
      <c r="D86" s="58">
        <v>941</v>
      </c>
      <c r="E86" s="58">
        <v>923</v>
      </c>
      <c r="F86" s="58">
        <v>948</v>
      </c>
      <c r="G86" s="58">
        <v>997</v>
      </c>
      <c r="H86" s="58">
        <v>967</v>
      </c>
      <c r="I86" s="58">
        <v>962</v>
      </c>
      <c r="J86" s="58">
        <v>950</v>
      </c>
      <c r="K86" s="58">
        <v>939</v>
      </c>
      <c r="L86" s="58">
        <v>887</v>
      </c>
      <c r="M86" s="59">
        <v>776</v>
      </c>
      <c r="N86" s="57">
        <f t="shared" si="0"/>
        <v>926.83333333333337</v>
      </c>
    </row>
    <row r="87" spans="1:14" ht="12" customHeight="1" x14ac:dyDescent="0.2">
      <c r="A87" s="65" t="str">
        <f>'Pregnant Women Participating'!A87</f>
        <v>Nevada</v>
      </c>
      <c r="B87" s="57">
        <v>2146</v>
      </c>
      <c r="C87" s="58">
        <v>2234</v>
      </c>
      <c r="D87" s="58">
        <v>2215</v>
      </c>
      <c r="E87" s="58">
        <v>2242</v>
      </c>
      <c r="F87" s="58">
        <v>2284</v>
      </c>
      <c r="G87" s="58">
        <v>2265</v>
      </c>
      <c r="H87" s="58">
        <v>2276</v>
      </c>
      <c r="I87" s="58">
        <v>2309</v>
      </c>
      <c r="J87" s="58">
        <v>2226</v>
      </c>
      <c r="K87" s="58">
        <v>2211</v>
      </c>
      <c r="L87" s="58">
        <v>2255</v>
      </c>
      <c r="M87" s="59">
        <v>2333</v>
      </c>
      <c r="N87" s="57">
        <f t="shared" si="0"/>
        <v>2249.6666666666665</v>
      </c>
    </row>
    <row r="88" spans="1:14" ht="12" customHeight="1" x14ac:dyDescent="0.2">
      <c r="A88" s="65" t="str">
        <f>'Pregnant Women Participating'!A88</f>
        <v>Oregon</v>
      </c>
      <c r="B88" s="57">
        <v>1754</v>
      </c>
      <c r="C88" s="58">
        <v>1692</v>
      </c>
      <c r="D88" s="58">
        <v>1662</v>
      </c>
      <c r="E88" s="58">
        <v>1694</v>
      </c>
      <c r="F88" s="58">
        <v>1650</v>
      </c>
      <c r="G88" s="58">
        <v>1669</v>
      </c>
      <c r="H88" s="58">
        <v>1656</v>
      </c>
      <c r="I88" s="58">
        <v>1689</v>
      </c>
      <c r="J88" s="58">
        <v>1681</v>
      </c>
      <c r="K88" s="58">
        <v>1657</v>
      </c>
      <c r="L88" s="58">
        <v>1672</v>
      </c>
      <c r="M88" s="59">
        <v>1672</v>
      </c>
      <c r="N88" s="57">
        <f t="shared" si="0"/>
        <v>1679</v>
      </c>
    </row>
    <row r="89" spans="1:14" ht="12" customHeight="1" x14ac:dyDescent="0.2">
      <c r="A89" s="65" t="str">
        <f>'Pregnant Women Participating'!A89</f>
        <v>Washington</v>
      </c>
      <c r="B89" s="57">
        <v>5107</v>
      </c>
      <c r="C89" s="58">
        <v>5094</v>
      </c>
      <c r="D89" s="58">
        <v>5044</v>
      </c>
      <c r="E89" s="58">
        <v>4944</v>
      </c>
      <c r="F89" s="58">
        <v>4849</v>
      </c>
      <c r="G89" s="58">
        <v>4877</v>
      </c>
      <c r="H89" s="58">
        <v>4876</v>
      </c>
      <c r="I89" s="58">
        <v>4919</v>
      </c>
      <c r="J89" s="58">
        <v>4857</v>
      </c>
      <c r="K89" s="58">
        <v>4963</v>
      </c>
      <c r="L89" s="58">
        <v>4985</v>
      </c>
      <c r="M89" s="59">
        <v>5024</v>
      </c>
      <c r="N89" s="57">
        <f t="shared" si="0"/>
        <v>4961.583333333333</v>
      </c>
    </row>
    <row r="90" spans="1:14" ht="12" customHeight="1" x14ac:dyDescent="0.2">
      <c r="A90" s="65" t="str">
        <f>'Pregnant Women Participating'!A90</f>
        <v>Northern Marianas</v>
      </c>
      <c r="B90" s="57">
        <v>159</v>
      </c>
      <c r="C90" s="58">
        <v>144</v>
      </c>
      <c r="D90" s="58">
        <v>151</v>
      </c>
      <c r="E90" s="58">
        <v>139</v>
      </c>
      <c r="F90" s="58">
        <v>136</v>
      </c>
      <c r="G90" s="58">
        <v>138</v>
      </c>
      <c r="H90" s="58">
        <v>128</v>
      </c>
      <c r="I90" s="58">
        <v>143</v>
      </c>
      <c r="J90" s="58">
        <v>133</v>
      </c>
      <c r="K90" s="58">
        <v>131</v>
      </c>
      <c r="L90" s="58">
        <v>140</v>
      </c>
      <c r="M90" s="59">
        <v>163</v>
      </c>
      <c r="N90" s="57">
        <f t="shared" si="0"/>
        <v>142.08333333333334</v>
      </c>
    </row>
    <row r="91" spans="1:14" ht="12" customHeight="1" x14ac:dyDescent="0.2">
      <c r="A91" s="65" t="str">
        <f>'Pregnant Women Participating'!A91</f>
        <v>Inter-Tribal Council, NV</v>
      </c>
      <c r="B91" s="57">
        <v>26</v>
      </c>
      <c r="C91" s="58">
        <v>31</v>
      </c>
      <c r="D91" s="58">
        <v>31</v>
      </c>
      <c r="E91" s="58">
        <v>41</v>
      </c>
      <c r="F91" s="58">
        <v>38</v>
      </c>
      <c r="G91" s="58">
        <v>44</v>
      </c>
      <c r="H91" s="58">
        <v>39</v>
      </c>
      <c r="I91" s="58">
        <v>41</v>
      </c>
      <c r="J91" s="58">
        <v>35</v>
      </c>
      <c r="K91" s="58">
        <v>38</v>
      </c>
      <c r="L91" s="58">
        <v>37</v>
      </c>
      <c r="M91" s="59">
        <v>42</v>
      </c>
      <c r="N91" s="57">
        <f t="shared" si="0"/>
        <v>36.916666666666664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0</Pages>
  <Words>0</Words>
  <Characters>0</Characters>
  <Application>Microsoft Excel</Application>
  <DocSecurity>0</DocSecurity>
  <Lines>0</Lines>
  <Paragraphs>0</Paragraphs>
  <Slides>0</Slides>
  <Notes>0</Notes>
  <HiddenSlides>0</HiddenSlides>
  <MMClips>0</MMClips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11</vt:i4>
      </vt:variant>
    </vt:vector>
  </HeadingPairs>
  <TitlesOfParts>
    <vt:vector size="28" baseType="lpstr">
      <vt:lpstr>Introduction</vt:lpstr>
      <vt:lpstr>Pregnant Women Participating</vt:lpstr>
      <vt:lpstr>Women Fully Breastfeeding</vt:lpstr>
      <vt:lpstr>Women Partially Breastfeeding</vt:lpstr>
      <vt:lpstr>Total Breastfeeding Women</vt:lpstr>
      <vt:lpstr>Postpartum Women Participating</vt:lpstr>
      <vt:lpstr>Total Women</vt:lpstr>
      <vt:lpstr>Infants Fully Breastfed</vt:lpstr>
      <vt:lpstr>Infants Partially Breastfed</vt:lpstr>
      <vt:lpstr>Infants Fully Formula-fed</vt:lpstr>
      <vt:lpstr>Total Infants</vt:lpstr>
      <vt:lpstr>Children Participating</vt:lpstr>
      <vt:lpstr>Total Number of Participants</vt:lpstr>
      <vt:lpstr>Average Food Cost Per Person</vt:lpstr>
      <vt:lpstr>Food Costs</vt:lpstr>
      <vt:lpstr>Rebates Received</vt:lpstr>
      <vt:lpstr>Nut. Services &amp; Admin. Costs</vt:lpstr>
      <vt:lpstr>'Average Food Cost Per Person'!Print_Titles</vt:lpstr>
      <vt:lpstr>'Children Participating'!Print_Titles</vt:lpstr>
      <vt:lpstr>'Food Costs'!Print_Titles</vt:lpstr>
      <vt:lpstr>'Nut. Services &amp; Admin. Costs'!Print_Titles</vt:lpstr>
      <vt:lpstr>'Postpartum Women Participating'!Print_Titles</vt:lpstr>
      <vt:lpstr>'Pregnant Women Participating'!Print_Titles</vt:lpstr>
      <vt:lpstr>'Rebates Received'!Print_Titles</vt:lpstr>
      <vt:lpstr>'Total Breastfeeding Women'!Print_Titles</vt:lpstr>
      <vt:lpstr>'Total Infants'!Print_Titles</vt:lpstr>
      <vt:lpstr>'Total Number of Participants'!Print_Titles</vt:lpstr>
      <vt:lpstr>'Total Women'!Print_Titles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Shi, Jianbai - FNS (Contractor)</dc:creator>
  <cp:lastModifiedBy>Springer, Lilly</cp:lastModifiedBy>
  <cp:lastPrinted>2007-07-12T20:45:57Z</cp:lastPrinted>
  <dcterms:created xsi:type="dcterms:W3CDTF">2003-03-31T18:32:09Z</dcterms:created>
  <dcterms:modified xsi:type="dcterms:W3CDTF">2025-02-05T19:09:17Z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xcelWriter version">
    <vt:lpwstr/>
  </property>
</Properties>
</file>