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kansas-my.sharepoint.com/personal/l160s319_home_ku_edu/Documents/Dobbs - WIC/Data/raw/"/>
    </mc:Choice>
  </mc:AlternateContent>
  <xr:revisionPtr revIDLastSave="106" documentId="11_C328733912F571A8F4F365575E7EAB7E1649EB28" xr6:coauthVersionLast="47" xr6:coauthVersionMax="47" xr10:uidLastSave="{A25AE0CE-BDDD-4F62-BCF6-FFA5723E5FE1}"/>
  <bookViews>
    <workbookView xWindow="-120" yWindow="-120" windowWidth="29040" windowHeight="15840" tabRatio="868" firstSheet="4" activeTab="7" xr2:uid="{00000000-000D-0000-FFFF-FFFF00000000}"/>
  </bookViews>
  <sheets>
    <sheet name="Introduction" sheetId="11" r:id="rId1"/>
    <sheet name="Pregnant Women Participating" sheetId="1" r:id="rId2"/>
    <sheet name="Women Fully Breastfeeding" sheetId="13" r:id="rId3"/>
    <sheet name="Women Partially Breastfeeding" sheetId="14" r:id="rId4"/>
    <sheet name="Total Breastfeeding Women" sheetId="10" r:id="rId5"/>
    <sheet name="Postpartum Women Participating" sheetId="9" r:id="rId6"/>
    <sheet name="Total Women" sheetId="8" r:id="rId7"/>
    <sheet name="Infants Fully Breastfed" sheetId="15" r:id="rId8"/>
    <sheet name="Infants Partially Breastfed" sheetId="16" r:id="rId9"/>
    <sheet name="Infants Fully Formula-fed" sheetId="17" r:id="rId10"/>
    <sheet name="Total Infants" sheetId="7" r:id="rId11"/>
    <sheet name="Children Participating" sheetId="6" r:id="rId12"/>
    <sheet name="Total Number of Participants" sheetId="5" r:id="rId13"/>
    <sheet name="Average Food Cost Per Person" sheetId="4" r:id="rId14"/>
    <sheet name="Food Costs" sheetId="3" r:id="rId15"/>
    <sheet name="Rebates Received" sheetId="12" r:id="rId16"/>
    <sheet name="Nut. Services &amp; Admin. Costs" sheetId="2" r:id="rId17"/>
  </sheets>
  <definedNames>
    <definedName name="_xlnm.Print_Titles" localSheetId="13">'Average Food Cost Per Person'!$1:$5</definedName>
    <definedName name="_xlnm.Print_Titles" localSheetId="11">'Children Participating'!$1:$1</definedName>
    <definedName name="_xlnm.Print_Titles" localSheetId="14">'Food Costs'!$1:$5</definedName>
    <definedName name="_xlnm.Print_Titles" localSheetId="16">'Nut. Services &amp; Admin. Costs'!$1:$5</definedName>
    <definedName name="_xlnm.Print_Titles" localSheetId="5">'Postpartum Women Participating'!$1:$1</definedName>
    <definedName name="_xlnm.Print_Titles" localSheetId="1">'Pregnant Women Participating'!$1:$1</definedName>
    <definedName name="_xlnm.Print_Titles" localSheetId="15">'Rebates Received'!$1:$5</definedName>
    <definedName name="_xlnm.Print_Titles" localSheetId="4">'Total Breastfeeding Women'!$1:$1</definedName>
    <definedName name="_xlnm.Print_Titles" localSheetId="10">'Total Infants'!$1:$1</definedName>
    <definedName name="_xlnm.Print_Titles" localSheetId="12">'Total Number of Participants'!$1:$1</definedName>
    <definedName name="_xlnm.Print_Titles" localSheetId="6">'Total Women'!$1:$1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2" l="1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3" i="2"/>
  <c r="A2" i="2"/>
  <c r="N102" i="12"/>
  <c r="A102" i="12"/>
  <c r="N101" i="12"/>
  <c r="A101" i="12"/>
  <c r="N100" i="12"/>
  <c r="A100" i="12"/>
  <c r="N99" i="12"/>
  <c r="A99" i="12"/>
  <c r="N98" i="12"/>
  <c r="A98" i="12"/>
  <c r="N97" i="12"/>
  <c r="A97" i="12"/>
  <c r="N96" i="12"/>
  <c r="A96" i="12"/>
  <c r="N95" i="12"/>
  <c r="A95" i="12"/>
  <c r="N94" i="12"/>
  <c r="A94" i="12"/>
  <c r="N93" i="12"/>
  <c r="A93" i="12"/>
  <c r="N92" i="12"/>
  <c r="A92" i="12"/>
  <c r="N91" i="12"/>
  <c r="A91" i="12"/>
  <c r="N90" i="12"/>
  <c r="A90" i="12"/>
  <c r="N89" i="12"/>
  <c r="A89" i="12"/>
  <c r="N88" i="12"/>
  <c r="A88" i="12"/>
  <c r="N87" i="12"/>
  <c r="A87" i="12"/>
  <c r="N86" i="12"/>
  <c r="A86" i="12"/>
  <c r="N85" i="12"/>
  <c r="A85" i="12"/>
  <c r="N84" i="12"/>
  <c r="A84" i="12"/>
  <c r="N83" i="12"/>
  <c r="A83" i="12"/>
  <c r="N82" i="12"/>
  <c r="A82" i="12"/>
  <c r="N81" i="12"/>
  <c r="A81" i="12"/>
  <c r="N80" i="12"/>
  <c r="A80" i="12"/>
  <c r="N79" i="12"/>
  <c r="A79" i="12"/>
  <c r="N78" i="12"/>
  <c r="A78" i="12"/>
  <c r="N77" i="12"/>
  <c r="A77" i="12"/>
  <c r="N76" i="12"/>
  <c r="A76" i="12"/>
  <c r="N75" i="12"/>
  <c r="A75" i="12"/>
  <c r="N74" i="12"/>
  <c r="A74" i="12"/>
  <c r="N73" i="12"/>
  <c r="A73" i="12"/>
  <c r="N72" i="12"/>
  <c r="A72" i="12"/>
  <c r="N71" i="12"/>
  <c r="A71" i="12"/>
  <c r="N70" i="12"/>
  <c r="A70" i="12"/>
  <c r="N69" i="12"/>
  <c r="A69" i="12"/>
  <c r="N68" i="12"/>
  <c r="A68" i="12"/>
  <c r="N67" i="12"/>
  <c r="A67" i="12"/>
  <c r="N66" i="12"/>
  <c r="A66" i="12"/>
  <c r="N65" i="12"/>
  <c r="A65" i="12"/>
  <c r="N64" i="12"/>
  <c r="A64" i="12"/>
  <c r="N63" i="12"/>
  <c r="A63" i="12"/>
  <c r="N62" i="12"/>
  <c r="A62" i="12"/>
  <c r="N61" i="12"/>
  <c r="A61" i="12"/>
  <c r="N60" i="12"/>
  <c r="A60" i="12"/>
  <c r="N59" i="12"/>
  <c r="A59" i="12"/>
  <c r="N58" i="12"/>
  <c r="A58" i="12"/>
  <c r="N57" i="12"/>
  <c r="A57" i="12"/>
  <c r="N56" i="12"/>
  <c r="A56" i="12"/>
  <c r="N55" i="12"/>
  <c r="A55" i="12"/>
  <c r="N54" i="12"/>
  <c r="A54" i="12"/>
  <c r="N53" i="12"/>
  <c r="A53" i="12"/>
  <c r="N52" i="12"/>
  <c r="A52" i="12"/>
  <c r="N51" i="12"/>
  <c r="A51" i="12"/>
  <c r="N50" i="12"/>
  <c r="A50" i="12"/>
  <c r="N49" i="12"/>
  <c r="A49" i="12"/>
  <c r="N48" i="12"/>
  <c r="A48" i="12"/>
  <c r="N47" i="12"/>
  <c r="A47" i="12"/>
  <c r="N46" i="12"/>
  <c r="A46" i="12"/>
  <c r="N45" i="12"/>
  <c r="A45" i="12"/>
  <c r="N44" i="12"/>
  <c r="A44" i="12"/>
  <c r="N43" i="12"/>
  <c r="A43" i="12"/>
  <c r="N42" i="12"/>
  <c r="A42" i="12"/>
  <c r="N41" i="12"/>
  <c r="A41" i="12"/>
  <c r="N40" i="12"/>
  <c r="A40" i="12"/>
  <c r="N39" i="12"/>
  <c r="A39" i="12"/>
  <c r="N38" i="12"/>
  <c r="A38" i="12"/>
  <c r="N37" i="12"/>
  <c r="A37" i="12"/>
  <c r="N36" i="12"/>
  <c r="A36" i="12"/>
  <c r="N35" i="12"/>
  <c r="A35" i="12"/>
  <c r="N34" i="12"/>
  <c r="A34" i="12"/>
  <c r="N33" i="12"/>
  <c r="A33" i="12"/>
  <c r="N32" i="12"/>
  <c r="A32" i="12"/>
  <c r="N31" i="12"/>
  <c r="A31" i="12"/>
  <c r="N30" i="12"/>
  <c r="A30" i="12"/>
  <c r="N29" i="12"/>
  <c r="A29" i="12"/>
  <c r="N28" i="12"/>
  <c r="A28" i="12"/>
  <c r="N27" i="12"/>
  <c r="A27" i="12"/>
  <c r="N26" i="12"/>
  <c r="A26" i="12"/>
  <c r="N25" i="12"/>
  <c r="A25" i="12"/>
  <c r="N24" i="12"/>
  <c r="A24" i="12"/>
  <c r="N23" i="12"/>
  <c r="A23" i="12"/>
  <c r="N22" i="12"/>
  <c r="A22" i="12"/>
  <c r="N21" i="12"/>
  <c r="A21" i="12"/>
  <c r="N20" i="12"/>
  <c r="A20" i="12"/>
  <c r="N19" i="12"/>
  <c r="A19" i="12"/>
  <c r="N18" i="12"/>
  <c r="A18" i="12"/>
  <c r="N17" i="12"/>
  <c r="A17" i="12"/>
  <c r="N16" i="12"/>
  <c r="A16" i="12"/>
  <c r="N15" i="12"/>
  <c r="A15" i="12"/>
  <c r="N14" i="12"/>
  <c r="A14" i="12"/>
  <c r="N13" i="12"/>
  <c r="A13" i="12"/>
  <c r="N12" i="12"/>
  <c r="A12" i="12"/>
  <c r="N11" i="12"/>
  <c r="A11" i="12"/>
  <c r="N10" i="12"/>
  <c r="A10" i="12"/>
  <c r="N9" i="12"/>
  <c r="A9" i="12"/>
  <c r="N8" i="12"/>
  <c r="A8" i="12"/>
  <c r="N7" i="12"/>
  <c r="A7" i="12"/>
  <c r="N6" i="12"/>
  <c r="A6" i="12"/>
  <c r="A3" i="12"/>
  <c r="A2" i="12"/>
  <c r="J5" i="12" s="1"/>
  <c r="N102" i="3"/>
  <c r="A102" i="3"/>
  <c r="N101" i="3"/>
  <c r="A101" i="3"/>
  <c r="N100" i="3"/>
  <c r="A100" i="3"/>
  <c r="N99" i="3"/>
  <c r="A99" i="3"/>
  <c r="N98" i="3"/>
  <c r="A98" i="3"/>
  <c r="N97" i="3"/>
  <c r="A97" i="3"/>
  <c r="N96" i="3"/>
  <c r="A96" i="3"/>
  <c r="N95" i="3"/>
  <c r="A95" i="3"/>
  <c r="N94" i="3"/>
  <c r="A94" i="3"/>
  <c r="N93" i="3"/>
  <c r="A93" i="3"/>
  <c r="N92" i="3"/>
  <c r="A92" i="3"/>
  <c r="N91" i="3"/>
  <c r="A91" i="3"/>
  <c r="N90" i="3"/>
  <c r="A90" i="3"/>
  <c r="N89" i="3"/>
  <c r="A89" i="3"/>
  <c r="N88" i="3"/>
  <c r="A88" i="3"/>
  <c r="N87" i="3"/>
  <c r="A87" i="3"/>
  <c r="N86" i="3"/>
  <c r="A86" i="3"/>
  <c r="N85" i="3"/>
  <c r="A85" i="3"/>
  <c r="N84" i="3"/>
  <c r="A84" i="3"/>
  <c r="N83" i="3"/>
  <c r="A83" i="3"/>
  <c r="N82" i="3"/>
  <c r="A82" i="3"/>
  <c r="N81" i="3"/>
  <c r="A81" i="3"/>
  <c r="N80" i="3"/>
  <c r="A80" i="3"/>
  <c r="N79" i="3"/>
  <c r="A79" i="3"/>
  <c r="N78" i="3"/>
  <c r="A78" i="3"/>
  <c r="N77" i="3"/>
  <c r="A77" i="3"/>
  <c r="N76" i="3"/>
  <c r="A76" i="3"/>
  <c r="N75" i="3"/>
  <c r="A75" i="3"/>
  <c r="N74" i="3"/>
  <c r="A74" i="3"/>
  <c r="N73" i="3"/>
  <c r="A73" i="3"/>
  <c r="N72" i="3"/>
  <c r="A72" i="3"/>
  <c r="N71" i="3"/>
  <c r="A71" i="3"/>
  <c r="N70" i="3"/>
  <c r="A70" i="3"/>
  <c r="N69" i="3"/>
  <c r="A69" i="3"/>
  <c r="N68" i="3"/>
  <c r="A68" i="3"/>
  <c r="N67" i="3"/>
  <c r="A67" i="3"/>
  <c r="N66" i="3"/>
  <c r="A66" i="3"/>
  <c r="N65" i="3"/>
  <c r="A65" i="3"/>
  <c r="N64" i="3"/>
  <c r="A64" i="3"/>
  <c r="N63" i="3"/>
  <c r="A63" i="3"/>
  <c r="N62" i="3"/>
  <c r="A62" i="3"/>
  <c r="N61" i="3"/>
  <c r="A61" i="3"/>
  <c r="N60" i="3"/>
  <c r="A60" i="3"/>
  <c r="N59" i="3"/>
  <c r="A59" i="3"/>
  <c r="N58" i="3"/>
  <c r="A58" i="3"/>
  <c r="N57" i="3"/>
  <c r="A57" i="3"/>
  <c r="N56" i="3"/>
  <c r="A56" i="3"/>
  <c r="N55" i="3"/>
  <c r="A55" i="3"/>
  <c r="N54" i="3"/>
  <c r="A54" i="3"/>
  <c r="N53" i="3"/>
  <c r="A53" i="3"/>
  <c r="N52" i="3"/>
  <c r="A52" i="3"/>
  <c r="N51" i="3"/>
  <c r="A51" i="3"/>
  <c r="N50" i="3"/>
  <c r="A50" i="3"/>
  <c r="N49" i="3"/>
  <c r="A49" i="3"/>
  <c r="N48" i="3"/>
  <c r="A48" i="3"/>
  <c r="N47" i="3"/>
  <c r="A47" i="3"/>
  <c r="N46" i="3"/>
  <c r="A46" i="3"/>
  <c r="N45" i="3"/>
  <c r="A45" i="3"/>
  <c r="N44" i="3"/>
  <c r="A44" i="3"/>
  <c r="N43" i="3"/>
  <c r="A43" i="3"/>
  <c r="N42" i="3"/>
  <c r="A42" i="3"/>
  <c r="N41" i="3"/>
  <c r="A41" i="3"/>
  <c r="N40" i="3"/>
  <c r="A40" i="3"/>
  <c r="N39" i="3"/>
  <c r="A39" i="3"/>
  <c r="N38" i="3"/>
  <c r="A38" i="3"/>
  <c r="N37" i="3"/>
  <c r="A37" i="3"/>
  <c r="N36" i="3"/>
  <c r="A36" i="3"/>
  <c r="N35" i="3"/>
  <c r="A35" i="3"/>
  <c r="N34" i="3"/>
  <c r="A34" i="3"/>
  <c r="N33" i="3"/>
  <c r="A33" i="3"/>
  <c r="N32" i="3"/>
  <c r="A32" i="3"/>
  <c r="N31" i="3"/>
  <c r="A31" i="3"/>
  <c r="N30" i="3"/>
  <c r="A30" i="3"/>
  <c r="N29" i="3"/>
  <c r="A29" i="3"/>
  <c r="N28" i="3"/>
  <c r="A28" i="3"/>
  <c r="N27" i="3"/>
  <c r="A27" i="3"/>
  <c r="N26" i="3"/>
  <c r="A26" i="3"/>
  <c r="N25" i="3"/>
  <c r="A25" i="3"/>
  <c r="N24" i="3"/>
  <c r="A24" i="3"/>
  <c r="N23" i="3"/>
  <c r="A23" i="3"/>
  <c r="N22" i="3"/>
  <c r="A22" i="3"/>
  <c r="N21" i="3"/>
  <c r="A21" i="3"/>
  <c r="N20" i="3"/>
  <c r="A20" i="3"/>
  <c r="N19" i="3"/>
  <c r="A19" i="3"/>
  <c r="N18" i="3"/>
  <c r="A18" i="3"/>
  <c r="N17" i="3"/>
  <c r="A17" i="3"/>
  <c r="N16" i="3"/>
  <c r="A16" i="3"/>
  <c r="N15" i="3"/>
  <c r="A15" i="3"/>
  <c r="N14" i="3"/>
  <c r="A14" i="3"/>
  <c r="N13" i="3"/>
  <c r="A13" i="3"/>
  <c r="N12" i="3"/>
  <c r="A12" i="3"/>
  <c r="N11" i="3"/>
  <c r="A11" i="3"/>
  <c r="N10" i="3"/>
  <c r="A10" i="3"/>
  <c r="N9" i="3"/>
  <c r="A9" i="3"/>
  <c r="N8" i="3"/>
  <c r="A8" i="3"/>
  <c r="N7" i="3"/>
  <c r="A7" i="3"/>
  <c r="N6" i="3"/>
  <c r="A6" i="3"/>
  <c r="A3" i="3"/>
  <c r="A2" i="3"/>
  <c r="J5" i="3" s="1"/>
  <c r="N102" i="4"/>
  <c r="A102" i="4"/>
  <c r="N101" i="4"/>
  <c r="A101" i="4"/>
  <c r="N100" i="4"/>
  <c r="A100" i="4"/>
  <c r="N99" i="4"/>
  <c r="A99" i="4"/>
  <c r="N98" i="4"/>
  <c r="A98" i="4"/>
  <c r="N97" i="4"/>
  <c r="A97" i="4"/>
  <c r="N96" i="4"/>
  <c r="A96" i="4"/>
  <c r="N95" i="4"/>
  <c r="A95" i="4"/>
  <c r="N94" i="4"/>
  <c r="A94" i="4"/>
  <c r="N93" i="4"/>
  <c r="A93" i="4"/>
  <c r="N92" i="4"/>
  <c r="A92" i="4"/>
  <c r="N91" i="4"/>
  <c r="A91" i="4"/>
  <c r="N90" i="4"/>
  <c r="A90" i="4"/>
  <c r="N89" i="4"/>
  <c r="A89" i="4"/>
  <c r="N88" i="4"/>
  <c r="A88" i="4"/>
  <c r="N87" i="4"/>
  <c r="A87" i="4"/>
  <c r="N86" i="4"/>
  <c r="A86" i="4"/>
  <c r="N85" i="4"/>
  <c r="A85" i="4"/>
  <c r="N84" i="4"/>
  <c r="A84" i="4"/>
  <c r="N83" i="4"/>
  <c r="A83" i="4"/>
  <c r="N82" i="4"/>
  <c r="A82" i="4"/>
  <c r="N81" i="4"/>
  <c r="A81" i="4"/>
  <c r="N80" i="4"/>
  <c r="A80" i="4"/>
  <c r="N79" i="4"/>
  <c r="A79" i="4"/>
  <c r="N78" i="4"/>
  <c r="A78" i="4"/>
  <c r="N77" i="4"/>
  <c r="A77" i="4"/>
  <c r="N76" i="4"/>
  <c r="A76" i="4"/>
  <c r="N75" i="4"/>
  <c r="A75" i="4"/>
  <c r="N74" i="4"/>
  <c r="A74" i="4"/>
  <c r="N73" i="4"/>
  <c r="A73" i="4"/>
  <c r="N72" i="4"/>
  <c r="A72" i="4"/>
  <c r="N71" i="4"/>
  <c r="A71" i="4"/>
  <c r="N70" i="4"/>
  <c r="A70" i="4"/>
  <c r="N69" i="4"/>
  <c r="A69" i="4"/>
  <c r="N68" i="4"/>
  <c r="A68" i="4"/>
  <c r="N67" i="4"/>
  <c r="A67" i="4"/>
  <c r="N66" i="4"/>
  <c r="A66" i="4"/>
  <c r="N65" i="4"/>
  <c r="A65" i="4"/>
  <c r="N64" i="4"/>
  <c r="A64" i="4"/>
  <c r="N63" i="4"/>
  <c r="A63" i="4"/>
  <c r="N62" i="4"/>
  <c r="A62" i="4"/>
  <c r="N61" i="4"/>
  <c r="A61" i="4"/>
  <c r="N60" i="4"/>
  <c r="A60" i="4"/>
  <c r="N59" i="4"/>
  <c r="A59" i="4"/>
  <c r="N58" i="4"/>
  <c r="A58" i="4"/>
  <c r="N57" i="4"/>
  <c r="A57" i="4"/>
  <c r="N56" i="4"/>
  <c r="A56" i="4"/>
  <c r="N55" i="4"/>
  <c r="A55" i="4"/>
  <c r="N54" i="4"/>
  <c r="A54" i="4"/>
  <c r="N53" i="4"/>
  <c r="A53" i="4"/>
  <c r="N52" i="4"/>
  <c r="A52" i="4"/>
  <c r="N51" i="4"/>
  <c r="A51" i="4"/>
  <c r="N50" i="4"/>
  <c r="A50" i="4"/>
  <c r="N49" i="4"/>
  <c r="A49" i="4"/>
  <c r="N48" i="4"/>
  <c r="A48" i="4"/>
  <c r="N47" i="4"/>
  <c r="A47" i="4"/>
  <c r="N46" i="4"/>
  <c r="A46" i="4"/>
  <c r="N45" i="4"/>
  <c r="A45" i="4"/>
  <c r="N44" i="4"/>
  <c r="A44" i="4"/>
  <c r="N43" i="4"/>
  <c r="A43" i="4"/>
  <c r="N42" i="4"/>
  <c r="A42" i="4"/>
  <c r="N41" i="4"/>
  <c r="A41" i="4"/>
  <c r="N40" i="4"/>
  <c r="A40" i="4"/>
  <c r="N39" i="4"/>
  <c r="A39" i="4"/>
  <c r="N38" i="4"/>
  <c r="A38" i="4"/>
  <c r="N37" i="4"/>
  <c r="A37" i="4"/>
  <c r="N36" i="4"/>
  <c r="A36" i="4"/>
  <c r="N35" i="4"/>
  <c r="A35" i="4"/>
  <c r="N34" i="4"/>
  <c r="A34" i="4"/>
  <c r="N33" i="4"/>
  <c r="A33" i="4"/>
  <c r="N32" i="4"/>
  <c r="A32" i="4"/>
  <c r="N31" i="4"/>
  <c r="A31" i="4"/>
  <c r="N30" i="4"/>
  <c r="A30" i="4"/>
  <c r="N29" i="4"/>
  <c r="A29" i="4"/>
  <c r="N28" i="4"/>
  <c r="A28" i="4"/>
  <c r="N27" i="4"/>
  <c r="A27" i="4"/>
  <c r="N26" i="4"/>
  <c r="A26" i="4"/>
  <c r="N25" i="4"/>
  <c r="A25" i="4"/>
  <c r="N24" i="4"/>
  <c r="A24" i="4"/>
  <c r="N23" i="4"/>
  <c r="A23" i="4"/>
  <c r="N22" i="4"/>
  <c r="A22" i="4"/>
  <c r="N21" i="4"/>
  <c r="A21" i="4"/>
  <c r="N20" i="4"/>
  <c r="A20" i="4"/>
  <c r="N19" i="4"/>
  <c r="A19" i="4"/>
  <c r="N18" i="4"/>
  <c r="A18" i="4"/>
  <c r="N17" i="4"/>
  <c r="A17" i="4"/>
  <c r="N16" i="4"/>
  <c r="A16" i="4"/>
  <c r="N15" i="4"/>
  <c r="A15" i="4"/>
  <c r="N14" i="4"/>
  <c r="A14" i="4"/>
  <c r="N13" i="4"/>
  <c r="A13" i="4"/>
  <c r="N12" i="4"/>
  <c r="A12" i="4"/>
  <c r="N11" i="4"/>
  <c r="A11" i="4"/>
  <c r="N10" i="4"/>
  <c r="A10" i="4"/>
  <c r="N9" i="4"/>
  <c r="A9" i="4"/>
  <c r="N8" i="4"/>
  <c r="A8" i="4"/>
  <c r="N7" i="4"/>
  <c r="A7" i="4"/>
  <c r="N6" i="4"/>
  <c r="A6" i="4"/>
  <c r="A3" i="4"/>
  <c r="A2" i="4"/>
  <c r="J5" i="4" s="1"/>
  <c r="N90" i="5"/>
  <c r="A90" i="5"/>
  <c r="N89" i="5"/>
  <c r="A89" i="5"/>
  <c r="N88" i="5"/>
  <c r="A88" i="5"/>
  <c r="N87" i="5"/>
  <c r="A87" i="5"/>
  <c r="N86" i="5"/>
  <c r="A86" i="5"/>
  <c r="N85" i="5"/>
  <c r="A85" i="5"/>
  <c r="N84" i="5"/>
  <c r="A84" i="5"/>
  <c r="N83" i="5"/>
  <c r="A83" i="5"/>
  <c r="N82" i="5"/>
  <c r="A82" i="5"/>
  <c r="N81" i="5"/>
  <c r="A81" i="5"/>
  <c r="N80" i="5"/>
  <c r="A80" i="5"/>
  <c r="N79" i="5"/>
  <c r="A79" i="5"/>
  <c r="N78" i="5"/>
  <c r="A78" i="5"/>
  <c r="N77" i="5"/>
  <c r="A77" i="5"/>
  <c r="N76" i="5"/>
  <c r="A76" i="5"/>
  <c r="N75" i="5"/>
  <c r="A75" i="5"/>
  <c r="N74" i="5"/>
  <c r="A74" i="5"/>
  <c r="N73" i="5"/>
  <c r="A73" i="5"/>
  <c r="N72" i="5"/>
  <c r="A72" i="5"/>
  <c r="N71" i="5"/>
  <c r="A71" i="5"/>
  <c r="N70" i="5"/>
  <c r="A70" i="5"/>
  <c r="N69" i="5"/>
  <c r="A69" i="5"/>
  <c r="N68" i="5"/>
  <c r="A68" i="5"/>
  <c r="N67" i="5"/>
  <c r="A67" i="5"/>
  <c r="N66" i="5"/>
  <c r="A66" i="5"/>
  <c r="N65" i="5"/>
  <c r="A65" i="5"/>
  <c r="N64" i="5"/>
  <c r="A64" i="5"/>
  <c r="N63" i="5"/>
  <c r="A63" i="5"/>
  <c r="N62" i="5"/>
  <c r="A62" i="5"/>
  <c r="N61" i="5"/>
  <c r="A61" i="5"/>
  <c r="N60" i="5"/>
  <c r="A60" i="5"/>
  <c r="N59" i="5"/>
  <c r="A59" i="5"/>
  <c r="N58" i="5"/>
  <c r="A58" i="5"/>
  <c r="N57" i="5"/>
  <c r="A57" i="5"/>
  <c r="N56" i="5"/>
  <c r="A56" i="5"/>
  <c r="N55" i="5"/>
  <c r="A55" i="5"/>
  <c r="N54" i="5"/>
  <c r="A54" i="5"/>
  <c r="N53" i="5"/>
  <c r="A53" i="5"/>
  <c r="N52" i="5"/>
  <c r="A52" i="5"/>
  <c r="N51" i="5"/>
  <c r="A51" i="5"/>
  <c r="N50" i="5"/>
  <c r="A50" i="5"/>
  <c r="N49" i="5"/>
  <c r="A49" i="5"/>
  <c r="N48" i="5"/>
  <c r="A48" i="5"/>
  <c r="N47" i="5"/>
  <c r="A47" i="5"/>
  <c r="N46" i="5"/>
  <c r="A46" i="5"/>
  <c r="N45" i="5"/>
  <c r="A45" i="5"/>
  <c r="N44" i="5"/>
  <c r="A44" i="5"/>
  <c r="N43" i="5"/>
  <c r="A43" i="5"/>
  <c r="N42" i="5"/>
  <c r="A42" i="5"/>
  <c r="N41" i="5"/>
  <c r="A41" i="5"/>
  <c r="N40" i="5"/>
  <c r="A40" i="5"/>
  <c r="N39" i="5"/>
  <c r="A39" i="5"/>
  <c r="N38" i="5"/>
  <c r="A38" i="5"/>
  <c r="N37" i="5"/>
  <c r="A37" i="5"/>
  <c r="N36" i="5"/>
  <c r="A36" i="5"/>
  <c r="N35" i="5"/>
  <c r="A35" i="5"/>
  <c r="N34" i="5"/>
  <c r="A34" i="5"/>
  <c r="N33" i="5"/>
  <c r="A33" i="5"/>
  <c r="N32" i="5"/>
  <c r="A32" i="5"/>
  <c r="N31" i="5"/>
  <c r="A31" i="5"/>
  <c r="N30" i="5"/>
  <c r="A30" i="5"/>
  <c r="N29" i="5"/>
  <c r="A29" i="5"/>
  <c r="N28" i="5"/>
  <c r="A28" i="5"/>
  <c r="N27" i="5"/>
  <c r="A27" i="5"/>
  <c r="N26" i="5"/>
  <c r="A26" i="5"/>
  <c r="N25" i="5"/>
  <c r="A25" i="5"/>
  <c r="N24" i="5"/>
  <c r="A24" i="5"/>
  <c r="N23" i="5"/>
  <c r="A23" i="5"/>
  <c r="N22" i="5"/>
  <c r="A22" i="5"/>
  <c r="N21" i="5"/>
  <c r="A21" i="5"/>
  <c r="N20" i="5"/>
  <c r="A20" i="5"/>
  <c r="N19" i="5"/>
  <c r="A19" i="5"/>
  <c r="N18" i="5"/>
  <c r="A18" i="5"/>
  <c r="N17" i="5"/>
  <c r="A17" i="5"/>
  <c r="N16" i="5"/>
  <c r="A16" i="5"/>
  <c r="N15" i="5"/>
  <c r="A15" i="5"/>
  <c r="N14" i="5"/>
  <c r="A14" i="5"/>
  <c r="N13" i="5"/>
  <c r="A13" i="5"/>
  <c r="N12" i="5"/>
  <c r="A12" i="5"/>
  <c r="N11" i="5"/>
  <c r="A11" i="5"/>
  <c r="N10" i="5"/>
  <c r="A10" i="5"/>
  <c r="N9" i="5"/>
  <c r="A9" i="5"/>
  <c r="N8" i="5"/>
  <c r="A8" i="5"/>
  <c r="N7" i="5"/>
  <c r="A7" i="5"/>
  <c r="N6" i="5"/>
  <c r="A6" i="5"/>
  <c r="N5" i="5"/>
  <c r="A5" i="5"/>
  <c r="N4" i="5"/>
  <c r="A4" i="5"/>
  <c r="N3" i="5"/>
  <c r="A3" i="5"/>
  <c r="N2" i="5"/>
  <c r="A2" i="5"/>
  <c r="N90" i="6"/>
  <c r="A90" i="6"/>
  <c r="N89" i="6"/>
  <c r="A89" i="6"/>
  <c r="N88" i="6"/>
  <c r="A88" i="6"/>
  <c r="N87" i="6"/>
  <c r="A87" i="6"/>
  <c r="N86" i="6"/>
  <c r="A86" i="6"/>
  <c r="N85" i="6"/>
  <c r="A85" i="6"/>
  <c r="N84" i="6"/>
  <c r="A84" i="6"/>
  <c r="N83" i="6"/>
  <c r="A83" i="6"/>
  <c r="N82" i="6"/>
  <c r="A82" i="6"/>
  <c r="N81" i="6"/>
  <c r="A81" i="6"/>
  <c r="N80" i="6"/>
  <c r="A80" i="6"/>
  <c r="N79" i="6"/>
  <c r="A79" i="6"/>
  <c r="N78" i="6"/>
  <c r="A78" i="6"/>
  <c r="N77" i="6"/>
  <c r="A77" i="6"/>
  <c r="N76" i="6"/>
  <c r="A76" i="6"/>
  <c r="N75" i="6"/>
  <c r="A75" i="6"/>
  <c r="N74" i="6"/>
  <c r="A74" i="6"/>
  <c r="N73" i="6"/>
  <c r="A73" i="6"/>
  <c r="N72" i="6"/>
  <c r="A72" i="6"/>
  <c r="N71" i="6"/>
  <c r="A71" i="6"/>
  <c r="N70" i="6"/>
  <c r="A70" i="6"/>
  <c r="N69" i="6"/>
  <c r="A69" i="6"/>
  <c r="N68" i="6"/>
  <c r="A68" i="6"/>
  <c r="N67" i="6"/>
  <c r="A67" i="6"/>
  <c r="N66" i="6"/>
  <c r="A66" i="6"/>
  <c r="N65" i="6"/>
  <c r="A65" i="6"/>
  <c r="N64" i="6"/>
  <c r="A64" i="6"/>
  <c r="N63" i="6"/>
  <c r="A63" i="6"/>
  <c r="N62" i="6"/>
  <c r="A62" i="6"/>
  <c r="N61" i="6"/>
  <c r="A61" i="6"/>
  <c r="N60" i="6"/>
  <c r="A60" i="6"/>
  <c r="N59" i="6"/>
  <c r="A59" i="6"/>
  <c r="N58" i="6"/>
  <c r="A58" i="6"/>
  <c r="N57" i="6"/>
  <c r="A57" i="6"/>
  <c r="N56" i="6"/>
  <c r="A56" i="6"/>
  <c r="N55" i="6"/>
  <c r="A55" i="6"/>
  <c r="N54" i="6"/>
  <c r="A54" i="6"/>
  <c r="N53" i="6"/>
  <c r="A53" i="6"/>
  <c r="N52" i="6"/>
  <c r="A52" i="6"/>
  <c r="N51" i="6"/>
  <c r="A51" i="6"/>
  <c r="N50" i="6"/>
  <c r="A50" i="6"/>
  <c r="N49" i="6"/>
  <c r="A49" i="6"/>
  <c r="N48" i="6"/>
  <c r="A48" i="6"/>
  <c r="N47" i="6"/>
  <c r="A47" i="6"/>
  <c r="N46" i="6"/>
  <c r="A46" i="6"/>
  <c r="N45" i="6"/>
  <c r="A45" i="6"/>
  <c r="N44" i="6"/>
  <c r="A44" i="6"/>
  <c r="N43" i="6"/>
  <c r="A43" i="6"/>
  <c r="N42" i="6"/>
  <c r="A42" i="6"/>
  <c r="N41" i="6"/>
  <c r="A41" i="6"/>
  <c r="N40" i="6"/>
  <c r="A40" i="6"/>
  <c r="N39" i="6"/>
  <c r="A39" i="6"/>
  <c r="N38" i="6"/>
  <c r="A38" i="6"/>
  <c r="N37" i="6"/>
  <c r="A37" i="6"/>
  <c r="N36" i="6"/>
  <c r="A36" i="6"/>
  <c r="N35" i="6"/>
  <c r="A35" i="6"/>
  <c r="N34" i="6"/>
  <c r="A34" i="6"/>
  <c r="N33" i="6"/>
  <c r="A33" i="6"/>
  <c r="N32" i="6"/>
  <c r="A32" i="6"/>
  <c r="N31" i="6"/>
  <c r="A31" i="6"/>
  <c r="N30" i="6"/>
  <c r="A30" i="6"/>
  <c r="N29" i="6"/>
  <c r="A29" i="6"/>
  <c r="N28" i="6"/>
  <c r="A28" i="6"/>
  <c r="N27" i="6"/>
  <c r="A27" i="6"/>
  <c r="N26" i="6"/>
  <c r="A26" i="6"/>
  <c r="N25" i="6"/>
  <c r="A25" i="6"/>
  <c r="N24" i="6"/>
  <c r="A24" i="6"/>
  <c r="N23" i="6"/>
  <c r="A23" i="6"/>
  <c r="N22" i="6"/>
  <c r="A22" i="6"/>
  <c r="N21" i="6"/>
  <c r="A21" i="6"/>
  <c r="N20" i="6"/>
  <c r="A20" i="6"/>
  <c r="N19" i="6"/>
  <c r="A19" i="6"/>
  <c r="N18" i="6"/>
  <c r="A18" i="6"/>
  <c r="N17" i="6"/>
  <c r="A17" i="6"/>
  <c r="N16" i="6"/>
  <c r="A16" i="6"/>
  <c r="N15" i="6"/>
  <c r="A15" i="6"/>
  <c r="N14" i="6"/>
  <c r="A14" i="6"/>
  <c r="N13" i="6"/>
  <c r="A13" i="6"/>
  <c r="N12" i="6"/>
  <c r="A12" i="6"/>
  <c r="N11" i="6"/>
  <c r="A11" i="6"/>
  <c r="N10" i="6"/>
  <c r="A10" i="6"/>
  <c r="N9" i="6"/>
  <c r="A9" i="6"/>
  <c r="N8" i="6"/>
  <c r="A8" i="6"/>
  <c r="N7" i="6"/>
  <c r="A7" i="6"/>
  <c r="N6" i="6"/>
  <c r="A6" i="6"/>
  <c r="N5" i="6"/>
  <c r="A5" i="6"/>
  <c r="N4" i="6"/>
  <c r="A4" i="6"/>
  <c r="N3" i="6"/>
  <c r="A3" i="6"/>
  <c r="N2" i="6"/>
  <c r="A2" i="6"/>
  <c r="N90" i="7"/>
  <c r="A90" i="7"/>
  <c r="N89" i="7"/>
  <c r="A89" i="7"/>
  <c r="N88" i="7"/>
  <c r="A88" i="7"/>
  <c r="N87" i="7"/>
  <c r="A87" i="7"/>
  <c r="N86" i="7"/>
  <c r="A86" i="7"/>
  <c r="N85" i="7"/>
  <c r="A85" i="7"/>
  <c r="N84" i="7"/>
  <c r="A84" i="7"/>
  <c r="N83" i="7"/>
  <c r="A83" i="7"/>
  <c r="N82" i="7"/>
  <c r="A82" i="7"/>
  <c r="N81" i="7"/>
  <c r="A81" i="7"/>
  <c r="N80" i="7"/>
  <c r="A80" i="7"/>
  <c r="N79" i="7"/>
  <c r="A79" i="7"/>
  <c r="N78" i="7"/>
  <c r="A78" i="7"/>
  <c r="N77" i="7"/>
  <c r="A77" i="7"/>
  <c r="N76" i="7"/>
  <c r="A76" i="7"/>
  <c r="N75" i="7"/>
  <c r="A75" i="7"/>
  <c r="N74" i="7"/>
  <c r="A74" i="7"/>
  <c r="N73" i="7"/>
  <c r="A73" i="7"/>
  <c r="N72" i="7"/>
  <c r="A72" i="7"/>
  <c r="N71" i="7"/>
  <c r="A71" i="7"/>
  <c r="N70" i="7"/>
  <c r="A70" i="7"/>
  <c r="N69" i="7"/>
  <c r="A69" i="7"/>
  <c r="N68" i="7"/>
  <c r="A68" i="7"/>
  <c r="N67" i="7"/>
  <c r="A67" i="7"/>
  <c r="N66" i="7"/>
  <c r="A66" i="7"/>
  <c r="N65" i="7"/>
  <c r="A65" i="7"/>
  <c r="N64" i="7"/>
  <c r="A64" i="7"/>
  <c r="N63" i="7"/>
  <c r="A63" i="7"/>
  <c r="N62" i="7"/>
  <c r="A62" i="7"/>
  <c r="N61" i="7"/>
  <c r="A61" i="7"/>
  <c r="N60" i="7"/>
  <c r="A60" i="7"/>
  <c r="N59" i="7"/>
  <c r="A59" i="7"/>
  <c r="N58" i="7"/>
  <c r="A58" i="7"/>
  <c r="N57" i="7"/>
  <c r="A57" i="7"/>
  <c r="N56" i="7"/>
  <c r="A56" i="7"/>
  <c r="N55" i="7"/>
  <c r="A55" i="7"/>
  <c r="N54" i="7"/>
  <c r="A54" i="7"/>
  <c r="N53" i="7"/>
  <c r="A53" i="7"/>
  <c r="N52" i="7"/>
  <c r="A52" i="7"/>
  <c r="N51" i="7"/>
  <c r="A51" i="7"/>
  <c r="N50" i="7"/>
  <c r="A50" i="7"/>
  <c r="N49" i="7"/>
  <c r="A49" i="7"/>
  <c r="N48" i="7"/>
  <c r="A48" i="7"/>
  <c r="N47" i="7"/>
  <c r="A47" i="7"/>
  <c r="N46" i="7"/>
  <c r="A46" i="7"/>
  <c r="N45" i="7"/>
  <c r="A45" i="7"/>
  <c r="N44" i="7"/>
  <c r="A44" i="7"/>
  <c r="N43" i="7"/>
  <c r="A43" i="7"/>
  <c r="N42" i="7"/>
  <c r="A42" i="7"/>
  <c r="N41" i="7"/>
  <c r="A41" i="7"/>
  <c r="N40" i="7"/>
  <c r="A40" i="7"/>
  <c r="N39" i="7"/>
  <c r="A39" i="7"/>
  <c r="N38" i="7"/>
  <c r="A38" i="7"/>
  <c r="N37" i="7"/>
  <c r="A37" i="7"/>
  <c r="N36" i="7"/>
  <c r="A36" i="7"/>
  <c r="N35" i="7"/>
  <c r="A35" i="7"/>
  <c r="N34" i="7"/>
  <c r="A34" i="7"/>
  <c r="N33" i="7"/>
  <c r="A33" i="7"/>
  <c r="N32" i="7"/>
  <c r="A32" i="7"/>
  <c r="N31" i="7"/>
  <c r="A31" i="7"/>
  <c r="N30" i="7"/>
  <c r="A30" i="7"/>
  <c r="N29" i="7"/>
  <c r="A29" i="7"/>
  <c r="N28" i="7"/>
  <c r="A28" i="7"/>
  <c r="N27" i="7"/>
  <c r="A27" i="7"/>
  <c r="N26" i="7"/>
  <c r="A26" i="7"/>
  <c r="N25" i="7"/>
  <c r="A25" i="7"/>
  <c r="N24" i="7"/>
  <c r="A24" i="7"/>
  <c r="N23" i="7"/>
  <c r="A23" i="7"/>
  <c r="N22" i="7"/>
  <c r="A22" i="7"/>
  <c r="N21" i="7"/>
  <c r="A21" i="7"/>
  <c r="N20" i="7"/>
  <c r="A20" i="7"/>
  <c r="N19" i="7"/>
  <c r="A19" i="7"/>
  <c r="N18" i="7"/>
  <c r="A18" i="7"/>
  <c r="N17" i="7"/>
  <c r="A17" i="7"/>
  <c r="N16" i="7"/>
  <c r="A16" i="7"/>
  <c r="N15" i="7"/>
  <c r="A15" i="7"/>
  <c r="N14" i="7"/>
  <c r="A14" i="7"/>
  <c r="N13" i="7"/>
  <c r="A13" i="7"/>
  <c r="N12" i="7"/>
  <c r="A12" i="7"/>
  <c r="N11" i="7"/>
  <c r="A11" i="7"/>
  <c r="N10" i="7"/>
  <c r="A10" i="7"/>
  <c r="N9" i="7"/>
  <c r="A9" i="7"/>
  <c r="N8" i="7"/>
  <c r="A8" i="7"/>
  <c r="N7" i="7"/>
  <c r="A7" i="7"/>
  <c r="N6" i="7"/>
  <c r="A6" i="7"/>
  <c r="N5" i="7"/>
  <c r="A5" i="7"/>
  <c r="N4" i="7"/>
  <c r="A4" i="7"/>
  <c r="N3" i="7"/>
  <c r="A3" i="7"/>
  <c r="N2" i="7"/>
  <c r="A2" i="7"/>
  <c r="N90" i="17"/>
  <c r="A90" i="17"/>
  <c r="N89" i="17"/>
  <c r="A89" i="17"/>
  <c r="N88" i="17"/>
  <c r="A88" i="17"/>
  <c r="N87" i="17"/>
  <c r="A87" i="17"/>
  <c r="N86" i="17"/>
  <c r="A86" i="17"/>
  <c r="N85" i="17"/>
  <c r="A85" i="17"/>
  <c r="N84" i="17"/>
  <c r="A84" i="17"/>
  <c r="N83" i="17"/>
  <c r="A83" i="17"/>
  <c r="N82" i="17"/>
  <c r="A82" i="17"/>
  <c r="N81" i="17"/>
  <c r="A81" i="17"/>
  <c r="N80" i="17"/>
  <c r="A80" i="17"/>
  <c r="N79" i="17"/>
  <c r="A79" i="17"/>
  <c r="N78" i="17"/>
  <c r="A78" i="17"/>
  <c r="N77" i="17"/>
  <c r="A77" i="17"/>
  <c r="N76" i="17"/>
  <c r="A76" i="17"/>
  <c r="N75" i="17"/>
  <c r="A75" i="17"/>
  <c r="N74" i="17"/>
  <c r="A74" i="17"/>
  <c r="N73" i="17"/>
  <c r="A73" i="17"/>
  <c r="N72" i="17"/>
  <c r="A72" i="17"/>
  <c r="N71" i="17"/>
  <c r="A71" i="17"/>
  <c r="N70" i="17"/>
  <c r="A70" i="17"/>
  <c r="N69" i="17"/>
  <c r="A69" i="17"/>
  <c r="N68" i="17"/>
  <c r="A68" i="17"/>
  <c r="N67" i="17"/>
  <c r="A67" i="17"/>
  <c r="N66" i="17"/>
  <c r="A66" i="17"/>
  <c r="N65" i="17"/>
  <c r="A65" i="17"/>
  <c r="N64" i="17"/>
  <c r="A64" i="17"/>
  <c r="N63" i="17"/>
  <c r="A63" i="17"/>
  <c r="N62" i="17"/>
  <c r="A62" i="17"/>
  <c r="N61" i="17"/>
  <c r="A61" i="17"/>
  <c r="N60" i="17"/>
  <c r="A60" i="17"/>
  <c r="N59" i="17"/>
  <c r="A59" i="17"/>
  <c r="N58" i="17"/>
  <c r="A58" i="17"/>
  <c r="N57" i="17"/>
  <c r="A57" i="17"/>
  <c r="N56" i="17"/>
  <c r="A56" i="17"/>
  <c r="N55" i="17"/>
  <c r="A55" i="17"/>
  <c r="N54" i="17"/>
  <c r="A54" i="17"/>
  <c r="N53" i="17"/>
  <c r="A53" i="17"/>
  <c r="N52" i="17"/>
  <c r="A52" i="17"/>
  <c r="N51" i="17"/>
  <c r="A51" i="17"/>
  <c r="N50" i="17"/>
  <c r="A50" i="17"/>
  <c r="N49" i="17"/>
  <c r="A49" i="17"/>
  <c r="N48" i="17"/>
  <c r="A48" i="17"/>
  <c r="N47" i="17"/>
  <c r="A47" i="17"/>
  <c r="N46" i="17"/>
  <c r="A46" i="17"/>
  <c r="N45" i="17"/>
  <c r="A45" i="17"/>
  <c r="N44" i="17"/>
  <c r="A44" i="17"/>
  <c r="N43" i="17"/>
  <c r="A43" i="17"/>
  <c r="N42" i="17"/>
  <c r="A42" i="17"/>
  <c r="N41" i="17"/>
  <c r="A41" i="17"/>
  <c r="N40" i="17"/>
  <c r="A40" i="17"/>
  <c r="N39" i="17"/>
  <c r="A39" i="17"/>
  <c r="N38" i="17"/>
  <c r="A38" i="17"/>
  <c r="N37" i="17"/>
  <c r="A37" i="17"/>
  <c r="N36" i="17"/>
  <c r="A36" i="17"/>
  <c r="N35" i="17"/>
  <c r="A35" i="17"/>
  <c r="N34" i="17"/>
  <c r="A34" i="17"/>
  <c r="N33" i="17"/>
  <c r="A33" i="17"/>
  <c r="N32" i="17"/>
  <c r="A32" i="17"/>
  <c r="N31" i="17"/>
  <c r="A31" i="17"/>
  <c r="N30" i="17"/>
  <c r="A30" i="17"/>
  <c r="N29" i="17"/>
  <c r="A29" i="17"/>
  <c r="N28" i="17"/>
  <c r="A28" i="17"/>
  <c r="N27" i="17"/>
  <c r="A27" i="17"/>
  <c r="N26" i="17"/>
  <c r="A26" i="17"/>
  <c r="N25" i="17"/>
  <c r="A25" i="17"/>
  <c r="N24" i="17"/>
  <c r="A24" i="17"/>
  <c r="N23" i="17"/>
  <c r="A23" i="17"/>
  <c r="N22" i="17"/>
  <c r="A22" i="17"/>
  <c r="N21" i="17"/>
  <c r="A21" i="17"/>
  <c r="N20" i="17"/>
  <c r="A20" i="17"/>
  <c r="N19" i="17"/>
  <c r="A19" i="17"/>
  <c r="N18" i="17"/>
  <c r="A18" i="17"/>
  <c r="N17" i="17"/>
  <c r="A17" i="17"/>
  <c r="N16" i="17"/>
  <c r="A16" i="17"/>
  <c r="N15" i="17"/>
  <c r="A15" i="17"/>
  <c r="N14" i="17"/>
  <c r="A14" i="17"/>
  <c r="N13" i="17"/>
  <c r="A13" i="17"/>
  <c r="N12" i="17"/>
  <c r="A12" i="17"/>
  <c r="N11" i="17"/>
  <c r="A11" i="17"/>
  <c r="N10" i="17"/>
  <c r="A10" i="17"/>
  <c r="N9" i="17"/>
  <c r="A9" i="17"/>
  <c r="N8" i="17"/>
  <c r="A8" i="17"/>
  <c r="N7" i="17"/>
  <c r="A7" i="17"/>
  <c r="N6" i="17"/>
  <c r="A6" i="17"/>
  <c r="N5" i="17"/>
  <c r="A5" i="17"/>
  <c r="N4" i="17"/>
  <c r="A4" i="17"/>
  <c r="N3" i="17"/>
  <c r="A3" i="17"/>
  <c r="N2" i="17"/>
  <c r="A2" i="17"/>
  <c r="N90" i="16"/>
  <c r="A90" i="16"/>
  <c r="N89" i="16"/>
  <c r="A89" i="16"/>
  <c r="N88" i="16"/>
  <c r="A88" i="16"/>
  <c r="N87" i="16"/>
  <c r="A87" i="16"/>
  <c r="N86" i="16"/>
  <c r="A86" i="16"/>
  <c r="N85" i="16"/>
  <c r="A85" i="16"/>
  <c r="N84" i="16"/>
  <c r="A84" i="16"/>
  <c r="N83" i="16"/>
  <c r="A83" i="16"/>
  <c r="N82" i="16"/>
  <c r="A82" i="16"/>
  <c r="N81" i="16"/>
  <c r="A81" i="16"/>
  <c r="N80" i="16"/>
  <c r="A80" i="16"/>
  <c r="N79" i="16"/>
  <c r="A79" i="16"/>
  <c r="N78" i="16"/>
  <c r="A78" i="16"/>
  <c r="N77" i="16"/>
  <c r="A77" i="16"/>
  <c r="N76" i="16"/>
  <c r="A76" i="16"/>
  <c r="N75" i="16"/>
  <c r="A75" i="16"/>
  <c r="N74" i="16"/>
  <c r="A74" i="16"/>
  <c r="N73" i="16"/>
  <c r="A73" i="16"/>
  <c r="N72" i="16"/>
  <c r="A72" i="16"/>
  <c r="N71" i="16"/>
  <c r="A71" i="16"/>
  <c r="N70" i="16"/>
  <c r="A70" i="16"/>
  <c r="N69" i="16"/>
  <c r="A69" i="16"/>
  <c r="N68" i="16"/>
  <c r="A68" i="16"/>
  <c r="N67" i="16"/>
  <c r="A67" i="16"/>
  <c r="N66" i="16"/>
  <c r="A66" i="16"/>
  <c r="N65" i="16"/>
  <c r="A65" i="16"/>
  <c r="N64" i="16"/>
  <c r="A64" i="16"/>
  <c r="N63" i="16"/>
  <c r="A63" i="16"/>
  <c r="N62" i="16"/>
  <c r="A62" i="16"/>
  <c r="N61" i="16"/>
  <c r="A61" i="16"/>
  <c r="N60" i="16"/>
  <c r="A60" i="16"/>
  <c r="N59" i="16"/>
  <c r="A59" i="16"/>
  <c r="N58" i="16"/>
  <c r="A58" i="16"/>
  <c r="N57" i="16"/>
  <c r="A57" i="16"/>
  <c r="N56" i="16"/>
  <c r="A56" i="16"/>
  <c r="N55" i="16"/>
  <c r="A55" i="16"/>
  <c r="N54" i="16"/>
  <c r="A54" i="16"/>
  <c r="N53" i="16"/>
  <c r="A53" i="16"/>
  <c r="N52" i="16"/>
  <c r="A52" i="16"/>
  <c r="N51" i="16"/>
  <c r="A51" i="16"/>
  <c r="N50" i="16"/>
  <c r="A50" i="16"/>
  <c r="N49" i="16"/>
  <c r="A49" i="16"/>
  <c r="N48" i="16"/>
  <c r="A48" i="16"/>
  <c r="N47" i="16"/>
  <c r="A47" i="16"/>
  <c r="N46" i="16"/>
  <c r="A46" i="16"/>
  <c r="N45" i="16"/>
  <c r="A45" i="16"/>
  <c r="N44" i="16"/>
  <c r="A44" i="16"/>
  <c r="N43" i="16"/>
  <c r="A43" i="16"/>
  <c r="N42" i="16"/>
  <c r="A42" i="16"/>
  <c r="N41" i="16"/>
  <c r="A41" i="16"/>
  <c r="N40" i="16"/>
  <c r="A40" i="16"/>
  <c r="N39" i="16"/>
  <c r="A39" i="16"/>
  <c r="N38" i="16"/>
  <c r="A38" i="16"/>
  <c r="N37" i="16"/>
  <c r="A37" i="16"/>
  <c r="N36" i="16"/>
  <c r="A36" i="16"/>
  <c r="N35" i="16"/>
  <c r="A35" i="16"/>
  <c r="N34" i="16"/>
  <c r="A34" i="16"/>
  <c r="N33" i="16"/>
  <c r="A33" i="16"/>
  <c r="N32" i="16"/>
  <c r="A32" i="16"/>
  <c r="N31" i="16"/>
  <c r="A31" i="16"/>
  <c r="N30" i="16"/>
  <c r="A30" i="16"/>
  <c r="N29" i="16"/>
  <c r="A29" i="16"/>
  <c r="N28" i="16"/>
  <c r="A28" i="16"/>
  <c r="N27" i="16"/>
  <c r="A27" i="16"/>
  <c r="N26" i="16"/>
  <c r="A26" i="16"/>
  <c r="N25" i="16"/>
  <c r="A25" i="16"/>
  <c r="N24" i="16"/>
  <c r="A24" i="16"/>
  <c r="N23" i="16"/>
  <c r="A23" i="16"/>
  <c r="N22" i="16"/>
  <c r="A22" i="16"/>
  <c r="N21" i="16"/>
  <c r="A21" i="16"/>
  <c r="N20" i="16"/>
  <c r="A20" i="16"/>
  <c r="N19" i="16"/>
  <c r="A19" i="16"/>
  <c r="N18" i="16"/>
  <c r="A18" i="16"/>
  <c r="N17" i="16"/>
  <c r="A17" i="16"/>
  <c r="N16" i="16"/>
  <c r="A16" i="16"/>
  <c r="N15" i="16"/>
  <c r="A15" i="16"/>
  <c r="N14" i="16"/>
  <c r="A14" i="16"/>
  <c r="N13" i="16"/>
  <c r="A13" i="16"/>
  <c r="N12" i="16"/>
  <c r="A12" i="16"/>
  <c r="N11" i="16"/>
  <c r="A11" i="16"/>
  <c r="N10" i="16"/>
  <c r="A10" i="16"/>
  <c r="N9" i="16"/>
  <c r="A9" i="16"/>
  <c r="N8" i="16"/>
  <c r="A8" i="16"/>
  <c r="N7" i="16"/>
  <c r="A7" i="16"/>
  <c r="N6" i="16"/>
  <c r="A6" i="16"/>
  <c r="N5" i="16"/>
  <c r="A5" i="16"/>
  <c r="N4" i="16"/>
  <c r="A4" i="16"/>
  <c r="N3" i="16"/>
  <c r="A3" i="16"/>
  <c r="N2" i="16"/>
  <c r="A2" i="16"/>
  <c r="N90" i="15"/>
  <c r="A90" i="15"/>
  <c r="N89" i="15"/>
  <c r="A89" i="15"/>
  <c r="N88" i="15"/>
  <c r="A88" i="15"/>
  <c r="N87" i="15"/>
  <c r="A87" i="15"/>
  <c r="N86" i="15"/>
  <c r="A86" i="15"/>
  <c r="N85" i="15"/>
  <c r="A85" i="15"/>
  <c r="N84" i="15"/>
  <c r="A84" i="15"/>
  <c r="N83" i="15"/>
  <c r="A83" i="15"/>
  <c r="N82" i="15"/>
  <c r="A82" i="15"/>
  <c r="N81" i="15"/>
  <c r="A81" i="15"/>
  <c r="N80" i="15"/>
  <c r="A80" i="15"/>
  <c r="N79" i="15"/>
  <c r="A79" i="15"/>
  <c r="N78" i="15"/>
  <c r="A78" i="15"/>
  <c r="N77" i="15"/>
  <c r="A77" i="15"/>
  <c r="N76" i="15"/>
  <c r="A76" i="15"/>
  <c r="N75" i="15"/>
  <c r="A75" i="15"/>
  <c r="N74" i="15"/>
  <c r="A74" i="15"/>
  <c r="N73" i="15"/>
  <c r="A73" i="15"/>
  <c r="N72" i="15"/>
  <c r="A72" i="15"/>
  <c r="N71" i="15"/>
  <c r="A71" i="15"/>
  <c r="N70" i="15"/>
  <c r="A70" i="15"/>
  <c r="N69" i="15"/>
  <c r="A69" i="15"/>
  <c r="N68" i="15"/>
  <c r="A68" i="15"/>
  <c r="N67" i="15"/>
  <c r="A67" i="15"/>
  <c r="N66" i="15"/>
  <c r="A66" i="15"/>
  <c r="N65" i="15"/>
  <c r="A65" i="15"/>
  <c r="N64" i="15"/>
  <c r="A64" i="15"/>
  <c r="N63" i="15"/>
  <c r="A63" i="15"/>
  <c r="N62" i="15"/>
  <c r="A62" i="15"/>
  <c r="N61" i="15"/>
  <c r="A61" i="15"/>
  <c r="N60" i="15"/>
  <c r="A60" i="15"/>
  <c r="N59" i="15"/>
  <c r="A59" i="15"/>
  <c r="N58" i="15"/>
  <c r="A58" i="15"/>
  <c r="N57" i="15"/>
  <c r="A57" i="15"/>
  <c r="N56" i="15"/>
  <c r="A56" i="15"/>
  <c r="N55" i="15"/>
  <c r="A55" i="15"/>
  <c r="N54" i="15"/>
  <c r="A54" i="15"/>
  <c r="N53" i="15"/>
  <c r="A53" i="15"/>
  <c r="N52" i="15"/>
  <c r="A52" i="15"/>
  <c r="N51" i="15"/>
  <c r="A51" i="15"/>
  <c r="N50" i="15"/>
  <c r="A50" i="15"/>
  <c r="N49" i="15"/>
  <c r="A49" i="15"/>
  <c r="N48" i="15"/>
  <c r="A48" i="15"/>
  <c r="N47" i="15"/>
  <c r="A47" i="15"/>
  <c r="N46" i="15"/>
  <c r="A46" i="15"/>
  <c r="N45" i="15"/>
  <c r="A45" i="15"/>
  <c r="N44" i="15"/>
  <c r="A44" i="15"/>
  <c r="N43" i="15"/>
  <c r="A43" i="15"/>
  <c r="N42" i="15"/>
  <c r="A42" i="15"/>
  <c r="N41" i="15"/>
  <c r="A41" i="15"/>
  <c r="N40" i="15"/>
  <c r="A40" i="15"/>
  <c r="N39" i="15"/>
  <c r="A39" i="15"/>
  <c r="N38" i="15"/>
  <c r="A38" i="15"/>
  <c r="N37" i="15"/>
  <c r="A37" i="15"/>
  <c r="N36" i="15"/>
  <c r="A36" i="15"/>
  <c r="N35" i="15"/>
  <c r="A35" i="15"/>
  <c r="N34" i="15"/>
  <c r="A34" i="15"/>
  <c r="N33" i="15"/>
  <c r="A33" i="15"/>
  <c r="N32" i="15"/>
  <c r="A32" i="15"/>
  <c r="N31" i="15"/>
  <c r="A31" i="15"/>
  <c r="N30" i="15"/>
  <c r="A30" i="15"/>
  <c r="N29" i="15"/>
  <c r="A29" i="15"/>
  <c r="N28" i="15"/>
  <c r="A28" i="15"/>
  <c r="N27" i="15"/>
  <c r="A27" i="15"/>
  <c r="N26" i="15"/>
  <c r="A26" i="15"/>
  <c r="N25" i="15"/>
  <c r="A25" i="15"/>
  <c r="N24" i="15"/>
  <c r="A24" i="15"/>
  <c r="N23" i="15"/>
  <c r="A23" i="15"/>
  <c r="N22" i="15"/>
  <c r="A22" i="15"/>
  <c r="N21" i="15"/>
  <c r="A21" i="15"/>
  <c r="N20" i="15"/>
  <c r="A20" i="15"/>
  <c r="N19" i="15"/>
  <c r="A19" i="15"/>
  <c r="N18" i="15"/>
  <c r="A18" i="15"/>
  <c r="N17" i="15"/>
  <c r="A17" i="15"/>
  <c r="N16" i="15"/>
  <c r="A16" i="15"/>
  <c r="N15" i="15"/>
  <c r="A15" i="15"/>
  <c r="N14" i="15"/>
  <c r="A14" i="15"/>
  <c r="N13" i="15"/>
  <c r="A13" i="15"/>
  <c r="N12" i="15"/>
  <c r="A12" i="15"/>
  <c r="N11" i="15"/>
  <c r="A11" i="15"/>
  <c r="N10" i="15"/>
  <c r="A10" i="15"/>
  <c r="N9" i="15"/>
  <c r="A9" i="15"/>
  <c r="N8" i="15"/>
  <c r="A8" i="15"/>
  <c r="N7" i="15"/>
  <c r="A7" i="15"/>
  <c r="N6" i="15"/>
  <c r="A6" i="15"/>
  <c r="N5" i="15"/>
  <c r="A5" i="15"/>
  <c r="N4" i="15"/>
  <c r="A4" i="15"/>
  <c r="N3" i="15"/>
  <c r="A3" i="15"/>
  <c r="N2" i="15"/>
  <c r="A2" i="15"/>
  <c r="N90" i="8"/>
  <c r="A90" i="8"/>
  <c r="N89" i="8"/>
  <c r="A89" i="8"/>
  <c r="N88" i="8"/>
  <c r="A88" i="8"/>
  <c r="N87" i="8"/>
  <c r="A87" i="8"/>
  <c r="N86" i="8"/>
  <c r="A86" i="8"/>
  <c r="N85" i="8"/>
  <c r="A85" i="8"/>
  <c r="N84" i="8"/>
  <c r="A84" i="8"/>
  <c r="N83" i="8"/>
  <c r="A83" i="8"/>
  <c r="N82" i="8"/>
  <c r="A82" i="8"/>
  <c r="N81" i="8"/>
  <c r="A81" i="8"/>
  <c r="N80" i="8"/>
  <c r="A80" i="8"/>
  <c r="N79" i="8"/>
  <c r="A79" i="8"/>
  <c r="N78" i="8"/>
  <c r="A78" i="8"/>
  <c r="N77" i="8"/>
  <c r="A77" i="8"/>
  <c r="N76" i="8"/>
  <c r="A76" i="8"/>
  <c r="N75" i="8"/>
  <c r="A75" i="8"/>
  <c r="N74" i="8"/>
  <c r="A74" i="8"/>
  <c r="N73" i="8"/>
  <c r="A73" i="8"/>
  <c r="N72" i="8"/>
  <c r="A72" i="8"/>
  <c r="N71" i="8"/>
  <c r="A71" i="8"/>
  <c r="N70" i="8"/>
  <c r="A70" i="8"/>
  <c r="N69" i="8"/>
  <c r="A69" i="8"/>
  <c r="N68" i="8"/>
  <c r="A68" i="8"/>
  <c r="N67" i="8"/>
  <c r="A67" i="8"/>
  <c r="N66" i="8"/>
  <c r="A66" i="8"/>
  <c r="N65" i="8"/>
  <c r="A65" i="8"/>
  <c r="N64" i="8"/>
  <c r="A64" i="8"/>
  <c r="N63" i="8"/>
  <c r="A63" i="8"/>
  <c r="N62" i="8"/>
  <c r="A62" i="8"/>
  <c r="N61" i="8"/>
  <c r="A61" i="8"/>
  <c r="N60" i="8"/>
  <c r="A60" i="8"/>
  <c r="N59" i="8"/>
  <c r="A59" i="8"/>
  <c r="N58" i="8"/>
  <c r="A58" i="8"/>
  <c r="N57" i="8"/>
  <c r="A57" i="8"/>
  <c r="N56" i="8"/>
  <c r="A56" i="8"/>
  <c r="N55" i="8"/>
  <c r="A55" i="8"/>
  <c r="N54" i="8"/>
  <c r="A54" i="8"/>
  <c r="N53" i="8"/>
  <c r="A53" i="8"/>
  <c r="N52" i="8"/>
  <c r="A52" i="8"/>
  <c r="N51" i="8"/>
  <c r="A51" i="8"/>
  <c r="N50" i="8"/>
  <c r="A50" i="8"/>
  <c r="N49" i="8"/>
  <c r="A49" i="8"/>
  <c r="N48" i="8"/>
  <c r="A48" i="8"/>
  <c r="N47" i="8"/>
  <c r="A47" i="8"/>
  <c r="N46" i="8"/>
  <c r="A46" i="8"/>
  <c r="N45" i="8"/>
  <c r="A45" i="8"/>
  <c r="N44" i="8"/>
  <c r="A44" i="8"/>
  <c r="N43" i="8"/>
  <c r="A43" i="8"/>
  <c r="N42" i="8"/>
  <c r="A42" i="8"/>
  <c r="N41" i="8"/>
  <c r="A41" i="8"/>
  <c r="N40" i="8"/>
  <c r="A40" i="8"/>
  <c r="N39" i="8"/>
  <c r="A39" i="8"/>
  <c r="N38" i="8"/>
  <c r="A38" i="8"/>
  <c r="N37" i="8"/>
  <c r="A37" i="8"/>
  <c r="N36" i="8"/>
  <c r="A36" i="8"/>
  <c r="N35" i="8"/>
  <c r="A35" i="8"/>
  <c r="N34" i="8"/>
  <c r="A34" i="8"/>
  <c r="N33" i="8"/>
  <c r="A33" i="8"/>
  <c r="N32" i="8"/>
  <c r="A32" i="8"/>
  <c r="N31" i="8"/>
  <c r="A31" i="8"/>
  <c r="N30" i="8"/>
  <c r="A30" i="8"/>
  <c r="N29" i="8"/>
  <c r="A29" i="8"/>
  <c r="N28" i="8"/>
  <c r="A28" i="8"/>
  <c r="N27" i="8"/>
  <c r="A27" i="8"/>
  <c r="N26" i="8"/>
  <c r="A26" i="8"/>
  <c r="N25" i="8"/>
  <c r="A25" i="8"/>
  <c r="N24" i="8"/>
  <c r="A24" i="8"/>
  <c r="N23" i="8"/>
  <c r="A23" i="8"/>
  <c r="N22" i="8"/>
  <c r="A22" i="8"/>
  <c r="N21" i="8"/>
  <c r="A21" i="8"/>
  <c r="N20" i="8"/>
  <c r="A20" i="8"/>
  <c r="N19" i="8"/>
  <c r="A19" i="8"/>
  <c r="N18" i="8"/>
  <c r="A18" i="8"/>
  <c r="N17" i="8"/>
  <c r="A17" i="8"/>
  <c r="N16" i="8"/>
  <c r="A16" i="8"/>
  <c r="N15" i="8"/>
  <c r="A15" i="8"/>
  <c r="N14" i="8"/>
  <c r="A14" i="8"/>
  <c r="N13" i="8"/>
  <c r="A13" i="8"/>
  <c r="N12" i="8"/>
  <c r="A12" i="8"/>
  <c r="N11" i="8"/>
  <c r="A11" i="8"/>
  <c r="N10" i="8"/>
  <c r="A10" i="8"/>
  <c r="N9" i="8"/>
  <c r="A9" i="8"/>
  <c r="N8" i="8"/>
  <c r="A8" i="8"/>
  <c r="N7" i="8"/>
  <c r="A7" i="8"/>
  <c r="N6" i="8"/>
  <c r="A6" i="8"/>
  <c r="N5" i="8"/>
  <c r="A5" i="8"/>
  <c r="N4" i="8"/>
  <c r="A4" i="8"/>
  <c r="N3" i="8"/>
  <c r="A3" i="8"/>
  <c r="N2" i="8"/>
  <c r="A2" i="8"/>
  <c r="N90" i="9"/>
  <c r="A90" i="9"/>
  <c r="N89" i="9"/>
  <c r="A89" i="9"/>
  <c r="N88" i="9"/>
  <c r="A88" i="9"/>
  <c r="N87" i="9"/>
  <c r="A87" i="9"/>
  <c r="N86" i="9"/>
  <c r="A86" i="9"/>
  <c r="N85" i="9"/>
  <c r="A85" i="9"/>
  <c r="N84" i="9"/>
  <c r="A84" i="9"/>
  <c r="N83" i="9"/>
  <c r="A83" i="9"/>
  <c r="N82" i="9"/>
  <c r="A82" i="9"/>
  <c r="N81" i="9"/>
  <c r="A81" i="9"/>
  <c r="N80" i="9"/>
  <c r="A80" i="9"/>
  <c r="N79" i="9"/>
  <c r="A79" i="9"/>
  <c r="N78" i="9"/>
  <c r="A78" i="9"/>
  <c r="N77" i="9"/>
  <c r="A77" i="9"/>
  <c r="N76" i="9"/>
  <c r="A76" i="9"/>
  <c r="N75" i="9"/>
  <c r="A75" i="9"/>
  <c r="N74" i="9"/>
  <c r="A74" i="9"/>
  <c r="N73" i="9"/>
  <c r="A73" i="9"/>
  <c r="N72" i="9"/>
  <c r="A72" i="9"/>
  <c r="N71" i="9"/>
  <c r="A71" i="9"/>
  <c r="N70" i="9"/>
  <c r="A70" i="9"/>
  <c r="N69" i="9"/>
  <c r="A69" i="9"/>
  <c r="N68" i="9"/>
  <c r="A68" i="9"/>
  <c r="N67" i="9"/>
  <c r="A67" i="9"/>
  <c r="N66" i="9"/>
  <c r="A66" i="9"/>
  <c r="N65" i="9"/>
  <c r="A65" i="9"/>
  <c r="N64" i="9"/>
  <c r="A64" i="9"/>
  <c r="N63" i="9"/>
  <c r="A63" i="9"/>
  <c r="N62" i="9"/>
  <c r="A62" i="9"/>
  <c r="N61" i="9"/>
  <c r="A61" i="9"/>
  <c r="N60" i="9"/>
  <c r="A60" i="9"/>
  <c r="N59" i="9"/>
  <c r="A59" i="9"/>
  <c r="N58" i="9"/>
  <c r="A58" i="9"/>
  <c r="N57" i="9"/>
  <c r="A57" i="9"/>
  <c r="N56" i="9"/>
  <c r="A56" i="9"/>
  <c r="N55" i="9"/>
  <c r="A55" i="9"/>
  <c r="N54" i="9"/>
  <c r="A54" i="9"/>
  <c r="N53" i="9"/>
  <c r="A53" i="9"/>
  <c r="N52" i="9"/>
  <c r="A52" i="9"/>
  <c r="N51" i="9"/>
  <c r="A51" i="9"/>
  <c r="N50" i="9"/>
  <c r="A50" i="9"/>
  <c r="N49" i="9"/>
  <c r="A49" i="9"/>
  <c r="N48" i="9"/>
  <c r="A48" i="9"/>
  <c r="N47" i="9"/>
  <c r="A47" i="9"/>
  <c r="N46" i="9"/>
  <c r="A46" i="9"/>
  <c r="N45" i="9"/>
  <c r="A45" i="9"/>
  <c r="N44" i="9"/>
  <c r="A44" i="9"/>
  <c r="N43" i="9"/>
  <c r="A43" i="9"/>
  <c r="N42" i="9"/>
  <c r="A42" i="9"/>
  <c r="N41" i="9"/>
  <c r="A41" i="9"/>
  <c r="N40" i="9"/>
  <c r="A40" i="9"/>
  <c r="N39" i="9"/>
  <c r="A39" i="9"/>
  <c r="N38" i="9"/>
  <c r="A38" i="9"/>
  <c r="N37" i="9"/>
  <c r="A37" i="9"/>
  <c r="N36" i="9"/>
  <c r="A36" i="9"/>
  <c r="N35" i="9"/>
  <c r="A35" i="9"/>
  <c r="N34" i="9"/>
  <c r="A34" i="9"/>
  <c r="N33" i="9"/>
  <c r="A33" i="9"/>
  <c r="N32" i="9"/>
  <c r="A32" i="9"/>
  <c r="N31" i="9"/>
  <c r="A31" i="9"/>
  <c r="N30" i="9"/>
  <c r="A30" i="9"/>
  <c r="N29" i="9"/>
  <c r="A29" i="9"/>
  <c r="N28" i="9"/>
  <c r="A28" i="9"/>
  <c r="N27" i="9"/>
  <c r="A27" i="9"/>
  <c r="N26" i="9"/>
  <c r="A26" i="9"/>
  <c r="N25" i="9"/>
  <c r="A25" i="9"/>
  <c r="N24" i="9"/>
  <c r="A24" i="9"/>
  <c r="N23" i="9"/>
  <c r="A23" i="9"/>
  <c r="N22" i="9"/>
  <c r="A22" i="9"/>
  <c r="N21" i="9"/>
  <c r="A21" i="9"/>
  <c r="N20" i="9"/>
  <c r="A20" i="9"/>
  <c r="N19" i="9"/>
  <c r="A19" i="9"/>
  <c r="N18" i="9"/>
  <c r="A18" i="9"/>
  <c r="N17" i="9"/>
  <c r="A17" i="9"/>
  <c r="N16" i="9"/>
  <c r="A16" i="9"/>
  <c r="N15" i="9"/>
  <c r="A15" i="9"/>
  <c r="N14" i="9"/>
  <c r="A14" i="9"/>
  <c r="N13" i="9"/>
  <c r="A13" i="9"/>
  <c r="N12" i="9"/>
  <c r="A12" i="9"/>
  <c r="N11" i="9"/>
  <c r="A11" i="9"/>
  <c r="N10" i="9"/>
  <c r="A10" i="9"/>
  <c r="N9" i="9"/>
  <c r="A9" i="9"/>
  <c r="N8" i="9"/>
  <c r="A8" i="9"/>
  <c r="N7" i="9"/>
  <c r="A7" i="9"/>
  <c r="N6" i="9"/>
  <c r="A6" i="9"/>
  <c r="N5" i="9"/>
  <c r="A5" i="9"/>
  <c r="N4" i="9"/>
  <c r="A4" i="9"/>
  <c r="N3" i="9"/>
  <c r="A3" i="9"/>
  <c r="N2" i="9"/>
  <c r="A2" i="9"/>
  <c r="N90" i="10"/>
  <c r="A90" i="10"/>
  <c r="N89" i="10"/>
  <c r="A89" i="10"/>
  <c r="N88" i="10"/>
  <c r="A88" i="10"/>
  <c r="N87" i="10"/>
  <c r="A87" i="10"/>
  <c r="N86" i="10"/>
  <c r="A86" i="10"/>
  <c r="N85" i="10"/>
  <c r="A85" i="10"/>
  <c r="N84" i="10"/>
  <c r="A84" i="10"/>
  <c r="N83" i="10"/>
  <c r="A83" i="10"/>
  <c r="N82" i="10"/>
  <c r="A82" i="10"/>
  <c r="N81" i="10"/>
  <c r="A81" i="10"/>
  <c r="N80" i="10"/>
  <c r="A80" i="10"/>
  <c r="N79" i="10"/>
  <c r="A79" i="10"/>
  <c r="N78" i="10"/>
  <c r="A78" i="10"/>
  <c r="N77" i="10"/>
  <c r="A77" i="10"/>
  <c r="N76" i="10"/>
  <c r="A76" i="10"/>
  <c r="N75" i="10"/>
  <c r="A75" i="10"/>
  <c r="N74" i="10"/>
  <c r="A74" i="10"/>
  <c r="N73" i="10"/>
  <c r="A73" i="10"/>
  <c r="N72" i="10"/>
  <c r="A72" i="10"/>
  <c r="N71" i="10"/>
  <c r="A71" i="10"/>
  <c r="N70" i="10"/>
  <c r="A70" i="10"/>
  <c r="N69" i="10"/>
  <c r="A69" i="10"/>
  <c r="N68" i="10"/>
  <c r="A68" i="10"/>
  <c r="N67" i="10"/>
  <c r="A67" i="10"/>
  <c r="N66" i="10"/>
  <c r="A66" i="10"/>
  <c r="N65" i="10"/>
  <c r="A65" i="10"/>
  <c r="N64" i="10"/>
  <c r="A64" i="10"/>
  <c r="N63" i="10"/>
  <c r="A63" i="10"/>
  <c r="N62" i="10"/>
  <c r="A62" i="10"/>
  <c r="N61" i="10"/>
  <c r="A61" i="10"/>
  <c r="N60" i="10"/>
  <c r="A60" i="10"/>
  <c r="N59" i="10"/>
  <c r="A59" i="10"/>
  <c r="N58" i="10"/>
  <c r="A58" i="10"/>
  <c r="N57" i="10"/>
  <c r="A57" i="10"/>
  <c r="N56" i="10"/>
  <c r="A56" i="10"/>
  <c r="N55" i="10"/>
  <c r="A55" i="10"/>
  <c r="N54" i="10"/>
  <c r="A54" i="10"/>
  <c r="N53" i="10"/>
  <c r="A53" i="10"/>
  <c r="N52" i="10"/>
  <c r="A52" i="10"/>
  <c r="N51" i="10"/>
  <c r="A51" i="10"/>
  <c r="N50" i="10"/>
  <c r="A50" i="10"/>
  <c r="N49" i="10"/>
  <c r="A49" i="10"/>
  <c r="N48" i="10"/>
  <c r="A48" i="10"/>
  <c r="N47" i="10"/>
  <c r="A47" i="10"/>
  <c r="N46" i="10"/>
  <c r="A46" i="10"/>
  <c r="N45" i="10"/>
  <c r="A45" i="10"/>
  <c r="N44" i="10"/>
  <c r="A44" i="10"/>
  <c r="N43" i="10"/>
  <c r="A43" i="10"/>
  <c r="N42" i="10"/>
  <c r="A42" i="10"/>
  <c r="N41" i="10"/>
  <c r="A41" i="10"/>
  <c r="N40" i="10"/>
  <c r="A40" i="10"/>
  <c r="N39" i="10"/>
  <c r="A39" i="10"/>
  <c r="N38" i="10"/>
  <c r="A38" i="10"/>
  <c r="N37" i="10"/>
  <c r="A37" i="10"/>
  <c r="N36" i="10"/>
  <c r="A36" i="10"/>
  <c r="N35" i="10"/>
  <c r="A35" i="10"/>
  <c r="N34" i="10"/>
  <c r="A34" i="10"/>
  <c r="N33" i="10"/>
  <c r="A33" i="10"/>
  <c r="N32" i="10"/>
  <c r="A32" i="10"/>
  <c r="N31" i="10"/>
  <c r="A31" i="10"/>
  <c r="N30" i="10"/>
  <c r="A30" i="10"/>
  <c r="N29" i="10"/>
  <c r="A29" i="10"/>
  <c r="N28" i="10"/>
  <c r="A28" i="10"/>
  <c r="N27" i="10"/>
  <c r="A27" i="10"/>
  <c r="N26" i="10"/>
  <c r="A26" i="10"/>
  <c r="N25" i="10"/>
  <c r="A25" i="10"/>
  <c r="N24" i="10"/>
  <c r="A24" i="10"/>
  <c r="N23" i="10"/>
  <c r="A23" i="10"/>
  <c r="N22" i="10"/>
  <c r="A22" i="10"/>
  <c r="N21" i="10"/>
  <c r="A21" i="10"/>
  <c r="N20" i="10"/>
  <c r="A20" i="10"/>
  <c r="N19" i="10"/>
  <c r="A19" i="10"/>
  <c r="N18" i="10"/>
  <c r="A18" i="10"/>
  <c r="N17" i="10"/>
  <c r="A17" i="10"/>
  <c r="N16" i="10"/>
  <c r="A16" i="10"/>
  <c r="N15" i="10"/>
  <c r="A15" i="10"/>
  <c r="N14" i="10"/>
  <c r="A14" i="10"/>
  <c r="N13" i="10"/>
  <c r="A13" i="10"/>
  <c r="N12" i="10"/>
  <c r="A12" i="10"/>
  <c r="N11" i="10"/>
  <c r="A11" i="10"/>
  <c r="N10" i="10"/>
  <c r="A10" i="10"/>
  <c r="N9" i="10"/>
  <c r="A9" i="10"/>
  <c r="N8" i="10"/>
  <c r="A8" i="10"/>
  <c r="N7" i="10"/>
  <c r="A7" i="10"/>
  <c r="N6" i="10"/>
  <c r="A6" i="10"/>
  <c r="N5" i="10"/>
  <c r="A5" i="10"/>
  <c r="N4" i="10"/>
  <c r="A4" i="10"/>
  <c r="N3" i="10"/>
  <c r="A3" i="10"/>
  <c r="N2" i="10"/>
  <c r="A2" i="10"/>
  <c r="N102" i="14"/>
  <c r="A102" i="14"/>
  <c r="N101" i="14"/>
  <c r="A101" i="14"/>
  <c r="N100" i="14"/>
  <c r="A100" i="14"/>
  <c r="N99" i="14"/>
  <c r="A99" i="14"/>
  <c r="N98" i="14"/>
  <c r="A98" i="14"/>
  <c r="N97" i="14"/>
  <c r="A97" i="14"/>
  <c r="N96" i="14"/>
  <c r="A96" i="14"/>
  <c r="N95" i="14"/>
  <c r="A95" i="14"/>
  <c r="N94" i="14"/>
  <c r="A94" i="14"/>
  <c r="N93" i="14"/>
  <c r="A93" i="14"/>
  <c r="N92" i="14"/>
  <c r="A92" i="14"/>
  <c r="N91" i="14"/>
  <c r="A91" i="14"/>
  <c r="N90" i="14"/>
  <c r="A90" i="14"/>
  <c r="N89" i="14"/>
  <c r="A89" i="14"/>
  <c r="N88" i="14"/>
  <c r="A88" i="14"/>
  <c r="N87" i="14"/>
  <c r="A87" i="14"/>
  <c r="N86" i="14"/>
  <c r="A86" i="14"/>
  <c r="N85" i="14"/>
  <c r="A85" i="14"/>
  <c r="N84" i="14"/>
  <c r="A84" i="14"/>
  <c r="N83" i="14"/>
  <c r="A83" i="14"/>
  <c r="N82" i="14"/>
  <c r="A82" i="14"/>
  <c r="N81" i="14"/>
  <c r="A81" i="14"/>
  <c r="N80" i="14"/>
  <c r="A80" i="14"/>
  <c r="N79" i="14"/>
  <c r="A79" i="14"/>
  <c r="N78" i="14"/>
  <c r="A78" i="14"/>
  <c r="N77" i="14"/>
  <c r="A77" i="14"/>
  <c r="N76" i="14"/>
  <c r="A76" i="14"/>
  <c r="N75" i="14"/>
  <c r="A75" i="14"/>
  <c r="N74" i="14"/>
  <c r="A74" i="14"/>
  <c r="N73" i="14"/>
  <c r="A73" i="14"/>
  <c r="N72" i="14"/>
  <c r="A72" i="14"/>
  <c r="N71" i="14"/>
  <c r="A71" i="14"/>
  <c r="N70" i="14"/>
  <c r="A70" i="14"/>
  <c r="N69" i="14"/>
  <c r="A69" i="14"/>
  <c r="N68" i="14"/>
  <c r="A68" i="14"/>
  <c r="N67" i="14"/>
  <c r="A67" i="14"/>
  <c r="N66" i="14"/>
  <c r="A66" i="14"/>
  <c r="N65" i="14"/>
  <c r="A65" i="14"/>
  <c r="N64" i="14"/>
  <c r="A64" i="14"/>
  <c r="N63" i="14"/>
  <c r="A63" i="14"/>
  <c r="N62" i="14"/>
  <c r="A62" i="14"/>
  <c r="N61" i="14"/>
  <c r="A61" i="14"/>
  <c r="N60" i="14"/>
  <c r="A60" i="14"/>
  <c r="N59" i="14"/>
  <c r="A59" i="14"/>
  <c r="N58" i="14"/>
  <c r="A58" i="14"/>
  <c r="N57" i="14"/>
  <c r="A57" i="14"/>
  <c r="N56" i="14"/>
  <c r="A56" i="14"/>
  <c r="N55" i="14"/>
  <c r="A55" i="14"/>
  <c r="N54" i="14"/>
  <c r="A54" i="14"/>
  <c r="N53" i="14"/>
  <c r="A53" i="14"/>
  <c r="N52" i="14"/>
  <c r="A52" i="14"/>
  <c r="N51" i="14"/>
  <c r="A51" i="14"/>
  <c r="N50" i="14"/>
  <c r="A50" i="14"/>
  <c r="N49" i="14"/>
  <c r="A49" i="14"/>
  <c r="N48" i="14"/>
  <c r="A48" i="14"/>
  <c r="N47" i="14"/>
  <c r="A47" i="14"/>
  <c r="N46" i="14"/>
  <c r="A46" i="14"/>
  <c r="N45" i="14"/>
  <c r="A45" i="14"/>
  <c r="N44" i="14"/>
  <c r="A44" i="14"/>
  <c r="N43" i="14"/>
  <c r="A43" i="14"/>
  <c r="N42" i="14"/>
  <c r="A42" i="14"/>
  <c r="N41" i="14"/>
  <c r="A41" i="14"/>
  <c r="N40" i="14"/>
  <c r="A40" i="14"/>
  <c r="N39" i="14"/>
  <c r="A39" i="14"/>
  <c r="N38" i="14"/>
  <c r="A38" i="14"/>
  <c r="N37" i="14"/>
  <c r="A37" i="14"/>
  <c r="N36" i="14"/>
  <c r="A36" i="14"/>
  <c r="N35" i="14"/>
  <c r="A35" i="14"/>
  <c r="N34" i="14"/>
  <c r="A34" i="14"/>
  <c r="N33" i="14"/>
  <c r="A33" i="14"/>
  <c r="N32" i="14"/>
  <c r="A32" i="14"/>
  <c r="N31" i="14"/>
  <c r="A31" i="14"/>
  <c r="N30" i="14"/>
  <c r="A30" i="14"/>
  <c r="N29" i="14"/>
  <c r="A29" i="14"/>
  <c r="N28" i="14"/>
  <c r="A28" i="14"/>
  <c r="N27" i="14"/>
  <c r="A27" i="14"/>
  <c r="N26" i="14"/>
  <c r="A26" i="14"/>
  <c r="N25" i="14"/>
  <c r="A25" i="14"/>
  <c r="N24" i="14"/>
  <c r="A24" i="14"/>
  <c r="N23" i="14"/>
  <c r="A23" i="14"/>
  <c r="N22" i="14"/>
  <c r="A22" i="14"/>
  <c r="N21" i="14"/>
  <c r="A21" i="14"/>
  <c r="N20" i="14"/>
  <c r="A20" i="14"/>
  <c r="N19" i="14"/>
  <c r="A19" i="14"/>
  <c r="N18" i="14"/>
  <c r="A18" i="14"/>
  <c r="N17" i="14"/>
  <c r="A17" i="14"/>
  <c r="N16" i="14"/>
  <c r="A16" i="14"/>
  <c r="N15" i="14"/>
  <c r="A15" i="14"/>
  <c r="N14" i="14"/>
  <c r="A14" i="14"/>
  <c r="N13" i="14"/>
  <c r="A13" i="14"/>
  <c r="N12" i="14"/>
  <c r="A12" i="14"/>
  <c r="N11" i="14"/>
  <c r="A11" i="14"/>
  <c r="N10" i="14"/>
  <c r="A10" i="14"/>
  <c r="N9" i="14"/>
  <c r="A9" i="14"/>
  <c r="N8" i="14"/>
  <c r="A8" i="14"/>
  <c r="N7" i="14"/>
  <c r="A7" i="14"/>
  <c r="N6" i="14"/>
  <c r="A6" i="14"/>
  <c r="A3" i="14"/>
  <c r="A2" i="14"/>
  <c r="J5" i="14" s="1"/>
  <c r="N102" i="13"/>
  <c r="A102" i="13"/>
  <c r="N101" i="13"/>
  <c r="A101" i="13"/>
  <c r="N100" i="13"/>
  <c r="A100" i="13"/>
  <c r="N99" i="13"/>
  <c r="A99" i="13"/>
  <c r="N98" i="13"/>
  <c r="A98" i="13"/>
  <c r="N97" i="13"/>
  <c r="A97" i="13"/>
  <c r="N96" i="13"/>
  <c r="A96" i="13"/>
  <c r="N95" i="13"/>
  <c r="A95" i="13"/>
  <c r="N94" i="13"/>
  <c r="A94" i="13"/>
  <c r="N93" i="13"/>
  <c r="A93" i="13"/>
  <c r="N92" i="13"/>
  <c r="A92" i="13"/>
  <c r="N91" i="13"/>
  <c r="A91" i="13"/>
  <c r="N90" i="13"/>
  <c r="A90" i="13"/>
  <c r="N89" i="13"/>
  <c r="A89" i="13"/>
  <c r="N88" i="13"/>
  <c r="A88" i="13"/>
  <c r="N87" i="13"/>
  <c r="A87" i="13"/>
  <c r="N86" i="13"/>
  <c r="A86" i="13"/>
  <c r="N85" i="13"/>
  <c r="A85" i="13"/>
  <c r="N84" i="13"/>
  <c r="A84" i="13"/>
  <c r="N83" i="13"/>
  <c r="A83" i="13"/>
  <c r="N82" i="13"/>
  <c r="A82" i="13"/>
  <c r="N81" i="13"/>
  <c r="A81" i="13"/>
  <c r="N80" i="13"/>
  <c r="A80" i="13"/>
  <c r="N79" i="13"/>
  <c r="A79" i="13"/>
  <c r="N78" i="13"/>
  <c r="A78" i="13"/>
  <c r="N77" i="13"/>
  <c r="A77" i="13"/>
  <c r="N76" i="13"/>
  <c r="A76" i="13"/>
  <c r="N75" i="13"/>
  <c r="A75" i="13"/>
  <c r="N74" i="13"/>
  <c r="A74" i="13"/>
  <c r="N73" i="13"/>
  <c r="A73" i="13"/>
  <c r="N72" i="13"/>
  <c r="A72" i="13"/>
  <c r="N71" i="13"/>
  <c r="A71" i="13"/>
  <c r="N70" i="13"/>
  <c r="A70" i="13"/>
  <c r="N69" i="13"/>
  <c r="A69" i="13"/>
  <c r="N68" i="13"/>
  <c r="A68" i="13"/>
  <c r="N67" i="13"/>
  <c r="A67" i="13"/>
  <c r="N66" i="13"/>
  <c r="A66" i="13"/>
  <c r="N65" i="13"/>
  <c r="A65" i="13"/>
  <c r="N64" i="13"/>
  <c r="A64" i="13"/>
  <c r="N63" i="13"/>
  <c r="A63" i="13"/>
  <c r="N62" i="13"/>
  <c r="A62" i="13"/>
  <c r="N61" i="13"/>
  <c r="A61" i="13"/>
  <c r="N60" i="13"/>
  <c r="A60" i="13"/>
  <c r="N59" i="13"/>
  <c r="A59" i="13"/>
  <c r="N58" i="13"/>
  <c r="A58" i="13"/>
  <c r="N57" i="13"/>
  <c r="A57" i="13"/>
  <c r="N56" i="13"/>
  <c r="A56" i="13"/>
  <c r="N55" i="13"/>
  <c r="A55" i="13"/>
  <c r="N54" i="13"/>
  <c r="A54" i="13"/>
  <c r="N53" i="13"/>
  <c r="A53" i="13"/>
  <c r="N52" i="13"/>
  <c r="A52" i="13"/>
  <c r="N51" i="13"/>
  <c r="A51" i="13"/>
  <c r="N50" i="13"/>
  <c r="A50" i="13"/>
  <c r="N49" i="13"/>
  <c r="A49" i="13"/>
  <c r="N48" i="13"/>
  <c r="A48" i="13"/>
  <c r="N47" i="13"/>
  <c r="A47" i="13"/>
  <c r="N46" i="13"/>
  <c r="A46" i="13"/>
  <c r="N45" i="13"/>
  <c r="A45" i="13"/>
  <c r="N44" i="13"/>
  <c r="A44" i="13"/>
  <c r="N43" i="13"/>
  <c r="A43" i="13"/>
  <c r="N42" i="13"/>
  <c r="A42" i="13"/>
  <c r="N41" i="13"/>
  <c r="A41" i="13"/>
  <c r="N40" i="13"/>
  <c r="A40" i="13"/>
  <c r="N39" i="13"/>
  <c r="A39" i="13"/>
  <c r="N38" i="13"/>
  <c r="A38" i="13"/>
  <c r="N37" i="13"/>
  <c r="A37" i="13"/>
  <c r="N36" i="13"/>
  <c r="A36" i="13"/>
  <c r="N35" i="13"/>
  <c r="A35" i="13"/>
  <c r="N34" i="13"/>
  <c r="A34" i="13"/>
  <c r="N33" i="13"/>
  <c r="A33" i="13"/>
  <c r="N32" i="13"/>
  <c r="A32" i="13"/>
  <c r="N31" i="13"/>
  <c r="A31" i="13"/>
  <c r="N30" i="13"/>
  <c r="A30" i="13"/>
  <c r="N29" i="13"/>
  <c r="A29" i="13"/>
  <c r="N28" i="13"/>
  <c r="A28" i="13"/>
  <c r="N27" i="13"/>
  <c r="A27" i="13"/>
  <c r="N26" i="13"/>
  <c r="A26" i="13"/>
  <c r="N25" i="13"/>
  <c r="A25" i="13"/>
  <c r="N24" i="13"/>
  <c r="A24" i="13"/>
  <c r="N23" i="13"/>
  <c r="A23" i="13"/>
  <c r="N22" i="13"/>
  <c r="A22" i="13"/>
  <c r="N21" i="13"/>
  <c r="A21" i="13"/>
  <c r="N20" i="13"/>
  <c r="A20" i="13"/>
  <c r="N19" i="13"/>
  <c r="A19" i="13"/>
  <c r="N18" i="13"/>
  <c r="A18" i="13"/>
  <c r="N17" i="13"/>
  <c r="A17" i="13"/>
  <c r="N16" i="13"/>
  <c r="A16" i="13"/>
  <c r="N15" i="13"/>
  <c r="A15" i="13"/>
  <c r="N14" i="13"/>
  <c r="A14" i="13"/>
  <c r="N13" i="13"/>
  <c r="A13" i="13"/>
  <c r="N12" i="13"/>
  <c r="A12" i="13"/>
  <c r="N11" i="13"/>
  <c r="A11" i="13"/>
  <c r="N10" i="13"/>
  <c r="A10" i="13"/>
  <c r="N9" i="13"/>
  <c r="A9" i="13"/>
  <c r="N8" i="13"/>
  <c r="A8" i="13"/>
  <c r="N7" i="13"/>
  <c r="A7" i="13"/>
  <c r="N6" i="13"/>
  <c r="A6" i="13"/>
  <c r="A3" i="13"/>
  <c r="A2" i="13"/>
  <c r="J5" i="13" s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C5" i="4" l="1"/>
  <c r="I5" i="14"/>
  <c r="L5" i="14"/>
  <c r="M5" i="14"/>
  <c r="D5" i="4"/>
  <c r="M5" i="3"/>
  <c r="C5" i="13"/>
  <c r="D5" i="13"/>
  <c r="E5" i="13"/>
  <c r="G5" i="13"/>
  <c r="C5" i="12"/>
  <c r="D5" i="12"/>
  <c r="L5" i="12"/>
  <c r="E5" i="14"/>
  <c r="L5" i="4"/>
  <c r="E5" i="3"/>
  <c r="K5" i="14"/>
  <c r="I5" i="13"/>
  <c r="E5" i="4"/>
  <c r="K5" i="13"/>
  <c r="K5" i="4"/>
  <c r="L5" i="13"/>
  <c r="M5" i="13"/>
  <c r="M5" i="4"/>
  <c r="E5" i="12"/>
  <c r="K5" i="12"/>
  <c r="M5" i="12"/>
  <c r="C5" i="14"/>
  <c r="C5" i="3"/>
  <c r="D5" i="14"/>
  <c r="D5" i="3"/>
  <c r="G5" i="14"/>
  <c r="K5" i="3"/>
  <c r="L5" i="3"/>
  <c r="F5" i="13"/>
  <c r="F5" i="14"/>
  <c r="F5" i="4"/>
  <c r="F5" i="3"/>
  <c r="F5" i="12"/>
  <c r="G5" i="4"/>
  <c r="G5" i="3"/>
  <c r="G5" i="12"/>
  <c r="H5" i="13"/>
  <c r="H5" i="14"/>
  <c r="H5" i="4"/>
  <c r="H5" i="3"/>
  <c r="H5" i="12"/>
  <c r="I5" i="4"/>
  <c r="I5" i="3"/>
  <c r="I5" i="12"/>
  <c r="B5" i="13"/>
  <c r="B5" i="14"/>
  <c r="B5" i="4"/>
  <c r="B5" i="3"/>
  <c r="B5" i="12"/>
</calcChain>
</file>

<file path=xl/sharedStrings.xml><?xml version="1.0" encoding="utf-8"?>
<sst xmlns="http://schemas.openxmlformats.org/spreadsheetml/2006/main" count="276" uniqueCount="255">
  <si>
    <t>State Agency or Indian Tribal Organization</t>
  </si>
  <si>
    <t>All data are preliminary and are subject to revision.</t>
  </si>
  <si>
    <t>WIC PROGRAM -- NUTRITION SERVICES AND ADMINISTRATION</t>
  </si>
  <si>
    <t>WIC PROGRAM -- FOOD COSTS</t>
  </si>
  <si>
    <t>WIC PROGRAM -- AVERAGE FOOD COST PER PERSON</t>
  </si>
  <si>
    <t>Average Participation</t>
  </si>
  <si>
    <t>Note on WIC Agency Level Monthly Spreadsheets</t>
  </si>
  <si>
    <t xml:space="preserve">This file contains monthly data for the current fiscal year for each WIC State agency.  There are </t>
  </si>
  <si>
    <t xml:space="preserve">     Pregnant Women </t>
  </si>
  <si>
    <t xml:space="preserve">     Postpartum Women </t>
  </si>
  <si>
    <t xml:space="preserve">     Total Women </t>
  </si>
  <si>
    <t xml:space="preserve">     Children </t>
  </si>
  <si>
    <t xml:space="preserve">     Total Participants </t>
  </si>
  <si>
    <t xml:space="preserve">     Average food cost per person</t>
  </si>
  <si>
    <t xml:space="preserve">     Food Costs </t>
  </si>
  <si>
    <t xml:space="preserve">     Nutrition Services and Administration</t>
  </si>
  <si>
    <t>Cumulative Average</t>
  </si>
  <si>
    <t>Cumulative Cost</t>
  </si>
  <si>
    <t xml:space="preserve">     Rebates</t>
  </si>
  <si>
    <t xml:space="preserve">     Infants Fully Breastfed</t>
  </si>
  <si>
    <t xml:space="preserve">     Infants Partially Breastfed</t>
  </si>
  <si>
    <t xml:space="preserve">     Infants Fully Formula-fed</t>
  </si>
  <si>
    <t>Sixteen spreadsheets are included in the following order:</t>
  </si>
  <si>
    <t>WIC PROGRAM -- Women Partially Breastfeeding</t>
  </si>
  <si>
    <t>WIC PROGRAM -- Women Fully Breastfeeding</t>
  </si>
  <si>
    <t xml:space="preserve">     Women Fully Breastfeeding</t>
  </si>
  <si>
    <t xml:space="preserve">     Women Partially Breastfeeding</t>
  </si>
  <si>
    <t xml:space="preserve">     Total Breastfeeding Women (includes fully breastfeeding and partially breastfeeding) </t>
  </si>
  <si>
    <t xml:space="preserve">     Total Infants </t>
  </si>
  <si>
    <t>WIC PROGRAM -- REBATES RECEIVED</t>
  </si>
  <si>
    <t>Connecticut</t>
  </si>
  <si>
    <t>Maine</t>
  </si>
  <si>
    <t>Massachusetts</t>
  </si>
  <si>
    <t>New Hampshire</t>
  </si>
  <si>
    <t>New York</t>
  </si>
  <si>
    <t>Rhode Island</t>
  </si>
  <si>
    <t>Vermont</t>
  </si>
  <si>
    <t>Virgin Islands</t>
  </si>
  <si>
    <t>Indian Township, ME</t>
  </si>
  <si>
    <t>Pleasant Point, ME</t>
  </si>
  <si>
    <t>Delaware</t>
  </si>
  <si>
    <t>District of Columbia</t>
  </si>
  <si>
    <t>Maryland</t>
  </si>
  <si>
    <t>New Jersey</t>
  </si>
  <si>
    <t>Pennsylvania</t>
  </si>
  <si>
    <t>Puerto Rico</t>
  </si>
  <si>
    <t>Virginia</t>
  </si>
  <si>
    <t>West Virginia</t>
  </si>
  <si>
    <t>Alabama</t>
  </si>
  <si>
    <t>Florida</t>
  </si>
  <si>
    <t>Georgia</t>
  </si>
  <si>
    <t>Kentucky</t>
  </si>
  <si>
    <t>Mississippi</t>
  </si>
  <si>
    <t>North Carolina</t>
  </si>
  <si>
    <t>South Carolina</t>
  </si>
  <si>
    <t>Tennessee</t>
  </si>
  <si>
    <t>Choctaw Indians, MS</t>
  </si>
  <si>
    <t>Eastern Cherokee, NC</t>
  </si>
  <si>
    <t>Illinois</t>
  </si>
  <si>
    <t>Indiana</t>
  </si>
  <si>
    <t>Iowa</t>
  </si>
  <si>
    <t>Michigan</t>
  </si>
  <si>
    <t>Minnesota</t>
  </si>
  <si>
    <t>Ohio</t>
  </si>
  <si>
    <t>Wisconsin</t>
  </si>
  <si>
    <t>Arizona</t>
  </si>
  <si>
    <t>Arkansas</t>
  </si>
  <si>
    <t>Louisiana</t>
  </si>
  <si>
    <t>New Mexico</t>
  </si>
  <si>
    <t>Oklahoma</t>
  </si>
  <si>
    <t>Texas</t>
  </si>
  <si>
    <t>Utah</t>
  </si>
  <si>
    <t>Inter-Tribal Council, AZ</t>
  </si>
  <si>
    <t>Navajo Nation, AZ</t>
  </si>
  <si>
    <t>Acoma, Canoncito &amp; Laguna, NM</t>
  </si>
  <si>
    <t>Eight Northern Pueblos, NM</t>
  </si>
  <si>
    <t>Five Sandoval Pueblos, NM</t>
  </si>
  <si>
    <t>Isleta Pueblo, NM</t>
  </si>
  <si>
    <t>San Felipe Pueblo, NM</t>
  </si>
  <si>
    <t>Santo Domingo Tribe, NM</t>
  </si>
  <si>
    <t>Zuni Pueblo, NM</t>
  </si>
  <si>
    <t>Cherokee Nation, OK</t>
  </si>
  <si>
    <t>Chickasaw Nation, OK</t>
  </si>
  <si>
    <t>Choctaw Nation, OK</t>
  </si>
  <si>
    <t>Citizen Potawatomi Nation, OK</t>
  </si>
  <si>
    <t>Inter-Tribal Council, OK</t>
  </si>
  <si>
    <t>Muscogee Creek Nation, OK</t>
  </si>
  <si>
    <t>Osage Tribal Council, OK</t>
  </si>
  <si>
    <t>Otoe-Missouria Tribe, OK</t>
  </si>
  <si>
    <t>Wichita, Caddo &amp; Delaware (WCD), OK</t>
  </si>
  <si>
    <t>Colorado</t>
  </si>
  <si>
    <t>Kansas</t>
  </si>
  <si>
    <t>Missouri</t>
  </si>
  <si>
    <t>Montana</t>
  </si>
  <si>
    <t>Nebraska</t>
  </si>
  <si>
    <t>North Dakota</t>
  </si>
  <si>
    <t>South Dakota</t>
  </si>
  <si>
    <t>Wyoming</t>
  </si>
  <si>
    <t>Ute Mountain Ute Tribe, CO</t>
  </si>
  <si>
    <t>Omaha Sioux, NE</t>
  </si>
  <si>
    <t>Santee Sioux, NE</t>
  </si>
  <si>
    <t>Winnebago Tribe, NE</t>
  </si>
  <si>
    <t>Standing Rock Sioux Tribe, ND</t>
  </si>
  <si>
    <t>Three Affiliated Tribes, ND</t>
  </si>
  <si>
    <t>Cheyenne River Sioux, SD</t>
  </si>
  <si>
    <t>Rosebud Sioux, SD</t>
  </si>
  <si>
    <t>Northern Arapahoe, WY</t>
  </si>
  <si>
    <t>Shoshone Tribe, WY</t>
  </si>
  <si>
    <t>Alaska</t>
  </si>
  <si>
    <t>American Samoa</t>
  </si>
  <si>
    <t>California</t>
  </si>
  <si>
    <t>Guam</t>
  </si>
  <si>
    <t>Hawaii</t>
  </si>
  <si>
    <t>Idaho</t>
  </si>
  <si>
    <t>Nevada</t>
  </si>
  <si>
    <t>Oregon</t>
  </si>
  <si>
    <t>Washington</t>
  </si>
  <si>
    <t>Northern Marianas</t>
  </si>
  <si>
    <t>Inter-Tribal Council, NV</t>
  </si>
  <si>
    <t>Cumulative Cost:
 October-September</t>
  </si>
  <si>
    <t>This month's release provides data for October through September of FY 2023.  They are preliminary and</t>
  </si>
  <si>
    <t xml:space="preserve">currently 89 WIC State agencies:  the 50 geographic states, the District of Columbia, Puerto Rico, </t>
  </si>
  <si>
    <t xml:space="preserve">Guam, the Virgin Islands, American Samoa, Northern Marianas, and 334 Indian tribal organizations (ITO's).  </t>
  </si>
  <si>
    <t>are subject to revision.  Data as of September 13, 2024</t>
  </si>
  <si>
    <t>state</t>
  </si>
  <si>
    <t>preg_10</t>
  </si>
  <si>
    <t>preg_11</t>
  </si>
  <si>
    <t>preg_12</t>
  </si>
  <si>
    <t>preg_1</t>
  </si>
  <si>
    <t>preg_2</t>
  </si>
  <si>
    <t>preg_3</t>
  </si>
  <si>
    <t>preg_4</t>
  </si>
  <si>
    <t>preg_5</t>
  </si>
  <si>
    <t>preg_6</t>
  </si>
  <si>
    <t>preg_7</t>
  </si>
  <si>
    <t>preg_8</t>
  </si>
  <si>
    <t>preg_9</t>
  </si>
  <si>
    <t>preg_FY23</t>
  </si>
  <si>
    <t>women_10</t>
  </si>
  <si>
    <t>women_11</t>
  </si>
  <si>
    <t>women_12</t>
  </si>
  <si>
    <t>women_1</t>
  </si>
  <si>
    <t>women_2</t>
  </si>
  <si>
    <t>women_3</t>
  </si>
  <si>
    <t>women_4</t>
  </si>
  <si>
    <t>women_5</t>
  </si>
  <si>
    <t>women_6</t>
  </si>
  <si>
    <t>women_7</t>
  </si>
  <si>
    <t>women_8</t>
  </si>
  <si>
    <t>women_9</t>
  </si>
  <si>
    <t>women_FY23</t>
  </si>
  <si>
    <t>infant_10</t>
  </si>
  <si>
    <t>infant_11</t>
  </si>
  <si>
    <t>infant_12</t>
  </si>
  <si>
    <t>infant_1</t>
  </si>
  <si>
    <t>infant_2</t>
  </si>
  <si>
    <t>infant_3</t>
  </si>
  <si>
    <t>infant_4</t>
  </si>
  <si>
    <t>infant_5</t>
  </si>
  <si>
    <t>infant_6</t>
  </si>
  <si>
    <t>infant_7</t>
  </si>
  <si>
    <t>infant_8</t>
  </si>
  <si>
    <t>infant_9</t>
  </si>
  <si>
    <t>infant_FY23</t>
  </si>
  <si>
    <t>child_10</t>
  </si>
  <si>
    <t>child_11</t>
  </si>
  <si>
    <t>child_12</t>
  </si>
  <si>
    <t>child_1</t>
  </si>
  <si>
    <t>child_2</t>
  </si>
  <si>
    <t>child_3</t>
  </si>
  <si>
    <t>child_4</t>
  </si>
  <si>
    <t>child_5</t>
  </si>
  <si>
    <t>child_6</t>
  </si>
  <si>
    <t>child_7</t>
  </si>
  <si>
    <t>child_8</t>
  </si>
  <si>
    <t>child_9</t>
  </si>
  <si>
    <t>child_FY23</t>
  </si>
  <si>
    <t>total_10</t>
  </si>
  <si>
    <t>total_11</t>
  </si>
  <si>
    <t>total_12</t>
  </si>
  <si>
    <t>total_1</t>
  </si>
  <si>
    <t>total_2</t>
  </si>
  <si>
    <t>total_3</t>
  </si>
  <si>
    <t>total_4</t>
  </si>
  <si>
    <t>total_5</t>
  </si>
  <si>
    <t>total_6</t>
  </si>
  <si>
    <t>total_7</t>
  </si>
  <si>
    <t>total_8</t>
  </si>
  <si>
    <t>total_9</t>
  </si>
  <si>
    <t>total_FY23</t>
  </si>
  <si>
    <t>breast_10</t>
  </si>
  <si>
    <t>breast_11</t>
  </si>
  <si>
    <t>breast_12</t>
  </si>
  <si>
    <t>breast_1</t>
  </si>
  <si>
    <t>breast_2</t>
  </si>
  <si>
    <t>breast_3</t>
  </si>
  <si>
    <t>breast_4</t>
  </si>
  <si>
    <t>breast_5</t>
  </si>
  <si>
    <t>breast_6</t>
  </si>
  <si>
    <t>breast_7</t>
  </si>
  <si>
    <t>breast_8</t>
  </si>
  <si>
    <t>breast_9</t>
  </si>
  <si>
    <t>breast_FY23</t>
  </si>
  <si>
    <t>post_10</t>
  </si>
  <si>
    <t>post_11</t>
  </si>
  <si>
    <t>post_12</t>
  </si>
  <si>
    <t>post_1</t>
  </si>
  <si>
    <t>post_2</t>
  </si>
  <si>
    <t>post_3</t>
  </si>
  <si>
    <t>post_4</t>
  </si>
  <si>
    <t>post_5</t>
  </si>
  <si>
    <t>post_6</t>
  </si>
  <si>
    <t>post_7</t>
  </si>
  <si>
    <t>post_8</t>
  </si>
  <si>
    <t>post_9</t>
  </si>
  <si>
    <t>post_FY23</t>
  </si>
  <si>
    <t>infantfb_10</t>
  </si>
  <si>
    <t>infantfb_11</t>
  </si>
  <si>
    <t>infantfb_12</t>
  </si>
  <si>
    <t>infantfb_1</t>
  </si>
  <si>
    <t>infantfb_2</t>
  </si>
  <si>
    <t>infantfb_3</t>
  </si>
  <si>
    <t>infantfb_4</t>
  </si>
  <si>
    <t>infantfb_5</t>
  </si>
  <si>
    <t>infantfb_6</t>
  </si>
  <si>
    <t>infantfb_7</t>
  </si>
  <si>
    <t>infantfb_8</t>
  </si>
  <si>
    <t>infantfb_9</t>
  </si>
  <si>
    <t>infantfb_FY23</t>
  </si>
  <si>
    <t>infantpb_10</t>
  </si>
  <si>
    <t>infantpb_11</t>
  </si>
  <si>
    <t>infantpb_12</t>
  </si>
  <si>
    <t>infantpb_1</t>
  </si>
  <si>
    <t>infantpb_2</t>
  </si>
  <si>
    <t>infantpb_3</t>
  </si>
  <si>
    <t>infantpb_4</t>
  </si>
  <si>
    <t>infantpb_5</t>
  </si>
  <si>
    <t>infantpb_6</t>
  </si>
  <si>
    <t>infantpb_7</t>
  </si>
  <si>
    <t>infantpb_8</t>
  </si>
  <si>
    <t>infantpb_9</t>
  </si>
  <si>
    <t>infantpb_FY23</t>
  </si>
  <si>
    <t>infantf_10</t>
  </si>
  <si>
    <t>infantf_11</t>
  </si>
  <si>
    <t>infantf_12</t>
  </si>
  <si>
    <t>infantf_1</t>
  </si>
  <si>
    <t>infantf_2</t>
  </si>
  <si>
    <t>infantf_3</t>
  </si>
  <si>
    <t>infantf_4</t>
  </si>
  <si>
    <t>infantf_5</t>
  </si>
  <si>
    <t>infantf_6</t>
  </si>
  <si>
    <t>infantf_7</t>
  </si>
  <si>
    <t>infantf_8</t>
  </si>
  <si>
    <t>infantf_9</t>
  </si>
  <si>
    <t>infantf_FY23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</si>
</sst>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yyyy"/>
  </numFmts>
  <fonts count="1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9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3">
    <xf numFmtId="0" fontId="10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3" fontId="5" fillId="0" borderId="0" xfId="0" applyNumberFormat="1" applyFont="1" applyAlignment="1">
      <alignment horizontal="right"/>
    </xf>
    <xf numFmtId="4" fontId="5" fillId="0" borderId="0" xfId="0" applyNumberFormat="1" applyFont="1"/>
    <xf numFmtId="0" fontId="4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/>
    </xf>
    <xf numFmtId="0" fontId="5" fillId="0" borderId="2" xfId="0" applyFont="1" applyBorder="1"/>
    <xf numFmtId="3" fontId="4" fillId="0" borderId="0" xfId="0" applyNumberFormat="1" applyFont="1" applyAlignment="1">
      <alignment horizontal="left"/>
    </xf>
    <xf numFmtId="0" fontId="3" fillId="0" borderId="0" xfId="0" applyFont="1"/>
    <xf numFmtId="0" fontId="4" fillId="0" borderId="3" xfId="0" applyFont="1" applyBorder="1" applyAlignment="1">
      <alignment horizontal="right" vertical="center" wrapText="1"/>
    </xf>
    <xf numFmtId="0" fontId="4" fillId="0" borderId="4" xfId="0" applyFont="1" applyBorder="1" applyAlignment="1">
      <alignment horizontal="right" vertical="center" wrapText="1"/>
    </xf>
    <xf numFmtId="3" fontId="5" fillId="0" borderId="5" xfId="0" applyNumberFormat="1" applyFont="1" applyBorder="1" applyAlignment="1">
      <alignment horizontal="right"/>
    </xf>
    <xf numFmtId="0" fontId="7" fillId="0" borderId="6" xfId="0" applyFont="1" applyBorder="1" applyAlignment="1">
      <alignment horizontal="left" vertical="top"/>
    </xf>
    <xf numFmtId="3" fontId="7" fillId="0" borderId="7" xfId="0" applyNumberFormat="1" applyFont="1" applyBorder="1" applyAlignment="1">
      <alignment horizontal="right" vertical="top"/>
    </xf>
    <xf numFmtId="3" fontId="7" fillId="0" borderId="8" xfId="0" applyNumberFormat="1" applyFont="1" applyBorder="1" applyAlignment="1">
      <alignment horizontal="right" vertical="top"/>
    </xf>
    <xf numFmtId="0" fontId="7" fillId="0" borderId="0" xfId="0" applyFont="1" applyAlignment="1">
      <alignment vertical="top"/>
    </xf>
    <xf numFmtId="164" fontId="4" fillId="0" borderId="4" xfId="0" applyNumberFormat="1" applyFont="1" applyBorder="1" applyAlignment="1">
      <alignment horizontal="right" vertical="center"/>
    </xf>
    <xf numFmtId="164" fontId="4" fillId="0" borderId="3" xfId="0" applyNumberFormat="1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 wrapText="1"/>
    </xf>
    <xf numFmtId="3" fontId="8" fillId="0" borderId="10" xfId="0" applyNumberFormat="1" applyFont="1" applyBorder="1" applyAlignment="1">
      <alignment horizontal="left" vertical="top"/>
    </xf>
    <xf numFmtId="3" fontId="8" fillId="0" borderId="11" xfId="0" applyNumberFormat="1" applyFont="1" applyBorder="1" applyAlignment="1">
      <alignment horizontal="right" vertical="top"/>
    </xf>
    <xf numFmtId="0" fontId="8" fillId="0" borderId="0" xfId="0" applyFont="1" applyAlignment="1">
      <alignment vertical="top"/>
    </xf>
    <xf numFmtId="0" fontId="8" fillId="0" borderId="0" xfId="0" applyFont="1"/>
    <xf numFmtId="0" fontId="9" fillId="0" borderId="0" xfId="0" applyFont="1"/>
    <xf numFmtId="3" fontId="3" fillId="0" borderId="10" xfId="0" applyNumberFormat="1" applyFont="1" applyBorder="1" applyAlignment="1">
      <alignment horizontal="left" vertical="top"/>
    </xf>
    <xf numFmtId="3" fontId="3" fillId="0" borderId="11" xfId="0" applyNumberFormat="1" applyFont="1" applyBorder="1" applyAlignment="1">
      <alignment horizontal="right" vertical="top"/>
    </xf>
    <xf numFmtId="3" fontId="3" fillId="0" borderId="12" xfId="0" applyNumberFormat="1" applyFont="1" applyBorder="1" applyAlignment="1">
      <alignment horizontal="right" vertical="top"/>
    </xf>
    <xf numFmtId="0" fontId="3" fillId="0" borderId="0" xfId="0" applyFont="1" applyAlignment="1">
      <alignment vertical="top"/>
    </xf>
    <xf numFmtId="4" fontId="4" fillId="0" borderId="0" xfId="0" applyNumberFormat="1" applyFont="1" applyAlignment="1">
      <alignment horizontal="center"/>
    </xf>
    <xf numFmtId="4" fontId="4" fillId="0" borderId="4" xfId="0" applyNumberFormat="1" applyFont="1" applyBorder="1" applyAlignment="1">
      <alignment horizontal="right" vertical="center" wrapText="1"/>
    </xf>
    <xf numFmtId="4" fontId="5" fillId="0" borderId="5" xfId="0" applyNumberFormat="1" applyFont="1" applyBorder="1" applyAlignment="1">
      <alignment horizontal="right"/>
    </xf>
    <xf numFmtId="4" fontId="5" fillId="0" borderId="0" xfId="0" applyNumberFormat="1" applyFont="1" applyAlignment="1">
      <alignment horizontal="right"/>
    </xf>
    <xf numFmtId="4" fontId="7" fillId="0" borderId="8" xfId="0" applyNumberFormat="1" applyFont="1" applyBorder="1" applyAlignment="1">
      <alignment horizontal="right" vertical="top"/>
    </xf>
    <xf numFmtId="4" fontId="7" fillId="0" borderId="7" xfId="0" applyNumberFormat="1" applyFont="1" applyBorder="1" applyAlignment="1">
      <alignment horizontal="right" vertical="top"/>
    </xf>
    <xf numFmtId="4" fontId="3" fillId="0" borderId="11" xfId="0" applyNumberFormat="1" applyFont="1" applyBorder="1" applyAlignment="1">
      <alignment horizontal="right" vertical="top"/>
    </xf>
    <xf numFmtId="4" fontId="3" fillId="0" borderId="12" xfId="0" applyNumberFormat="1" applyFont="1" applyBorder="1" applyAlignment="1">
      <alignment horizontal="right" vertical="top"/>
    </xf>
    <xf numFmtId="4" fontId="10" fillId="0" borderId="0" xfId="0" applyNumberFormat="1" applyFont="1"/>
    <xf numFmtId="3" fontId="7" fillId="0" borderId="6" xfId="0" applyNumberFormat="1" applyFont="1" applyBorder="1" applyAlignment="1">
      <alignment horizontal="right" vertical="top"/>
    </xf>
    <xf numFmtId="3" fontId="5" fillId="0" borderId="2" xfId="0" applyNumberFormat="1" applyFont="1" applyBorder="1" applyAlignment="1">
      <alignment horizontal="right"/>
    </xf>
    <xf numFmtId="3" fontId="3" fillId="0" borderId="10" xfId="0" applyNumberFormat="1" applyFont="1" applyBorder="1" applyAlignment="1">
      <alignment horizontal="right" vertical="top"/>
    </xf>
    <xf numFmtId="4" fontId="7" fillId="0" borderId="6" xfId="0" applyNumberFormat="1" applyFont="1" applyBorder="1" applyAlignment="1">
      <alignment horizontal="right" vertical="top"/>
    </xf>
    <xf numFmtId="4" fontId="5" fillId="0" borderId="2" xfId="0" applyNumberFormat="1" applyFont="1" applyBorder="1" applyAlignment="1">
      <alignment horizontal="right"/>
    </xf>
    <xf numFmtId="4" fontId="3" fillId="0" borderId="10" xfId="0" applyNumberFormat="1" applyFont="1" applyBorder="1" applyAlignment="1">
      <alignment horizontal="right" vertical="top"/>
    </xf>
    <xf numFmtId="4" fontId="5" fillId="0" borderId="5" xfId="0" applyNumberFormat="1" applyFont="1" applyBorder="1"/>
    <xf numFmtId="4" fontId="4" fillId="0" borderId="8" xfId="0" applyNumberFormat="1" applyFont="1" applyBorder="1" applyAlignment="1">
      <alignment horizontal="right" vertical="top"/>
    </xf>
    <xf numFmtId="4" fontId="4" fillId="0" borderId="4" xfId="0" applyNumberFormat="1" applyFont="1" applyBorder="1" applyAlignment="1">
      <alignment horizontal="right" vertical="top"/>
    </xf>
    <xf numFmtId="0" fontId="3" fillId="2" borderId="0" xfId="0" applyFont="1" applyFill="1"/>
    <xf numFmtId="0" fontId="4" fillId="2" borderId="0" xfId="0" applyFont="1" applyFill="1" applyAlignment="1">
      <alignment horizontal="center"/>
    </xf>
    <xf numFmtId="0" fontId="5" fillId="2" borderId="0" xfId="0" applyFont="1" applyFill="1"/>
    <xf numFmtId="0" fontId="4" fillId="2" borderId="0" xfId="0" applyFont="1" applyFill="1"/>
    <xf numFmtId="0" fontId="4" fillId="2" borderId="1" xfId="0" applyFont="1" applyFill="1" applyBorder="1" applyAlignment="1">
      <alignment horizontal="left" vertical="center" wrapText="1"/>
    </xf>
    <xf numFmtId="164" fontId="4" fillId="2" borderId="4" xfId="0" applyNumberFormat="1" applyFont="1" applyFill="1" applyBorder="1" applyAlignment="1">
      <alignment horizontal="right" vertical="center"/>
    </xf>
    <xf numFmtId="164" fontId="4" fillId="2" borderId="3" xfId="0" applyNumberFormat="1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right" vertical="center" wrapText="1"/>
    </xf>
    <xf numFmtId="0" fontId="5" fillId="2" borderId="2" xfId="0" applyFont="1" applyFill="1" applyBorder="1" applyAlignment="1">
      <alignment horizontal="left"/>
    </xf>
    <xf numFmtId="3" fontId="5" fillId="2" borderId="5" xfId="0" applyNumberFormat="1" applyFont="1" applyFill="1" applyBorder="1" applyAlignment="1">
      <alignment horizontal="right"/>
    </xf>
    <xf numFmtId="3" fontId="5" fillId="2" borderId="0" xfId="0" applyNumberFormat="1" applyFont="1" applyFill="1" applyAlignment="1">
      <alignment horizontal="right"/>
    </xf>
    <xf numFmtId="3" fontId="5" fillId="2" borderId="2" xfId="0" applyNumberFormat="1" applyFont="1" applyFill="1" applyBorder="1" applyAlignment="1">
      <alignment horizontal="right"/>
    </xf>
    <xf numFmtId="0" fontId="7" fillId="2" borderId="6" xfId="0" applyFont="1" applyFill="1" applyBorder="1" applyAlignment="1">
      <alignment horizontal="left" vertical="top"/>
    </xf>
    <xf numFmtId="3" fontId="7" fillId="2" borderId="8" xfId="0" applyNumberFormat="1" applyFont="1" applyFill="1" applyBorder="1" applyAlignment="1">
      <alignment horizontal="right" vertical="top"/>
    </xf>
    <xf numFmtId="3" fontId="7" fillId="2" borderId="7" xfId="0" applyNumberFormat="1" applyFont="1" applyFill="1" applyBorder="1" applyAlignment="1">
      <alignment horizontal="right" vertical="top"/>
    </xf>
    <xf numFmtId="3" fontId="7" fillId="2" borderId="6" xfId="0" applyNumberFormat="1" applyFont="1" applyFill="1" applyBorder="1" applyAlignment="1">
      <alignment horizontal="right" vertical="top"/>
    </xf>
    <xf numFmtId="0" fontId="7" fillId="2" borderId="0" xfId="0" applyFont="1" applyFill="1" applyAlignment="1">
      <alignment vertical="top"/>
    </xf>
    <xf numFmtId="0" fontId="5" fillId="2" borderId="2" xfId="0" applyFont="1" applyFill="1" applyBorder="1"/>
    <xf numFmtId="3" fontId="3" fillId="2" borderId="10" xfId="0" applyNumberFormat="1" applyFont="1" applyFill="1" applyBorder="1" applyAlignment="1">
      <alignment horizontal="left" vertical="top"/>
    </xf>
    <xf numFmtId="3" fontId="3" fillId="2" borderId="11" xfId="0" applyNumberFormat="1" applyFont="1" applyFill="1" applyBorder="1" applyAlignment="1">
      <alignment horizontal="right" vertical="top"/>
    </xf>
    <xf numFmtId="3" fontId="3" fillId="2" borderId="12" xfId="0" applyNumberFormat="1" applyFont="1" applyFill="1" applyBorder="1" applyAlignment="1">
      <alignment horizontal="right" vertical="top"/>
    </xf>
    <xf numFmtId="3" fontId="3" fillId="2" borderId="10" xfId="0" applyNumberFormat="1" applyFont="1" applyFill="1" applyBorder="1" applyAlignment="1">
      <alignment horizontal="right" vertical="top"/>
    </xf>
    <xf numFmtId="0" fontId="3" fillId="2" borderId="0" xfId="0" applyFont="1" applyFill="1" applyAlignment="1">
      <alignment vertical="top"/>
    </xf>
    <xf numFmtId="3" fontId="4" fillId="2" borderId="0" xfId="0" applyNumberFormat="1" applyFont="1" applyFill="1" applyAlignment="1">
      <alignment horizontal="left"/>
    </xf>
    <xf numFmtId="0" fontId="10" fillId="2" borderId="0" xfId="0" applyFont="1" applyFill="1"/>
    <xf numFmtId="0" fontId="1" fillId="0" borderId="0" xfId="0" applyFont="1"/>
    <xf numFmtId="0" fontId="11" fillId="0" borderId="1" xfId="0" applyFont="1" applyBorder="1" applyAlignment="1">
      <alignment horizontal="left" vertical="center" wrapText="1"/>
    </xf>
    <xf numFmtId="164" fontId="11" fillId="0" borderId="4" xfId="0" applyNumberFormat="1" applyFont="1" applyBorder="1" applyAlignment="1">
      <alignment horizontal="right" vertical="center"/>
    </xf>
    <xf numFmtId="164" fontId="11" fillId="0" borderId="3" xfId="0" applyNumberFormat="1" applyFont="1" applyBorder="1" applyAlignment="1">
      <alignment horizontal="right" vertical="center"/>
    </xf>
    <xf numFmtId="0" fontId="11" fillId="0" borderId="4" xfId="0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right" vertical="center" wrapText="1"/>
    </xf>
    <xf numFmtId="164" fontId="11" fillId="2" borderId="4" xfId="0" applyNumberFormat="1" applyFont="1" applyFill="1" applyBorder="1" applyAlignment="1">
      <alignment horizontal="right" vertic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H26"/>
  <sheetViews>
    <sheetView showGridLines="0" workbookViewId="0">
      <selection activeCell="A6" sqref="A6"/>
    </sheetView>
  </sheetViews>
  <sheetFormatPr defaultRowHeight="12.75" x14ac:dyDescent="0.2"/>
  <sheetData>
    <row r="1" spans="1:8" x14ac:dyDescent="0.2">
      <c r="A1" s="82" t="s">
        <v>6</v>
      </c>
      <c r="B1" s="82"/>
      <c r="C1" s="82"/>
      <c r="D1" s="82"/>
      <c r="E1" s="82"/>
      <c r="F1" s="82"/>
      <c r="G1" s="82"/>
      <c r="H1" s="82"/>
    </row>
    <row r="3" spans="1:8" x14ac:dyDescent="0.2">
      <c r="A3" t="s">
        <v>7</v>
      </c>
    </row>
    <row r="4" spans="1:8" x14ac:dyDescent="0.2">
      <c r="A4" s="73" t="s">
        <v>121</v>
      </c>
    </row>
    <row r="5" spans="1:8" x14ac:dyDescent="0.2">
      <c r="A5" s="73" t="s">
        <v>122</v>
      </c>
    </row>
    <row r="7" spans="1:8" x14ac:dyDescent="0.2">
      <c r="A7" t="s">
        <v>22</v>
      </c>
    </row>
    <row r="8" spans="1:8" x14ac:dyDescent="0.2">
      <c r="A8" t="s">
        <v>8</v>
      </c>
    </row>
    <row r="9" spans="1:8" x14ac:dyDescent="0.2">
      <c r="A9" t="s">
        <v>25</v>
      </c>
    </row>
    <row r="10" spans="1:8" x14ac:dyDescent="0.2">
      <c r="A10" t="s">
        <v>26</v>
      </c>
    </row>
    <row r="11" spans="1:8" x14ac:dyDescent="0.2">
      <c r="A11" t="s">
        <v>27</v>
      </c>
    </row>
    <row r="12" spans="1:8" x14ac:dyDescent="0.2">
      <c r="A12" t="s">
        <v>9</v>
      </c>
    </row>
    <row r="13" spans="1:8" x14ac:dyDescent="0.2">
      <c r="A13" t="s">
        <v>10</v>
      </c>
    </row>
    <row r="14" spans="1:8" x14ac:dyDescent="0.2">
      <c r="A14" t="s">
        <v>19</v>
      </c>
    </row>
    <row r="15" spans="1:8" x14ac:dyDescent="0.2">
      <c r="A15" t="s">
        <v>20</v>
      </c>
    </row>
    <row r="16" spans="1:8" x14ac:dyDescent="0.2">
      <c r="A16" t="s">
        <v>21</v>
      </c>
    </row>
    <row r="17" spans="1:1" x14ac:dyDescent="0.2">
      <c r="A17" t="s">
        <v>28</v>
      </c>
    </row>
    <row r="18" spans="1:1" x14ac:dyDescent="0.2">
      <c r="A18" t="s">
        <v>11</v>
      </c>
    </row>
    <row r="19" spans="1:1" x14ac:dyDescent="0.2">
      <c r="A19" t="s">
        <v>12</v>
      </c>
    </row>
    <row r="20" spans="1:1" x14ac:dyDescent="0.2">
      <c r="A20" t="s">
        <v>13</v>
      </c>
    </row>
    <row r="21" spans="1:1" x14ac:dyDescent="0.2">
      <c r="A21" t="s">
        <v>14</v>
      </c>
    </row>
    <row r="22" spans="1:1" x14ac:dyDescent="0.2">
      <c r="A22" t="s">
        <v>18</v>
      </c>
    </row>
    <row r="23" spans="1:1" x14ac:dyDescent="0.2">
      <c r="A23" t="s">
        <v>15</v>
      </c>
    </row>
    <row r="25" spans="1:1" x14ac:dyDescent="0.2">
      <c r="A25" t="s">
        <v>120</v>
      </c>
    </row>
    <row r="26" spans="1:1" x14ac:dyDescent="0.2">
      <c r="A26" t="s">
        <v>123</v>
      </c>
    </row>
  </sheetData>
  <mergeCells count="1">
    <mergeCell ref="A1:H1"/>
  </mergeCells>
  <phoneticPr fontId="2" type="noConversion"/>
  <pageMargins left="0.5" right="0.5" top="0.5" bottom="0.5" header="0.5" footer="0.3"/>
  <pageSetup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90"/>
  <sheetViews>
    <sheetView workbookViewId="0">
      <selection activeCell="D92" sqref="D92"/>
    </sheetView>
  </sheetViews>
  <sheetFormatPr defaultColWidth="9.140625" defaultRowHeight="12" x14ac:dyDescent="0.2"/>
  <cols>
    <col min="1" max="1" width="34.7109375" style="50" customWidth="1"/>
    <col min="2" max="13" width="11.7109375" style="50" customWidth="1"/>
    <col min="14" max="14" width="13.7109375" style="50" customWidth="1"/>
    <col min="15" max="16384" width="9.140625" style="50"/>
  </cols>
  <sheetData>
    <row r="1" spans="1:14" ht="24" customHeight="1" x14ac:dyDescent="0.2">
      <c r="A1" s="79" t="s">
        <v>124</v>
      </c>
      <c r="B1" s="81" t="s">
        <v>242</v>
      </c>
      <c r="C1" s="81" t="s">
        <v>243</v>
      </c>
      <c r="D1" s="81" t="s">
        <v>244</v>
      </c>
      <c r="E1" s="81" t="s">
        <v>245</v>
      </c>
      <c r="F1" s="81" t="s">
        <v>246</v>
      </c>
      <c r="G1" s="81" t="s">
        <v>247</v>
      </c>
      <c r="H1" s="81" t="s">
        <v>248</v>
      </c>
      <c r="I1" s="81" t="s">
        <v>249</v>
      </c>
      <c r="J1" s="81" t="s">
        <v>250</v>
      </c>
      <c r="K1" s="81" t="s">
        <v>251</v>
      </c>
      <c r="L1" s="81" t="s">
        <v>252</v>
      </c>
      <c r="M1" s="81" t="s">
        <v>253</v>
      </c>
      <c r="N1" s="80" t="s">
        <v>254</v>
      </c>
    </row>
    <row r="2" spans="1:14" ht="12" customHeight="1" x14ac:dyDescent="0.2">
      <c r="A2" s="56" t="str">
        <f>'Pregnant Women Participating'!A2</f>
        <v>Connecticut</v>
      </c>
      <c r="B2" s="57">
        <v>6330</v>
      </c>
      <c r="C2" s="58">
        <v>6231</v>
      </c>
      <c r="D2" s="58">
        <v>6174</v>
      </c>
      <c r="E2" s="58">
        <v>6238</v>
      </c>
      <c r="F2" s="58">
        <v>6274</v>
      </c>
      <c r="G2" s="58">
        <v>6348</v>
      </c>
      <c r="H2" s="58">
        <v>6324</v>
      </c>
      <c r="I2" s="58">
        <v>6360</v>
      </c>
      <c r="J2" s="58">
        <v>6356</v>
      </c>
      <c r="K2" s="58">
        <v>6343</v>
      </c>
      <c r="L2" s="58">
        <v>6415</v>
      </c>
      <c r="M2" s="59">
        <v>6301</v>
      </c>
      <c r="N2" s="57">
        <f t="shared" ref="N2:N90" si="0">IF(SUM(B2:M2)&gt;0,AVERAGE(B2:M2),"0")</f>
        <v>6307.833333333333</v>
      </c>
    </row>
    <row r="3" spans="1:14" ht="12" customHeight="1" x14ac:dyDescent="0.2">
      <c r="A3" s="56" t="str">
        <f>'Pregnant Women Participating'!A3</f>
        <v>Maine</v>
      </c>
      <c r="B3" s="57">
        <v>2172</v>
      </c>
      <c r="C3" s="58">
        <v>2147</v>
      </c>
      <c r="D3" s="58">
        <v>2155</v>
      </c>
      <c r="E3" s="58">
        <v>2198</v>
      </c>
      <c r="F3" s="58">
        <v>2185</v>
      </c>
      <c r="G3" s="58">
        <v>2275</v>
      </c>
      <c r="H3" s="58">
        <v>2292</v>
      </c>
      <c r="I3" s="58">
        <v>2294</v>
      </c>
      <c r="J3" s="58">
        <v>2310</v>
      </c>
      <c r="K3" s="58">
        <v>2315</v>
      </c>
      <c r="L3" s="58">
        <v>2283</v>
      </c>
      <c r="M3" s="59">
        <v>2263</v>
      </c>
      <c r="N3" s="57">
        <f t="shared" si="0"/>
        <v>2240.75</v>
      </c>
    </row>
    <row r="4" spans="1:14" ht="12" customHeight="1" x14ac:dyDescent="0.2">
      <c r="A4" s="56" t="str">
        <f>'Pregnant Women Participating'!A4</f>
        <v>Massachusetts</v>
      </c>
      <c r="B4" s="57">
        <v>12558</v>
      </c>
      <c r="C4" s="58">
        <v>12599</v>
      </c>
      <c r="D4" s="58">
        <v>12681</v>
      </c>
      <c r="E4" s="58">
        <v>12980</v>
      </c>
      <c r="F4" s="58">
        <v>13033</v>
      </c>
      <c r="G4" s="58">
        <v>13133</v>
      </c>
      <c r="H4" s="58">
        <v>13226</v>
      </c>
      <c r="I4" s="58">
        <v>13382</v>
      </c>
      <c r="J4" s="58">
        <v>13527</v>
      </c>
      <c r="K4" s="58">
        <v>13382</v>
      </c>
      <c r="L4" s="58">
        <v>13378</v>
      </c>
      <c r="M4" s="59">
        <v>13123</v>
      </c>
      <c r="N4" s="57">
        <f t="shared" si="0"/>
        <v>13083.5</v>
      </c>
    </row>
    <row r="5" spans="1:14" ht="12" customHeight="1" x14ac:dyDescent="0.2">
      <c r="A5" s="56" t="str">
        <f>'Pregnant Women Participating'!A5</f>
        <v>New Hampshire</v>
      </c>
      <c r="B5" s="57">
        <v>1413</v>
      </c>
      <c r="C5" s="58">
        <v>1423</v>
      </c>
      <c r="D5" s="58">
        <v>1377</v>
      </c>
      <c r="E5" s="58">
        <v>1444</v>
      </c>
      <c r="F5" s="58">
        <v>1437</v>
      </c>
      <c r="G5" s="58">
        <v>1478</v>
      </c>
      <c r="H5" s="58">
        <v>1478</v>
      </c>
      <c r="I5" s="58">
        <v>1452</v>
      </c>
      <c r="J5" s="58">
        <v>1450</v>
      </c>
      <c r="K5" s="58">
        <v>1392</v>
      </c>
      <c r="L5" s="58">
        <v>1393</v>
      </c>
      <c r="M5" s="59">
        <v>1367</v>
      </c>
      <c r="N5" s="57">
        <f t="shared" si="0"/>
        <v>1425.3333333333333</v>
      </c>
    </row>
    <row r="6" spans="1:14" ht="12" customHeight="1" x14ac:dyDescent="0.2">
      <c r="A6" s="56" t="str">
        <f>'Pregnant Women Participating'!A6</f>
        <v>New York</v>
      </c>
      <c r="B6" s="57">
        <v>39819</v>
      </c>
      <c r="C6" s="58">
        <v>39416</v>
      </c>
      <c r="D6" s="58">
        <v>39343</v>
      </c>
      <c r="E6" s="58">
        <v>39451</v>
      </c>
      <c r="F6" s="58">
        <v>39110</v>
      </c>
      <c r="G6" s="58">
        <v>39886</v>
      </c>
      <c r="H6" s="58">
        <v>39732</v>
      </c>
      <c r="I6" s="58">
        <v>40161</v>
      </c>
      <c r="J6" s="58">
        <v>40316</v>
      </c>
      <c r="K6" s="58">
        <v>40249</v>
      </c>
      <c r="L6" s="58">
        <v>39943</v>
      </c>
      <c r="M6" s="59">
        <v>39613</v>
      </c>
      <c r="N6" s="57">
        <f t="shared" si="0"/>
        <v>39753.25</v>
      </c>
    </row>
    <row r="7" spans="1:14" ht="12" customHeight="1" x14ac:dyDescent="0.2">
      <c r="A7" s="56" t="str">
        <f>'Pregnant Women Participating'!A7</f>
        <v>Rhode Island</v>
      </c>
      <c r="B7" s="57">
        <v>2341</v>
      </c>
      <c r="C7" s="58">
        <v>2314</v>
      </c>
      <c r="D7" s="58">
        <v>2324</v>
      </c>
      <c r="E7" s="58">
        <v>2410</v>
      </c>
      <c r="F7" s="58">
        <v>2428</v>
      </c>
      <c r="G7" s="58">
        <v>2477</v>
      </c>
      <c r="H7" s="58">
        <v>2490</v>
      </c>
      <c r="I7" s="58">
        <v>2537</v>
      </c>
      <c r="J7" s="58">
        <v>2547</v>
      </c>
      <c r="K7" s="58">
        <v>2546</v>
      </c>
      <c r="L7" s="58">
        <v>2539</v>
      </c>
      <c r="M7" s="59">
        <v>2542</v>
      </c>
      <c r="N7" s="57">
        <f t="shared" si="0"/>
        <v>2457.9166666666665</v>
      </c>
    </row>
    <row r="8" spans="1:14" ht="12" customHeight="1" x14ac:dyDescent="0.2">
      <c r="A8" s="56" t="str">
        <f>'Pregnant Women Participating'!A8</f>
        <v>Vermont</v>
      </c>
      <c r="B8" s="57">
        <v>809</v>
      </c>
      <c r="C8" s="58">
        <v>792</v>
      </c>
      <c r="D8" s="58">
        <v>798</v>
      </c>
      <c r="E8" s="58">
        <v>801</v>
      </c>
      <c r="F8" s="58">
        <v>814</v>
      </c>
      <c r="G8" s="58">
        <v>829</v>
      </c>
      <c r="H8" s="58">
        <v>839</v>
      </c>
      <c r="I8" s="58">
        <v>843</v>
      </c>
      <c r="J8" s="58">
        <v>868</v>
      </c>
      <c r="K8" s="58">
        <v>840</v>
      </c>
      <c r="L8" s="58">
        <v>839</v>
      </c>
      <c r="M8" s="59">
        <v>812</v>
      </c>
      <c r="N8" s="57">
        <f t="shared" si="0"/>
        <v>823.66666666666663</v>
      </c>
    </row>
    <row r="9" spans="1:14" ht="12" customHeight="1" x14ac:dyDescent="0.2">
      <c r="A9" s="56" t="str">
        <f>'Pregnant Women Participating'!A9</f>
        <v>Virgin Islands</v>
      </c>
      <c r="B9" s="57">
        <v>174</v>
      </c>
      <c r="C9" s="58">
        <v>176</v>
      </c>
      <c r="D9" s="58">
        <v>172</v>
      </c>
      <c r="E9" s="58">
        <v>176</v>
      </c>
      <c r="F9" s="58">
        <v>180</v>
      </c>
      <c r="G9" s="58">
        <v>179</v>
      </c>
      <c r="H9" s="58">
        <v>178</v>
      </c>
      <c r="I9" s="58">
        <v>174</v>
      </c>
      <c r="J9" s="58">
        <v>191</v>
      </c>
      <c r="K9" s="58">
        <v>184</v>
      </c>
      <c r="L9" s="58">
        <v>172</v>
      </c>
      <c r="M9" s="59">
        <v>174</v>
      </c>
      <c r="N9" s="57">
        <f t="shared" si="0"/>
        <v>177.5</v>
      </c>
    </row>
    <row r="10" spans="1:14" ht="12" customHeight="1" x14ac:dyDescent="0.2">
      <c r="A10" s="56" t="str">
        <f>'Pregnant Women Participating'!A10</f>
        <v>Indian Township, ME</v>
      </c>
      <c r="B10" s="57">
        <v>12</v>
      </c>
      <c r="C10" s="58">
        <v>8</v>
      </c>
      <c r="D10" s="58">
        <v>7</v>
      </c>
      <c r="E10" s="58">
        <v>7</v>
      </c>
      <c r="F10" s="58">
        <v>7</v>
      </c>
      <c r="G10" s="58">
        <v>8</v>
      </c>
      <c r="H10" s="58">
        <v>7</v>
      </c>
      <c r="I10" s="58">
        <v>8</v>
      </c>
      <c r="J10" s="58">
        <v>7</v>
      </c>
      <c r="K10" s="58">
        <v>6</v>
      </c>
      <c r="L10" s="58">
        <v>7</v>
      </c>
      <c r="M10" s="59">
        <v>7</v>
      </c>
      <c r="N10" s="57">
        <f t="shared" si="0"/>
        <v>7.583333333333333</v>
      </c>
    </row>
    <row r="11" spans="1:14" ht="12" customHeight="1" x14ac:dyDescent="0.2">
      <c r="A11" s="56" t="str">
        <f>'Pregnant Women Participating'!A11</f>
        <v>Pleasant Point, ME</v>
      </c>
      <c r="B11" s="57">
        <v>1</v>
      </c>
      <c r="C11" s="58">
        <v>4</v>
      </c>
      <c r="D11" s="58">
        <v>5</v>
      </c>
      <c r="E11" s="58">
        <v>5</v>
      </c>
      <c r="F11" s="58">
        <v>5</v>
      </c>
      <c r="G11" s="58">
        <v>5</v>
      </c>
      <c r="H11" s="58">
        <v>6</v>
      </c>
      <c r="I11" s="58">
        <v>5</v>
      </c>
      <c r="J11" s="58">
        <v>6</v>
      </c>
      <c r="K11" s="58">
        <v>6</v>
      </c>
      <c r="L11" s="58">
        <v>6</v>
      </c>
      <c r="M11" s="59">
        <v>5</v>
      </c>
      <c r="N11" s="57">
        <f t="shared" si="0"/>
        <v>4.916666666666667</v>
      </c>
    </row>
    <row r="12" spans="1:14" ht="12" customHeight="1" x14ac:dyDescent="0.2">
      <c r="A12" s="56" t="str">
        <f>'Pregnant Women Participating'!A12</f>
        <v>Delaware</v>
      </c>
      <c r="B12" s="57">
        <v>2512</v>
      </c>
      <c r="C12" s="58">
        <v>2556</v>
      </c>
      <c r="D12" s="58">
        <v>2578</v>
      </c>
      <c r="E12" s="58">
        <v>2617</v>
      </c>
      <c r="F12" s="58">
        <v>2616</v>
      </c>
      <c r="G12" s="58">
        <v>2663</v>
      </c>
      <c r="H12" s="58">
        <v>2630</v>
      </c>
      <c r="I12" s="58">
        <v>2727</v>
      </c>
      <c r="J12" s="58">
        <v>2809</v>
      </c>
      <c r="K12" s="58">
        <v>2813</v>
      </c>
      <c r="L12" s="58">
        <v>2822</v>
      </c>
      <c r="M12" s="59">
        <v>2819</v>
      </c>
      <c r="N12" s="57">
        <f t="shared" si="0"/>
        <v>2680.1666666666665</v>
      </c>
    </row>
    <row r="13" spans="1:14" ht="12" customHeight="1" x14ac:dyDescent="0.2">
      <c r="A13" s="56" t="str">
        <f>'Pregnant Women Participating'!A13</f>
        <v>District of Columbia</v>
      </c>
      <c r="B13" s="57">
        <v>1586</v>
      </c>
      <c r="C13" s="58">
        <v>1575</v>
      </c>
      <c r="D13" s="58">
        <v>1593</v>
      </c>
      <c r="E13" s="58">
        <v>1592</v>
      </c>
      <c r="F13" s="58">
        <v>1596</v>
      </c>
      <c r="G13" s="58">
        <v>1639</v>
      </c>
      <c r="H13" s="58">
        <v>1635</v>
      </c>
      <c r="I13" s="58">
        <v>1666</v>
      </c>
      <c r="J13" s="58">
        <v>1658</v>
      </c>
      <c r="K13" s="58">
        <v>1635</v>
      </c>
      <c r="L13" s="58">
        <v>1620</v>
      </c>
      <c r="M13" s="59">
        <v>1638</v>
      </c>
      <c r="N13" s="57">
        <f t="shared" si="0"/>
        <v>1619.4166666666667</v>
      </c>
    </row>
    <row r="14" spans="1:14" ht="12" customHeight="1" x14ac:dyDescent="0.2">
      <c r="A14" s="56" t="str">
        <f>'Pregnant Women Participating'!A14</f>
        <v>Maryland</v>
      </c>
      <c r="B14" s="57">
        <v>14328</v>
      </c>
      <c r="C14" s="58">
        <v>14108</v>
      </c>
      <c r="D14" s="58">
        <v>13979</v>
      </c>
      <c r="E14" s="58">
        <v>14039</v>
      </c>
      <c r="F14" s="58">
        <v>14160</v>
      </c>
      <c r="G14" s="58">
        <v>14313</v>
      </c>
      <c r="H14" s="58">
        <v>14231</v>
      </c>
      <c r="I14" s="58">
        <v>14318</v>
      </c>
      <c r="J14" s="58">
        <v>14277</v>
      </c>
      <c r="K14" s="58">
        <v>14313</v>
      </c>
      <c r="L14" s="58">
        <v>14236</v>
      </c>
      <c r="M14" s="59">
        <v>14118</v>
      </c>
      <c r="N14" s="57">
        <f t="shared" si="0"/>
        <v>14201.666666666666</v>
      </c>
    </row>
    <row r="15" spans="1:14" ht="12" customHeight="1" x14ac:dyDescent="0.2">
      <c r="A15" s="56" t="str">
        <f>'Pregnant Women Participating'!A15</f>
        <v>New Jersey</v>
      </c>
      <c r="B15" s="57">
        <v>16167</v>
      </c>
      <c r="C15" s="58">
        <v>16231</v>
      </c>
      <c r="D15" s="58">
        <v>16303</v>
      </c>
      <c r="E15" s="58">
        <v>16462</v>
      </c>
      <c r="F15" s="58">
        <v>16505</v>
      </c>
      <c r="G15" s="58">
        <v>16652</v>
      </c>
      <c r="H15" s="58">
        <v>16793</v>
      </c>
      <c r="I15" s="58">
        <v>16910</v>
      </c>
      <c r="J15" s="58">
        <v>16969</v>
      </c>
      <c r="K15" s="58">
        <v>16983</v>
      </c>
      <c r="L15" s="58">
        <v>16929</v>
      </c>
      <c r="M15" s="59">
        <v>16887</v>
      </c>
      <c r="N15" s="57">
        <f t="shared" si="0"/>
        <v>16649.25</v>
      </c>
    </row>
    <row r="16" spans="1:14" ht="12" customHeight="1" x14ac:dyDescent="0.2">
      <c r="A16" s="56" t="str">
        <f>'Pregnant Women Participating'!A16</f>
        <v>Pennsylvania</v>
      </c>
      <c r="B16" s="57">
        <v>28811</v>
      </c>
      <c r="C16" s="58">
        <v>28465</v>
      </c>
      <c r="D16" s="58">
        <v>28232</v>
      </c>
      <c r="E16" s="58">
        <v>28654</v>
      </c>
      <c r="F16" s="58">
        <v>29117</v>
      </c>
      <c r="G16" s="58">
        <v>29746</v>
      </c>
      <c r="H16" s="58">
        <v>29756</v>
      </c>
      <c r="I16" s="58">
        <v>30356</v>
      </c>
      <c r="J16" s="58">
        <v>30410</v>
      </c>
      <c r="K16" s="58">
        <v>30018</v>
      </c>
      <c r="L16" s="58">
        <v>30224</v>
      </c>
      <c r="M16" s="59">
        <v>30054</v>
      </c>
      <c r="N16" s="57">
        <f t="shared" si="0"/>
        <v>29486.916666666668</v>
      </c>
    </row>
    <row r="17" spans="1:14" ht="12" customHeight="1" x14ac:dyDescent="0.2">
      <c r="A17" s="56" t="str">
        <f>'Pregnant Women Participating'!A17</f>
        <v>Puerto Rico</v>
      </c>
      <c r="B17" s="57">
        <v>9123</v>
      </c>
      <c r="C17" s="58">
        <v>9004</v>
      </c>
      <c r="D17" s="58">
        <v>8791</v>
      </c>
      <c r="E17" s="58">
        <v>8981</v>
      </c>
      <c r="F17" s="58">
        <v>9204</v>
      </c>
      <c r="G17" s="58">
        <v>9334</v>
      </c>
      <c r="H17" s="58">
        <v>9310</v>
      </c>
      <c r="I17" s="58">
        <v>9396</v>
      </c>
      <c r="J17" s="58">
        <v>9460</v>
      </c>
      <c r="K17" s="58">
        <v>9281</v>
      </c>
      <c r="L17" s="58">
        <v>8513</v>
      </c>
      <c r="M17" s="59">
        <v>9526</v>
      </c>
      <c r="N17" s="57">
        <f t="shared" si="0"/>
        <v>9160.25</v>
      </c>
    </row>
    <row r="18" spans="1:14" ht="12" customHeight="1" x14ac:dyDescent="0.2">
      <c r="A18" s="56" t="str">
        <f>'Pregnant Women Participating'!A18</f>
        <v>Virginia</v>
      </c>
      <c r="B18" s="57">
        <v>19012</v>
      </c>
      <c r="C18" s="58">
        <v>18698</v>
      </c>
      <c r="D18" s="58">
        <v>18539</v>
      </c>
      <c r="E18" s="58">
        <v>18775</v>
      </c>
      <c r="F18" s="58">
        <v>18493</v>
      </c>
      <c r="G18" s="58">
        <v>19032</v>
      </c>
      <c r="H18" s="58">
        <v>19092</v>
      </c>
      <c r="I18" s="58">
        <v>19375</v>
      </c>
      <c r="J18" s="58">
        <v>19340</v>
      </c>
      <c r="K18" s="58">
        <v>18948</v>
      </c>
      <c r="L18" s="58">
        <v>18565</v>
      </c>
      <c r="M18" s="59">
        <v>17933</v>
      </c>
      <c r="N18" s="57">
        <f t="shared" si="0"/>
        <v>18816.833333333332</v>
      </c>
    </row>
    <row r="19" spans="1:14" ht="12" customHeight="1" x14ac:dyDescent="0.2">
      <c r="A19" s="56" t="str">
        <f>'Pregnant Women Participating'!A19</f>
        <v>West Virginia</v>
      </c>
      <c r="B19" s="57">
        <v>6250</v>
      </c>
      <c r="C19" s="58">
        <v>6209</v>
      </c>
      <c r="D19" s="58">
        <v>6133</v>
      </c>
      <c r="E19" s="58">
        <v>6272</v>
      </c>
      <c r="F19" s="58">
        <v>6211</v>
      </c>
      <c r="G19" s="58">
        <v>6320</v>
      </c>
      <c r="H19" s="58">
        <v>6350</v>
      </c>
      <c r="I19" s="58">
        <v>6385</v>
      </c>
      <c r="J19" s="58">
        <v>6437</v>
      </c>
      <c r="K19" s="58">
        <v>6474</v>
      </c>
      <c r="L19" s="58">
        <v>6496</v>
      </c>
      <c r="M19" s="59">
        <v>6369</v>
      </c>
      <c r="N19" s="57">
        <f t="shared" si="0"/>
        <v>6325.5</v>
      </c>
    </row>
    <row r="20" spans="1:14" ht="12" customHeight="1" x14ac:dyDescent="0.2">
      <c r="A20" s="56" t="str">
        <f>'Pregnant Women Participating'!A20</f>
        <v>Alabama</v>
      </c>
      <c r="B20" s="57">
        <v>24275</v>
      </c>
      <c r="C20" s="58">
        <v>23613</v>
      </c>
      <c r="D20" s="58">
        <v>23336</v>
      </c>
      <c r="E20" s="58">
        <v>23038</v>
      </c>
      <c r="F20" s="58">
        <v>22716</v>
      </c>
      <c r="G20" s="58">
        <v>23092</v>
      </c>
      <c r="H20" s="58">
        <v>22955</v>
      </c>
      <c r="I20" s="58">
        <v>23351</v>
      </c>
      <c r="J20" s="58">
        <v>23651</v>
      </c>
      <c r="K20" s="58">
        <v>23843</v>
      </c>
      <c r="L20" s="58">
        <v>23888</v>
      </c>
      <c r="M20" s="59">
        <v>23825</v>
      </c>
      <c r="N20" s="57">
        <f t="shared" si="0"/>
        <v>23465.25</v>
      </c>
    </row>
    <row r="21" spans="1:14" ht="12" customHeight="1" x14ac:dyDescent="0.2">
      <c r="A21" s="56" t="str">
        <f>'Pregnant Women Participating'!A21</f>
        <v>Florida</v>
      </c>
      <c r="B21" s="57">
        <v>52512</v>
      </c>
      <c r="C21" s="58">
        <v>51330</v>
      </c>
      <c r="D21" s="58">
        <v>51004</v>
      </c>
      <c r="E21" s="58">
        <v>51349</v>
      </c>
      <c r="F21" s="58">
        <v>51801</v>
      </c>
      <c r="G21" s="58">
        <v>52785</v>
      </c>
      <c r="H21" s="58">
        <v>52877</v>
      </c>
      <c r="I21" s="58">
        <v>53693</v>
      </c>
      <c r="J21" s="58">
        <v>53955</v>
      </c>
      <c r="K21" s="58">
        <v>53491</v>
      </c>
      <c r="L21" s="58">
        <v>52977</v>
      </c>
      <c r="M21" s="59">
        <v>52159</v>
      </c>
      <c r="N21" s="57">
        <f t="shared" si="0"/>
        <v>52494.416666666664</v>
      </c>
    </row>
    <row r="22" spans="1:14" ht="12" customHeight="1" x14ac:dyDescent="0.2">
      <c r="A22" s="56" t="str">
        <f>'Pregnant Women Participating'!A22</f>
        <v>Georgia</v>
      </c>
      <c r="B22" s="57">
        <v>29076</v>
      </c>
      <c r="C22" s="58">
        <v>30343</v>
      </c>
      <c r="D22" s="58">
        <v>31620</v>
      </c>
      <c r="E22" s="58">
        <v>32882</v>
      </c>
      <c r="F22" s="58">
        <v>33706</v>
      </c>
      <c r="G22" s="58">
        <v>34901</v>
      </c>
      <c r="H22" s="58">
        <v>35340</v>
      </c>
      <c r="I22" s="58">
        <v>36360</v>
      </c>
      <c r="J22" s="58">
        <v>37100</v>
      </c>
      <c r="K22" s="58">
        <v>37735</v>
      </c>
      <c r="L22" s="58">
        <v>37997</v>
      </c>
      <c r="M22" s="59">
        <v>37926</v>
      </c>
      <c r="N22" s="57">
        <f t="shared" si="0"/>
        <v>34582.166666666664</v>
      </c>
    </row>
    <row r="23" spans="1:14" ht="12" customHeight="1" x14ac:dyDescent="0.2">
      <c r="A23" s="56" t="str">
        <f>'Pregnant Women Participating'!A23</f>
        <v>Kentucky</v>
      </c>
      <c r="B23" s="57">
        <v>18240</v>
      </c>
      <c r="C23" s="58">
        <v>18165</v>
      </c>
      <c r="D23" s="58">
        <v>17993</v>
      </c>
      <c r="E23" s="58">
        <v>18160</v>
      </c>
      <c r="F23" s="58">
        <v>18109</v>
      </c>
      <c r="G23" s="58">
        <v>18227</v>
      </c>
      <c r="H23" s="58">
        <v>18199</v>
      </c>
      <c r="I23" s="58">
        <v>18403</v>
      </c>
      <c r="J23" s="58">
        <v>18445</v>
      </c>
      <c r="K23" s="58">
        <v>18476</v>
      </c>
      <c r="L23" s="58">
        <v>17607</v>
      </c>
      <c r="M23" s="59">
        <v>17358</v>
      </c>
      <c r="N23" s="57">
        <f t="shared" si="0"/>
        <v>18115.166666666668</v>
      </c>
    </row>
    <row r="24" spans="1:14" ht="12" customHeight="1" x14ac:dyDescent="0.2">
      <c r="A24" s="56" t="str">
        <f>'Pregnant Women Participating'!A24</f>
        <v>Mississippi</v>
      </c>
      <c r="B24" s="57">
        <v>13356</v>
      </c>
      <c r="C24" s="58">
        <v>13279</v>
      </c>
      <c r="D24" s="58">
        <v>13260</v>
      </c>
      <c r="E24" s="58">
        <v>13418</v>
      </c>
      <c r="F24" s="58">
        <v>13619</v>
      </c>
      <c r="G24" s="58">
        <v>13939</v>
      </c>
      <c r="H24" s="58">
        <v>13886</v>
      </c>
      <c r="I24" s="58">
        <v>14302</v>
      </c>
      <c r="J24" s="58">
        <v>14333</v>
      </c>
      <c r="K24" s="58">
        <v>14446</v>
      </c>
      <c r="L24" s="58">
        <v>14845</v>
      </c>
      <c r="M24" s="59">
        <v>14760</v>
      </c>
      <c r="N24" s="57">
        <f t="shared" si="0"/>
        <v>13953.583333333334</v>
      </c>
    </row>
    <row r="25" spans="1:14" ht="12" customHeight="1" x14ac:dyDescent="0.2">
      <c r="A25" s="56" t="str">
        <f>'Pregnant Women Participating'!A25</f>
        <v>North Carolina</v>
      </c>
      <c r="B25" s="57">
        <v>41556</v>
      </c>
      <c r="C25" s="58">
        <v>41171</v>
      </c>
      <c r="D25" s="58">
        <v>41041</v>
      </c>
      <c r="E25" s="58">
        <v>41212</v>
      </c>
      <c r="F25" s="58">
        <v>40828</v>
      </c>
      <c r="G25" s="58">
        <v>41876</v>
      </c>
      <c r="H25" s="58">
        <v>41497</v>
      </c>
      <c r="I25" s="58">
        <v>41165</v>
      </c>
      <c r="J25" s="58">
        <v>39241</v>
      </c>
      <c r="K25" s="58">
        <v>38262</v>
      </c>
      <c r="L25" s="58">
        <v>32659</v>
      </c>
      <c r="M25" s="59">
        <v>33350</v>
      </c>
      <c r="N25" s="57">
        <f t="shared" si="0"/>
        <v>39488.166666666664</v>
      </c>
    </row>
    <row r="26" spans="1:14" ht="12" customHeight="1" x14ac:dyDescent="0.2">
      <c r="A26" s="56" t="str">
        <f>'Pregnant Women Participating'!A26</f>
        <v>South Carolina</v>
      </c>
      <c r="B26" s="57">
        <v>15970</v>
      </c>
      <c r="C26" s="58">
        <v>15857</v>
      </c>
      <c r="D26" s="58">
        <v>15727</v>
      </c>
      <c r="E26" s="58">
        <v>16083</v>
      </c>
      <c r="F26" s="58">
        <v>16050</v>
      </c>
      <c r="G26" s="58">
        <v>16506</v>
      </c>
      <c r="H26" s="58">
        <v>16506</v>
      </c>
      <c r="I26" s="58">
        <v>16511</v>
      </c>
      <c r="J26" s="58">
        <v>16631</v>
      </c>
      <c r="K26" s="58">
        <v>16547</v>
      </c>
      <c r="L26" s="58">
        <v>16501</v>
      </c>
      <c r="M26" s="59">
        <v>16377</v>
      </c>
      <c r="N26" s="57">
        <f t="shared" si="0"/>
        <v>16272.166666666666</v>
      </c>
    </row>
    <row r="27" spans="1:14" ht="12" customHeight="1" x14ac:dyDescent="0.2">
      <c r="A27" s="56" t="str">
        <f>'Pregnant Women Participating'!A27</f>
        <v>Tennessee</v>
      </c>
      <c r="B27" s="57">
        <v>19300</v>
      </c>
      <c r="C27" s="58">
        <v>19251</v>
      </c>
      <c r="D27" s="58">
        <v>19064</v>
      </c>
      <c r="E27" s="58">
        <v>19841</v>
      </c>
      <c r="F27" s="58">
        <v>20069</v>
      </c>
      <c r="G27" s="58">
        <v>20753</v>
      </c>
      <c r="H27" s="58">
        <v>20482</v>
      </c>
      <c r="I27" s="58">
        <v>21132</v>
      </c>
      <c r="J27" s="58">
        <v>21326</v>
      </c>
      <c r="K27" s="58">
        <v>21336</v>
      </c>
      <c r="L27" s="58">
        <v>21665</v>
      </c>
      <c r="M27" s="59">
        <v>21375</v>
      </c>
      <c r="N27" s="57">
        <f t="shared" si="0"/>
        <v>20466.166666666668</v>
      </c>
    </row>
    <row r="28" spans="1:14" ht="12" customHeight="1" x14ac:dyDescent="0.2">
      <c r="A28" s="56" t="str">
        <f>'Pregnant Women Participating'!A28</f>
        <v>Choctaw Indians, MS</v>
      </c>
      <c r="B28" s="57">
        <v>155</v>
      </c>
      <c r="C28" s="58">
        <v>167</v>
      </c>
      <c r="D28" s="58">
        <v>164</v>
      </c>
      <c r="E28" s="58">
        <v>155</v>
      </c>
      <c r="F28" s="58">
        <v>153</v>
      </c>
      <c r="G28" s="58">
        <v>138</v>
      </c>
      <c r="H28" s="58">
        <v>139</v>
      </c>
      <c r="I28" s="58">
        <v>134</v>
      </c>
      <c r="J28" s="58">
        <v>126</v>
      </c>
      <c r="K28" s="58">
        <v>126</v>
      </c>
      <c r="L28" s="58">
        <v>121</v>
      </c>
      <c r="M28" s="59">
        <v>133</v>
      </c>
      <c r="N28" s="57">
        <f t="shared" si="0"/>
        <v>142.58333333333334</v>
      </c>
    </row>
    <row r="29" spans="1:14" ht="12" customHeight="1" x14ac:dyDescent="0.2">
      <c r="A29" s="56" t="str">
        <f>'Pregnant Women Participating'!A29</f>
        <v>Eastern Cherokee, NC</v>
      </c>
      <c r="B29" s="57">
        <v>75</v>
      </c>
      <c r="C29" s="58">
        <v>71</v>
      </c>
      <c r="D29" s="58">
        <v>68</v>
      </c>
      <c r="E29" s="58">
        <v>64</v>
      </c>
      <c r="F29" s="58">
        <v>67</v>
      </c>
      <c r="G29" s="58">
        <v>61</v>
      </c>
      <c r="H29" s="58">
        <v>60</v>
      </c>
      <c r="I29" s="58">
        <v>63</v>
      </c>
      <c r="J29" s="58">
        <v>62</v>
      </c>
      <c r="K29" s="58">
        <v>52</v>
      </c>
      <c r="L29" s="58">
        <v>41</v>
      </c>
      <c r="M29" s="59">
        <v>41</v>
      </c>
      <c r="N29" s="57">
        <f t="shared" si="0"/>
        <v>60.416666666666664</v>
      </c>
    </row>
    <row r="30" spans="1:14" ht="12" customHeight="1" x14ac:dyDescent="0.2">
      <c r="A30" s="56" t="str">
        <f>'Pregnant Women Participating'!A30</f>
        <v>Illinois</v>
      </c>
      <c r="B30" s="57">
        <v>26027</v>
      </c>
      <c r="C30" s="58">
        <v>25859</v>
      </c>
      <c r="D30" s="58">
        <v>25945</v>
      </c>
      <c r="E30" s="58">
        <v>26186</v>
      </c>
      <c r="F30" s="58">
        <v>26190</v>
      </c>
      <c r="G30" s="58">
        <v>26785</v>
      </c>
      <c r="H30" s="58">
        <v>26558</v>
      </c>
      <c r="I30" s="58">
        <v>26958</v>
      </c>
      <c r="J30" s="58">
        <v>27214</v>
      </c>
      <c r="K30" s="58">
        <v>27098</v>
      </c>
      <c r="L30" s="58">
        <v>26972</v>
      </c>
      <c r="M30" s="59">
        <v>26623</v>
      </c>
      <c r="N30" s="57">
        <f t="shared" si="0"/>
        <v>26534.583333333332</v>
      </c>
    </row>
    <row r="31" spans="1:14" ht="12" customHeight="1" x14ac:dyDescent="0.2">
      <c r="A31" s="56" t="str">
        <f>'Pregnant Women Participating'!A31</f>
        <v>Indiana</v>
      </c>
      <c r="B31" s="57">
        <v>20628</v>
      </c>
      <c r="C31" s="58">
        <v>20395</v>
      </c>
      <c r="D31" s="58">
        <v>20334</v>
      </c>
      <c r="E31" s="58">
        <v>20630</v>
      </c>
      <c r="F31" s="58">
        <v>20841</v>
      </c>
      <c r="G31" s="58">
        <v>21050</v>
      </c>
      <c r="H31" s="58">
        <v>20984</v>
      </c>
      <c r="I31" s="58">
        <v>21129</v>
      </c>
      <c r="J31" s="58">
        <v>21216</v>
      </c>
      <c r="K31" s="58">
        <v>21234</v>
      </c>
      <c r="L31" s="58">
        <v>21379</v>
      </c>
      <c r="M31" s="59">
        <v>21318</v>
      </c>
      <c r="N31" s="57">
        <f t="shared" si="0"/>
        <v>20928.166666666668</v>
      </c>
    </row>
    <row r="32" spans="1:14" ht="12" customHeight="1" x14ac:dyDescent="0.2">
      <c r="A32" s="56" t="str">
        <f>'Pregnant Women Participating'!A32</f>
        <v>Iowa</v>
      </c>
      <c r="B32" s="57">
        <v>7871</v>
      </c>
      <c r="C32" s="58">
        <v>7793</v>
      </c>
      <c r="D32" s="58">
        <v>7769</v>
      </c>
      <c r="E32" s="58">
        <v>7883</v>
      </c>
      <c r="F32" s="58">
        <v>7969</v>
      </c>
      <c r="G32" s="58">
        <v>8049</v>
      </c>
      <c r="H32" s="58">
        <v>8077</v>
      </c>
      <c r="I32" s="58">
        <v>8179</v>
      </c>
      <c r="J32" s="58">
        <v>8360</v>
      </c>
      <c r="K32" s="58">
        <v>8255</v>
      </c>
      <c r="L32" s="58">
        <v>8318</v>
      </c>
      <c r="M32" s="59">
        <v>8341</v>
      </c>
      <c r="N32" s="57">
        <f t="shared" si="0"/>
        <v>8072</v>
      </c>
    </row>
    <row r="33" spans="1:14" ht="12" customHeight="1" x14ac:dyDescent="0.2">
      <c r="A33" s="56" t="str">
        <f>'Pregnant Women Participating'!A33</f>
        <v>Michigan</v>
      </c>
      <c r="B33" s="57">
        <v>30771</v>
      </c>
      <c r="C33" s="58">
        <v>30828</v>
      </c>
      <c r="D33" s="58">
        <v>30808</v>
      </c>
      <c r="E33" s="58">
        <v>30870</v>
      </c>
      <c r="F33" s="58">
        <v>30788</v>
      </c>
      <c r="G33" s="58">
        <v>31128</v>
      </c>
      <c r="H33" s="58">
        <v>30787</v>
      </c>
      <c r="I33" s="58">
        <v>30934</v>
      </c>
      <c r="J33" s="58">
        <v>31070</v>
      </c>
      <c r="K33" s="58">
        <v>30924</v>
      </c>
      <c r="L33" s="58">
        <v>30577</v>
      </c>
      <c r="M33" s="59">
        <v>30216</v>
      </c>
      <c r="N33" s="57">
        <f t="shared" si="0"/>
        <v>30808.416666666668</v>
      </c>
    </row>
    <row r="34" spans="1:14" ht="12" customHeight="1" x14ac:dyDescent="0.2">
      <c r="A34" s="56" t="str">
        <f>'Pregnant Women Participating'!A34</f>
        <v>Minnesota</v>
      </c>
      <c r="B34" s="57">
        <v>11512</v>
      </c>
      <c r="C34" s="58">
        <v>11456</v>
      </c>
      <c r="D34" s="58">
        <v>11411</v>
      </c>
      <c r="E34" s="58">
        <v>11548</v>
      </c>
      <c r="F34" s="58">
        <v>11603</v>
      </c>
      <c r="G34" s="58">
        <v>11720</v>
      </c>
      <c r="H34" s="58">
        <v>11723</v>
      </c>
      <c r="I34" s="58">
        <v>11798</v>
      </c>
      <c r="J34" s="58">
        <v>11806</v>
      </c>
      <c r="K34" s="58">
        <v>11840</v>
      </c>
      <c r="L34" s="58">
        <v>11736</v>
      </c>
      <c r="M34" s="59">
        <v>11466</v>
      </c>
      <c r="N34" s="57">
        <f t="shared" si="0"/>
        <v>11634.916666666666</v>
      </c>
    </row>
    <row r="35" spans="1:14" ht="12" customHeight="1" x14ac:dyDescent="0.2">
      <c r="A35" s="56" t="str">
        <f>'Pregnant Women Participating'!A35</f>
        <v>Ohio</v>
      </c>
      <c r="B35" s="57">
        <v>33322</v>
      </c>
      <c r="C35" s="58">
        <v>33463</v>
      </c>
      <c r="D35" s="58">
        <v>33334</v>
      </c>
      <c r="E35" s="58">
        <v>34289</v>
      </c>
      <c r="F35" s="58">
        <v>34685</v>
      </c>
      <c r="G35" s="58">
        <v>35057</v>
      </c>
      <c r="H35" s="58">
        <v>35107</v>
      </c>
      <c r="I35" s="58">
        <v>35604</v>
      </c>
      <c r="J35" s="58">
        <v>35721</v>
      </c>
      <c r="K35" s="58">
        <v>35520</v>
      </c>
      <c r="L35" s="58">
        <v>35803</v>
      </c>
      <c r="M35" s="59">
        <v>35776</v>
      </c>
      <c r="N35" s="57">
        <f t="shared" si="0"/>
        <v>34806.75</v>
      </c>
    </row>
    <row r="36" spans="1:14" ht="12" customHeight="1" x14ac:dyDescent="0.2">
      <c r="A36" s="56" t="str">
        <f>'Pregnant Women Participating'!A36</f>
        <v>Wisconsin</v>
      </c>
      <c r="B36" s="57">
        <v>12274</v>
      </c>
      <c r="C36" s="58">
        <v>12393</v>
      </c>
      <c r="D36" s="58">
        <v>12288</v>
      </c>
      <c r="E36" s="58">
        <v>12373</v>
      </c>
      <c r="F36" s="58">
        <v>12340</v>
      </c>
      <c r="G36" s="58">
        <v>12628</v>
      </c>
      <c r="H36" s="58">
        <v>12592</v>
      </c>
      <c r="I36" s="58">
        <v>12803</v>
      </c>
      <c r="J36" s="58">
        <v>12841</v>
      </c>
      <c r="K36" s="58">
        <v>12860</v>
      </c>
      <c r="L36" s="58">
        <v>12891</v>
      </c>
      <c r="M36" s="59">
        <v>12787</v>
      </c>
      <c r="N36" s="57">
        <f t="shared" si="0"/>
        <v>12589.166666666666</v>
      </c>
    </row>
    <row r="37" spans="1:14" ht="12" customHeight="1" x14ac:dyDescent="0.2">
      <c r="A37" s="56" t="str">
        <f>'Pregnant Women Participating'!A37</f>
        <v>Arizona</v>
      </c>
      <c r="B37" s="57">
        <v>18983</v>
      </c>
      <c r="C37" s="58">
        <v>18724</v>
      </c>
      <c r="D37" s="58">
        <v>18582</v>
      </c>
      <c r="E37" s="58">
        <v>19125</v>
      </c>
      <c r="F37" s="58">
        <v>19095</v>
      </c>
      <c r="G37" s="58">
        <v>19459</v>
      </c>
      <c r="H37" s="58">
        <v>19618</v>
      </c>
      <c r="I37" s="58">
        <v>20002</v>
      </c>
      <c r="J37" s="58">
        <v>20246</v>
      </c>
      <c r="K37" s="58">
        <v>20159</v>
      </c>
      <c r="L37" s="58">
        <v>20236</v>
      </c>
      <c r="M37" s="59">
        <v>20047</v>
      </c>
      <c r="N37" s="57">
        <f t="shared" si="0"/>
        <v>19523</v>
      </c>
    </row>
    <row r="38" spans="1:14" ht="12" customHeight="1" x14ac:dyDescent="0.2">
      <c r="A38" s="56" t="str">
        <f>'Pregnant Women Participating'!A38</f>
        <v>Arkansas</v>
      </c>
      <c r="B38" s="57">
        <v>13267</v>
      </c>
      <c r="C38" s="58">
        <v>13389</v>
      </c>
      <c r="D38" s="58">
        <v>13371</v>
      </c>
      <c r="E38" s="58">
        <v>13028</v>
      </c>
      <c r="F38" s="58">
        <v>13305</v>
      </c>
      <c r="G38" s="58">
        <v>13604</v>
      </c>
      <c r="H38" s="58">
        <v>13202</v>
      </c>
      <c r="I38" s="58">
        <v>13432</v>
      </c>
      <c r="J38" s="58">
        <v>13656</v>
      </c>
      <c r="K38" s="58">
        <v>13327</v>
      </c>
      <c r="L38" s="58">
        <v>13628</v>
      </c>
      <c r="M38" s="59">
        <v>13368</v>
      </c>
      <c r="N38" s="57">
        <f t="shared" si="0"/>
        <v>13381.416666666666</v>
      </c>
    </row>
    <row r="39" spans="1:14" ht="12" customHeight="1" x14ac:dyDescent="0.2">
      <c r="A39" s="56" t="str">
        <f>'Pregnant Women Participating'!A39</f>
        <v>Louisiana</v>
      </c>
      <c r="B39" s="57">
        <v>19380</v>
      </c>
      <c r="C39" s="58">
        <v>19163</v>
      </c>
      <c r="D39" s="58">
        <v>19171</v>
      </c>
      <c r="E39" s="58">
        <v>19839</v>
      </c>
      <c r="F39" s="58">
        <v>20189</v>
      </c>
      <c r="G39" s="58">
        <v>20708</v>
      </c>
      <c r="H39" s="58">
        <v>20706</v>
      </c>
      <c r="I39" s="58">
        <v>21458</v>
      </c>
      <c r="J39" s="58">
        <v>22014</v>
      </c>
      <c r="K39" s="58">
        <v>22044</v>
      </c>
      <c r="L39" s="58">
        <v>22363</v>
      </c>
      <c r="M39" s="59">
        <v>22183</v>
      </c>
      <c r="N39" s="57">
        <f t="shared" si="0"/>
        <v>20768.166666666668</v>
      </c>
    </row>
    <row r="40" spans="1:14" ht="12" customHeight="1" x14ac:dyDescent="0.2">
      <c r="A40" s="56" t="str">
        <f>'Pregnant Women Participating'!A40</f>
        <v>New Mexico</v>
      </c>
      <c r="B40" s="57">
        <v>5036</v>
      </c>
      <c r="C40" s="58">
        <v>5010</v>
      </c>
      <c r="D40" s="58">
        <v>4906</v>
      </c>
      <c r="E40" s="58">
        <v>4903</v>
      </c>
      <c r="F40" s="58">
        <v>4969</v>
      </c>
      <c r="G40" s="58">
        <v>5113</v>
      </c>
      <c r="H40" s="58">
        <v>5145</v>
      </c>
      <c r="I40" s="58">
        <v>5317</v>
      </c>
      <c r="J40" s="58">
        <v>5351</v>
      </c>
      <c r="K40" s="58">
        <v>5330</v>
      </c>
      <c r="L40" s="58">
        <v>5399</v>
      </c>
      <c r="M40" s="59">
        <v>5344</v>
      </c>
      <c r="N40" s="57">
        <f t="shared" si="0"/>
        <v>5151.916666666667</v>
      </c>
    </row>
    <row r="41" spans="1:14" ht="12" customHeight="1" x14ac:dyDescent="0.2">
      <c r="A41" s="56" t="str">
        <f>'Pregnant Women Participating'!A41</f>
        <v>Oklahoma</v>
      </c>
      <c r="B41" s="57">
        <v>13058</v>
      </c>
      <c r="C41" s="58">
        <v>13099</v>
      </c>
      <c r="D41" s="58">
        <v>12977</v>
      </c>
      <c r="E41" s="58">
        <v>13080</v>
      </c>
      <c r="F41" s="58">
        <v>13027</v>
      </c>
      <c r="G41" s="58">
        <v>13238</v>
      </c>
      <c r="H41" s="58">
        <v>13358</v>
      </c>
      <c r="I41" s="58">
        <v>13487</v>
      </c>
      <c r="J41" s="58">
        <v>13575</v>
      </c>
      <c r="K41" s="58">
        <v>13531</v>
      </c>
      <c r="L41" s="58">
        <v>13295</v>
      </c>
      <c r="M41" s="59">
        <v>13375</v>
      </c>
      <c r="N41" s="57">
        <f t="shared" si="0"/>
        <v>13258.333333333334</v>
      </c>
    </row>
    <row r="42" spans="1:14" ht="12" customHeight="1" x14ac:dyDescent="0.2">
      <c r="A42" s="56" t="str">
        <f>'Pregnant Women Participating'!A42</f>
        <v>Texas</v>
      </c>
      <c r="B42" s="57">
        <v>67265</v>
      </c>
      <c r="C42" s="58">
        <v>67620</v>
      </c>
      <c r="D42" s="58">
        <v>66446</v>
      </c>
      <c r="E42" s="58">
        <v>66608</v>
      </c>
      <c r="F42" s="58">
        <v>66928</v>
      </c>
      <c r="G42" s="58">
        <v>68936</v>
      </c>
      <c r="H42" s="58">
        <v>69780</v>
      </c>
      <c r="I42" s="58">
        <v>72286</v>
      </c>
      <c r="J42" s="58">
        <v>73899</v>
      </c>
      <c r="K42" s="58">
        <v>74569</v>
      </c>
      <c r="L42" s="58">
        <v>75779</v>
      </c>
      <c r="M42" s="59">
        <v>75001</v>
      </c>
      <c r="N42" s="57">
        <f t="shared" si="0"/>
        <v>70426.416666666672</v>
      </c>
    </row>
    <row r="43" spans="1:14" ht="12" customHeight="1" x14ac:dyDescent="0.2">
      <c r="A43" s="56" t="str">
        <f>'Pregnant Women Participating'!A43</f>
        <v>Utah</v>
      </c>
      <c r="B43" s="57">
        <v>4357</v>
      </c>
      <c r="C43" s="58">
        <v>4352</v>
      </c>
      <c r="D43" s="58">
        <v>4403</v>
      </c>
      <c r="E43" s="58">
        <v>4435</v>
      </c>
      <c r="F43" s="58">
        <v>4504</v>
      </c>
      <c r="G43" s="58">
        <v>4620</v>
      </c>
      <c r="H43" s="58">
        <v>4638</v>
      </c>
      <c r="I43" s="58">
        <v>4715</v>
      </c>
      <c r="J43" s="58">
        <v>4759</v>
      </c>
      <c r="K43" s="58">
        <v>4742</v>
      </c>
      <c r="L43" s="58">
        <v>4862</v>
      </c>
      <c r="M43" s="59">
        <v>5412</v>
      </c>
      <c r="N43" s="57">
        <f t="shared" si="0"/>
        <v>4649.916666666667</v>
      </c>
    </row>
    <row r="44" spans="1:14" ht="12" customHeight="1" x14ac:dyDescent="0.2">
      <c r="A44" s="56" t="str">
        <f>'Pregnant Women Participating'!A44</f>
        <v>Inter-Tribal Council, AZ</v>
      </c>
      <c r="B44" s="57">
        <v>915</v>
      </c>
      <c r="C44" s="58">
        <v>897</v>
      </c>
      <c r="D44" s="58">
        <v>915</v>
      </c>
      <c r="E44" s="58">
        <v>886</v>
      </c>
      <c r="F44" s="58">
        <v>891</v>
      </c>
      <c r="G44" s="58">
        <v>896</v>
      </c>
      <c r="H44" s="58">
        <v>901</v>
      </c>
      <c r="I44" s="58">
        <v>917</v>
      </c>
      <c r="J44" s="58">
        <v>930</v>
      </c>
      <c r="K44" s="58">
        <v>901</v>
      </c>
      <c r="L44" s="58">
        <v>876</v>
      </c>
      <c r="M44" s="59">
        <v>836</v>
      </c>
      <c r="N44" s="57">
        <f t="shared" si="0"/>
        <v>896.75</v>
      </c>
    </row>
    <row r="45" spans="1:14" ht="12" customHeight="1" x14ac:dyDescent="0.2">
      <c r="A45" s="56" t="str">
        <f>'Pregnant Women Participating'!A45</f>
        <v>Navajo Nation, AZ</v>
      </c>
      <c r="B45" s="57">
        <v>452</v>
      </c>
      <c r="C45" s="58">
        <v>439</v>
      </c>
      <c r="D45" s="58">
        <v>458</v>
      </c>
      <c r="E45" s="58">
        <v>465</v>
      </c>
      <c r="F45" s="58">
        <v>457</v>
      </c>
      <c r="G45" s="58">
        <v>460</v>
      </c>
      <c r="H45" s="58">
        <v>464</v>
      </c>
      <c r="I45" s="58">
        <v>460</v>
      </c>
      <c r="J45" s="58">
        <v>462</v>
      </c>
      <c r="K45" s="58">
        <v>473</v>
      </c>
      <c r="L45" s="58">
        <v>482</v>
      </c>
      <c r="M45" s="59">
        <v>481</v>
      </c>
      <c r="N45" s="57">
        <f t="shared" si="0"/>
        <v>462.75</v>
      </c>
    </row>
    <row r="46" spans="1:14" ht="12" customHeight="1" x14ac:dyDescent="0.2">
      <c r="A46" s="56" t="str">
        <f>'Pregnant Women Participating'!A46</f>
        <v>Acoma, Canoncito &amp; Laguna, NM</v>
      </c>
      <c r="B46" s="57">
        <v>32</v>
      </c>
      <c r="C46" s="58">
        <v>37</v>
      </c>
      <c r="D46" s="58">
        <v>39</v>
      </c>
      <c r="E46" s="58">
        <v>42</v>
      </c>
      <c r="F46" s="58">
        <v>39</v>
      </c>
      <c r="G46" s="58">
        <v>35</v>
      </c>
      <c r="H46" s="58">
        <v>41</v>
      </c>
      <c r="I46" s="58">
        <v>38</v>
      </c>
      <c r="J46" s="58">
        <v>32</v>
      </c>
      <c r="K46" s="58">
        <v>29</v>
      </c>
      <c r="L46" s="58">
        <v>28</v>
      </c>
      <c r="M46" s="59">
        <v>25</v>
      </c>
      <c r="N46" s="57">
        <f t="shared" si="0"/>
        <v>34.75</v>
      </c>
    </row>
    <row r="47" spans="1:14" ht="12" customHeight="1" x14ac:dyDescent="0.2">
      <c r="A47" s="56" t="str">
        <f>'Pregnant Women Participating'!A47</f>
        <v>Eight Northern Pueblos, NM</v>
      </c>
      <c r="B47" s="57">
        <v>43</v>
      </c>
      <c r="C47" s="58">
        <v>45</v>
      </c>
      <c r="D47" s="58">
        <v>45</v>
      </c>
      <c r="E47" s="58">
        <v>48</v>
      </c>
      <c r="F47" s="58">
        <v>46</v>
      </c>
      <c r="G47" s="58">
        <v>47</v>
      </c>
      <c r="H47" s="58">
        <v>47</v>
      </c>
      <c r="I47" s="58">
        <v>49</v>
      </c>
      <c r="J47" s="58">
        <v>50</v>
      </c>
      <c r="K47" s="58">
        <v>51</v>
      </c>
      <c r="L47" s="58">
        <v>53</v>
      </c>
      <c r="M47" s="59">
        <v>48</v>
      </c>
      <c r="N47" s="57">
        <f t="shared" si="0"/>
        <v>47.666666666666664</v>
      </c>
    </row>
    <row r="48" spans="1:14" ht="12" customHeight="1" x14ac:dyDescent="0.2">
      <c r="A48" s="56" t="str">
        <f>'Pregnant Women Participating'!A48</f>
        <v>Five Sandoval Pueblos, NM</v>
      </c>
      <c r="B48" s="57">
        <v>22</v>
      </c>
      <c r="C48" s="58">
        <v>24</v>
      </c>
      <c r="D48" s="58">
        <v>20</v>
      </c>
      <c r="E48" s="58">
        <v>21</v>
      </c>
      <c r="F48" s="58">
        <v>21</v>
      </c>
      <c r="G48" s="58">
        <v>23</v>
      </c>
      <c r="H48" s="58">
        <v>18</v>
      </c>
      <c r="I48" s="58">
        <v>17</v>
      </c>
      <c r="J48" s="58">
        <v>21</v>
      </c>
      <c r="K48" s="58">
        <v>25</v>
      </c>
      <c r="L48" s="58">
        <v>27</v>
      </c>
      <c r="M48" s="59">
        <v>29</v>
      </c>
      <c r="N48" s="57">
        <f t="shared" si="0"/>
        <v>22.333333333333332</v>
      </c>
    </row>
    <row r="49" spans="1:14" ht="12" customHeight="1" x14ac:dyDescent="0.2">
      <c r="A49" s="56" t="str">
        <f>'Pregnant Women Participating'!A49</f>
        <v>Isleta Pueblo, NM</v>
      </c>
      <c r="B49" s="57">
        <v>153</v>
      </c>
      <c r="C49" s="58">
        <v>156</v>
      </c>
      <c r="D49" s="58">
        <v>158</v>
      </c>
      <c r="E49" s="58">
        <v>158</v>
      </c>
      <c r="F49" s="58">
        <v>163</v>
      </c>
      <c r="G49" s="58">
        <v>169</v>
      </c>
      <c r="H49" s="58">
        <v>182</v>
      </c>
      <c r="I49" s="58">
        <v>199</v>
      </c>
      <c r="J49" s="58">
        <v>206</v>
      </c>
      <c r="K49" s="58">
        <v>208</v>
      </c>
      <c r="L49" s="58">
        <v>221</v>
      </c>
      <c r="M49" s="59">
        <v>216</v>
      </c>
      <c r="N49" s="57">
        <f t="shared" si="0"/>
        <v>182.41666666666666</v>
      </c>
    </row>
    <row r="50" spans="1:14" ht="12" customHeight="1" x14ac:dyDescent="0.2">
      <c r="A50" s="56" t="str">
        <f>'Pregnant Women Participating'!A50</f>
        <v>San Felipe Pueblo, NM</v>
      </c>
      <c r="B50" s="57">
        <v>24</v>
      </c>
      <c r="C50" s="58">
        <v>23</v>
      </c>
      <c r="D50" s="58">
        <v>18</v>
      </c>
      <c r="E50" s="58">
        <v>21</v>
      </c>
      <c r="F50" s="58">
        <v>21</v>
      </c>
      <c r="G50" s="58">
        <v>24</v>
      </c>
      <c r="H50" s="58">
        <v>19</v>
      </c>
      <c r="I50" s="58">
        <v>19</v>
      </c>
      <c r="J50" s="58">
        <v>20</v>
      </c>
      <c r="K50" s="58">
        <v>26</v>
      </c>
      <c r="L50" s="58">
        <v>25</v>
      </c>
      <c r="M50" s="59">
        <v>22</v>
      </c>
      <c r="N50" s="57">
        <f t="shared" si="0"/>
        <v>21.833333333333332</v>
      </c>
    </row>
    <row r="51" spans="1:14" ht="12" customHeight="1" x14ac:dyDescent="0.2">
      <c r="A51" s="56" t="str">
        <f>'Pregnant Women Participating'!A51</f>
        <v>Santo Domingo Tribe, NM</v>
      </c>
      <c r="B51" s="57">
        <v>20</v>
      </c>
      <c r="C51" s="58">
        <v>19</v>
      </c>
      <c r="D51" s="58">
        <v>20</v>
      </c>
      <c r="E51" s="58">
        <v>21</v>
      </c>
      <c r="F51" s="58">
        <v>20</v>
      </c>
      <c r="G51" s="58">
        <v>20</v>
      </c>
      <c r="H51" s="58">
        <v>18</v>
      </c>
      <c r="I51" s="58">
        <v>17</v>
      </c>
      <c r="J51" s="58">
        <v>15</v>
      </c>
      <c r="K51" s="58">
        <v>13</v>
      </c>
      <c r="L51" s="58">
        <v>12</v>
      </c>
      <c r="M51" s="59">
        <v>13</v>
      </c>
      <c r="N51" s="57">
        <f t="shared" si="0"/>
        <v>17.333333333333332</v>
      </c>
    </row>
    <row r="52" spans="1:14" ht="12" customHeight="1" x14ac:dyDescent="0.2">
      <c r="A52" s="56" t="str">
        <f>'Pregnant Women Participating'!A52</f>
        <v>Zuni Pueblo, NM</v>
      </c>
      <c r="B52" s="57">
        <v>29</v>
      </c>
      <c r="C52" s="58">
        <v>30</v>
      </c>
      <c r="D52" s="58">
        <v>32</v>
      </c>
      <c r="E52" s="58">
        <v>28</v>
      </c>
      <c r="F52" s="58">
        <v>34</v>
      </c>
      <c r="G52" s="58">
        <v>23</v>
      </c>
      <c r="H52" s="58">
        <v>40</v>
      </c>
      <c r="I52" s="58">
        <v>39</v>
      </c>
      <c r="J52" s="58">
        <v>40</v>
      </c>
      <c r="K52" s="58">
        <v>40</v>
      </c>
      <c r="L52" s="58">
        <v>39</v>
      </c>
      <c r="M52" s="59">
        <v>34</v>
      </c>
      <c r="N52" s="57">
        <f t="shared" si="0"/>
        <v>34</v>
      </c>
    </row>
    <row r="53" spans="1:14" ht="12" customHeight="1" x14ac:dyDescent="0.2">
      <c r="A53" s="56" t="str">
        <f>'Pregnant Women Participating'!A53</f>
        <v>Cherokee Nation, OK</v>
      </c>
      <c r="B53" s="57">
        <v>1030</v>
      </c>
      <c r="C53" s="58">
        <v>1004</v>
      </c>
      <c r="D53" s="58">
        <v>987</v>
      </c>
      <c r="E53" s="58">
        <v>984</v>
      </c>
      <c r="F53" s="58">
        <v>1017</v>
      </c>
      <c r="G53" s="58">
        <v>1059</v>
      </c>
      <c r="H53" s="58">
        <v>1088</v>
      </c>
      <c r="I53" s="58">
        <v>1097</v>
      </c>
      <c r="J53" s="58">
        <v>1121</v>
      </c>
      <c r="K53" s="58">
        <v>1171</v>
      </c>
      <c r="L53" s="58">
        <v>1227</v>
      </c>
      <c r="M53" s="59">
        <v>1242</v>
      </c>
      <c r="N53" s="57">
        <f t="shared" si="0"/>
        <v>1085.5833333333333</v>
      </c>
    </row>
    <row r="54" spans="1:14" ht="12" customHeight="1" x14ac:dyDescent="0.2">
      <c r="A54" s="56" t="str">
        <f>'Pregnant Women Participating'!A54</f>
        <v>Chickasaw Nation, OK</v>
      </c>
      <c r="B54" s="57">
        <v>600</v>
      </c>
      <c r="C54" s="58">
        <v>591</v>
      </c>
      <c r="D54" s="58">
        <v>590</v>
      </c>
      <c r="E54" s="58">
        <v>600</v>
      </c>
      <c r="F54" s="58">
        <v>604</v>
      </c>
      <c r="G54" s="58">
        <v>616</v>
      </c>
      <c r="H54" s="58">
        <v>593</v>
      </c>
      <c r="I54" s="58">
        <v>607</v>
      </c>
      <c r="J54" s="58">
        <v>615</v>
      </c>
      <c r="K54" s="58">
        <v>620</v>
      </c>
      <c r="L54" s="58">
        <v>634</v>
      </c>
      <c r="M54" s="59">
        <v>633</v>
      </c>
      <c r="N54" s="57">
        <f t="shared" si="0"/>
        <v>608.58333333333337</v>
      </c>
    </row>
    <row r="55" spans="1:14" ht="12" customHeight="1" x14ac:dyDescent="0.2">
      <c r="A55" s="56" t="str">
        <f>'Pregnant Women Participating'!A55</f>
        <v>Choctaw Nation, OK</v>
      </c>
      <c r="B55" s="57">
        <v>808</v>
      </c>
      <c r="C55" s="58">
        <v>818</v>
      </c>
      <c r="D55" s="58">
        <v>817</v>
      </c>
      <c r="E55" s="58">
        <v>815</v>
      </c>
      <c r="F55" s="58">
        <v>823</v>
      </c>
      <c r="G55" s="58">
        <v>852</v>
      </c>
      <c r="H55" s="58">
        <v>860</v>
      </c>
      <c r="I55" s="58">
        <v>893</v>
      </c>
      <c r="J55" s="58">
        <v>912</v>
      </c>
      <c r="K55" s="58">
        <v>913</v>
      </c>
      <c r="L55" s="58">
        <v>916</v>
      </c>
      <c r="M55" s="59">
        <v>895</v>
      </c>
      <c r="N55" s="57">
        <f t="shared" si="0"/>
        <v>860.16666666666663</v>
      </c>
    </row>
    <row r="56" spans="1:14" ht="12" customHeight="1" x14ac:dyDescent="0.2">
      <c r="A56" s="56" t="str">
        <f>'Pregnant Women Participating'!A56</f>
        <v>Citizen Potawatomi Nation, OK</v>
      </c>
      <c r="B56" s="57">
        <v>198</v>
      </c>
      <c r="C56" s="58">
        <v>202</v>
      </c>
      <c r="D56" s="58">
        <v>204</v>
      </c>
      <c r="E56" s="58">
        <v>212</v>
      </c>
      <c r="F56" s="58">
        <v>204</v>
      </c>
      <c r="G56" s="58">
        <v>200</v>
      </c>
      <c r="H56" s="58">
        <v>198</v>
      </c>
      <c r="I56" s="58">
        <v>196</v>
      </c>
      <c r="J56" s="58">
        <v>208</v>
      </c>
      <c r="K56" s="58">
        <v>210</v>
      </c>
      <c r="L56" s="58">
        <v>212</v>
      </c>
      <c r="M56" s="59">
        <v>227</v>
      </c>
      <c r="N56" s="57">
        <f t="shared" si="0"/>
        <v>205.91666666666666</v>
      </c>
    </row>
    <row r="57" spans="1:14" ht="12" customHeight="1" x14ac:dyDescent="0.2">
      <c r="A57" s="56" t="str">
        <f>'Pregnant Women Participating'!A57</f>
        <v>Inter-Tribal Council, OK</v>
      </c>
      <c r="B57" s="57">
        <v>103</v>
      </c>
      <c r="C57" s="58">
        <v>98</v>
      </c>
      <c r="D57" s="58">
        <v>93</v>
      </c>
      <c r="E57" s="58">
        <v>91</v>
      </c>
      <c r="F57" s="58">
        <v>101</v>
      </c>
      <c r="G57" s="58">
        <v>102</v>
      </c>
      <c r="H57" s="58">
        <v>98</v>
      </c>
      <c r="I57" s="58">
        <v>95</v>
      </c>
      <c r="J57" s="58">
        <v>108</v>
      </c>
      <c r="K57" s="58">
        <v>109</v>
      </c>
      <c r="L57" s="58">
        <v>109</v>
      </c>
      <c r="M57" s="59">
        <v>100</v>
      </c>
      <c r="N57" s="57">
        <f t="shared" si="0"/>
        <v>100.58333333333333</v>
      </c>
    </row>
    <row r="58" spans="1:14" ht="12" customHeight="1" x14ac:dyDescent="0.2">
      <c r="A58" s="56" t="str">
        <f>'Pregnant Women Participating'!A58</f>
        <v>Muscogee Creek Nation, OK</v>
      </c>
      <c r="B58" s="57">
        <v>359</v>
      </c>
      <c r="C58" s="58">
        <v>366</v>
      </c>
      <c r="D58" s="58">
        <v>351</v>
      </c>
      <c r="E58" s="58">
        <v>345</v>
      </c>
      <c r="F58" s="58">
        <v>350</v>
      </c>
      <c r="G58" s="58">
        <v>363</v>
      </c>
      <c r="H58" s="58">
        <v>350</v>
      </c>
      <c r="I58" s="58">
        <v>334</v>
      </c>
      <c r="J58" s="58">
        <v>331</v>
      </c>
      <c r="K58" s="58">
        <v>333</v>
      </c>
      <c r="L58" s="58">
        <v>346</v>
      </c>
      <c r="M58" s="59">
        <v>329</v>
      </c>
      <c r="N58" s="57">
        <f t="shared" si="0"/>
        <v>346.41666666666669</v>
      </c>
    </row>
    <row r="59" spans="1:14" ht="12" customHeight="1" x14ac:dyDescent="0.2">
      <c r="A59" s="56" t="str">
        <f>'Pregnant Women Participating'!A59</f>
        <v>Osage Tribal Council, OK</v>
      </c>
      <c r="B59" s="57">
        <v>515</v>
      </c>
      <c r="C59" s="58">
        <v>495</v>
      </c>
      <c r="D59" s="58">
        <v>501</v>
      </c>
      <c r="E59" s="58">
        <v>486</v>
      </c>
      <c r="F59" s="58">
        <v>498</v>
      </c>
      <c r="G59" s="58">
        <v>502</v>
      </c>
      <c r="H59" s="58">
        <v>514</v>
      </c>
      <c r="I59" s="58">
        <v>527</v>
      </c>
      <c r="J59" s="58">
        <v>534</v>
      </c>
      <c r="K59" s="58">
        <v>539</v>
      </c>
      <c r="L59" s="58">
        <v>544</v>
      </c>
      <c r="M59" s="59">
        <v>531</v>
      </c>
      <c r="N59" s="57">
        <f t="shared" si="0"/>
        <v>515.5</v>
      </c>
    </row>
    <row r="60" spans="1:14" ht="12" customHeight="1" x14ac:dyDescent="0.2">
      <c r="A60" s="56" t="str">
        <f>'Pregnant Women Participating'!A60</f>
        <v>Otoe-Missouria Tribe, OK</v>
      </c>
      <c r="B60" s="57">
        <v>62</v>
      </c>
      <c r="C60" s="58">
        <v>57</v>
      </c>
      <c r="D60" s="58">
        <v>55</v>
      </c>
      <c r="E60" s="58">
        <v>49</v>
      </c>
      <c r="F60" s="58">
        <v>44</v>
      </c>
      <c r="G60" s="58">
        <v>48</v>
      </c>
      <c r="H60" s="58">
        <v>48</v>
      </c>
      <c r="I60" s="58">
        <v>54</v>
      </c>
      <c r="J60" s="58">
        <v>56</v>
      </c>
      <c r="K60" s="58">
        <v>53</v>
      </c>
      <c r="L60" s="58">
        <v>60</v>
      </c>
      <c r="M60" s="59">
        <v>56</v>
      </c>
      <c r="N60" s="57">
        <f t="shared" si="0"/>
        <v>53.5</v>
      </c>
    </row>
    <row r="61" spans="1:14" ht="12" customHeight="1" x14ac:dyDescent="0.2">
      <c r="A61" s="56" t="str">
        <f>'Pregnant Women Participating'!A61</f>
        <v>Wichita, Caddo &amp; Delaware (WCD), OK</v>
      </c>
      <c r="B61" s="57">
        <v>594</v>
      </c>
      <c r="C61" s="58">
        <v>572</v>
      </c>
      <c r="D61" s="58">
        <v>564</v>
      </c>
      <c r="E61" s="58">
        <v>566</v>
      </c>
      <c r="F61" s="58">
        <v>572</v>
      </c>
      <c r="G61" s="58">
        <v>568</v>
      </c>
      <c r="H61" s="58">
        <v>579</v>
      </c>
      <c r="I61" s="58">
        <v>585</v>
      </c>
      <c r="J61" s="58">
        <v>598</v>
      </c>
      <c r="K61" s="58">
        <v>594</v>
      </c>
      <c r="L61" s="58">
        <v>584</v>
      </c>
      <c r="M61" s="59">
        <v>574</v>
      </c>
      <c r="N61" s="57">
        <f t="shared" si="0"/>
        <v>579.16666666666663</v>
      </c>
    </row>
    <row r="62" spans="1:14" ht="12" customHeight="1" x14ac:dyDescent="0.2">
      <c r="A62" s="56" t="str">
        <f>'Pregnant Women Participating'!A62</f>
        <v>Colorado</v>
      </c>
      <c r="B62" s="57">
        <v>9929</v>
      </c>
      <c r="C62" s="58">
        <v>10029</v>
      </c>
      <c r="D62" s="58">
        <v>9989</v>
      </c>
      <c r="E62" s="58">
        <v>10038</v>
      </c>
      <c r="F62" s="58">
        <v>10205</v>
      </c>
      <c r="G62" s="58">
        <v>10355</v>
      </c>
      <c r="H62" s="58">
        <v>10368</v>
      </c>
      <c r="I62" s="58">
        <v>10435</v>
      </c>
      <c r="J62" s="58">
        <v>10606</v>
      </c>
      <c r="K62" s="58">
        <v>10429</v>
      </c>
      <c r="L62" s="58">
        <v>10595</v>
      </c>
      <c r="M62" s="59">
        <v>10619</v>
      </c>
      <c r="N62" s="57">
        <f t="shared" si="0"/>
        <v>10299.75</v>
      </c>
    </row>
    <row r="63" spans="1:14" ht="12" customHeight="1" x14ac:dyDescent="0.2">
      <c r="A63" s="56" t="str">
        <f>'Pregnant Women Participating'!A63</f>
        <v>Kansas</v>
      </c>
      <c r="B63" s="57">
        <v>6195</v>
      </c>
      <c r="C63" s="58">
        <v>6160</v>
      </c>
      <c r="D63" s="58">
        <v>6087</v>
      </c>
      <c r="E63" s="58">
        <v>6182</v>
      </c>
      <c r="F63" s="58">
        <v>6204</v>
      </c>
      <c r="G63" s="58">
        <v>6451</v>
      </c>
      <c r="H63" s="58">
        <v>6508</v>
      </c>
      <c r="I63" s="58">
        <v>6712</v>
      </c>
      <c r="J63" s="58">
        <v>6783</v>
      </c>
      <c r="K63" s="58">
        <v>6691</v>
      </c>
      <c r="L63" s="58">
        <v>6685</v>
      </c>
      <c r="M63" s="59">
        <v>6539</v>
      </c>
      <c r="N63" s="57">
        <f t="shared" si="0"/>
        <v>6433.083333333333</v>
      </c>
    </row>
    <row r="64" spans="1:14" ht="12" customHeight="1" x14ac:dyDescent="0.2">
      <c r="A64" s="56" t="str">
        <f>'Pregnant Women Participating'!A64</f>
        <v>Missouri</v>
      </c>
      <c r="B64" s="57">
        <v>15902</v>
      </c>
      <c r="C64" s="58">
        <v>16058</v>
      </c>
      <c r="D64" s="58">
        <v>15948</v>
      </c>
      <c r="E64" s="58">
        <v>15967</v>
      </c>
      <c r="F64" s="58">
        <v>16172</v>
      </c>
      <c r="G64" s="58">
        <v>16482</v>
      </c>
      <c r="H64" s="58">
        <v>16348</v>
      </c>
      <c r="I64" s="58">
        <v>16507</v>
      </c>
      <c r="J64" s="58">
        <v>16724</v>
      </c>
      <c r="K64" s="58">
        <v>16770</v>
      </c>
      <c r="L64" s="58">
        <v>17057</v>
      </c>
      <c r="M64" s="59">
        <v>16785</v>
      </c>
      <c r="N64" s="57">
        <f t="shared" si="0"/>
        <v>16393.333333333332</v>
      </c>
    </row>
    <row r="65" spans="1:14" ht="12" customHeight="1" x14ac:dyDescent="0.2">
      <c r="A65" s="56" t="str">
        <f>'Pregnant Women Participating'!A65</f>
        <v>Montana</v>
      </c>
      <c r="B65" s="57">
        <v>1769</v>
      </c>
      <c r="C65" s="58">
        <v>1788</v>
      </c>
      <c r="D65" s="58">
        <v>1790</v>
      </c>
      <c r="E65" s="58">
        <v>1769</v>
      </c>
      <c r="F65" s="58">
        <v>1774</v>
      </c>
      <c r="G65" s="58">
        <v>1822</v>
      </c>
      <c r="H65" s="58">
        <v>1834</v>
      </c>
      <c r="I65" s="58">
        <v>1842</v>
      </c>
      <c r="J65" s="58">
        <v>1852</v>
      </c>
      <c r="K65" s="58">
        <v>1813</v>
      </c>
      <c r="L65" s="58">
        <v>1824</v>
      </c>
      <c r="M65" s="59">
        <v>1786</v>
      </c>
      <c r="N65" s="57">
        <f t="shared" si="0"/>
        <v>1805.25</v>
      </c>
    </row>
    <row r="66" spans="1:14" ht="12" customHeight="1" x14ac:dyDescent="0.2">
      <c r="A66" s="56" t="str">
        <f>'Pregnant Women Participating'!A66</f>
        <v>Nebraska</v>
      </c>
      <c r="B66" s="57">
        <v>4208</v>
      </c>
      <c r="C66" s="58">
        <v>4201</v>
      </c>
      <c r="D66" s="58">
        <v>4186</v>
      </c>
      <c r="E66" s="58">
        <v>4201</v>
      </c>
      <c r="F66" s="58">
        <v>4260</v>
      </c>
      <c r="G66" s="58">
        <v>4355</v>
      </c>
      <c r="H66" s="58">
        <v>4403</v>
      </c>
      <c r="I66" s="58">
        <v>4454</v>
      </c>
      <c r="J66" s="58">
        <v>4551</v>
      </c>
      <c r="K66" s="58">
        <v>4538</v>
      </c>
      <c r="L66" s="58">
        <v>4434</v>
      </c>
      <c r="M66" s="59">
        <v>4386</v>
      </c>
      <c r="N66" s="57">
        <f t="shared" si="0"/>
        <v>4348.083333333333</v>
      </c>
    </row>
    <row r="67" spans="1:14" ht="12" customHeight="1" x14ac:dyDescent="0.2">
      <c r="A67" s="56" t="str">
        <f>'Pregnant Women Participating'!A67</f>
        <v>North Dakota</v>
      </c>
      <c r="B67" s="57">
        <v>1239</v>
      </c>
      <c r="C67" s="58">
        <v>1244</v>
      </c>
      <c r="D67" s="58">
        <v>1203</v>
      </c>
      <c r="E67" s="58">
        <v>1199</v>
      </c>
      <c r="F67" s="58">
        <v>1254</v>
      </c>
      <c r="G67" s="58">
        <v>1239</v>
      </c>
      <c r="H67" s="58">
        <v>1246</v>
      </c>
      <c r="I67" s="58">
        <v>1261</v>
      </c>
      <c r="J67" s="58">
        <v>1309</v>
      </c>
      <c r="K67" s="58">
        <v>1442</v>
      </c>
      <c r="L67" s="58">
        <v>1485</v>
      </c>
      <c r="M67" s="59">
        <v>1459</v>
      </c>
      <c r="N67" s="57">
        <f t="shared" si="0"/>
        <v>1298.3333333333333</v>
      </c>
    </row>
    <row r="68" spans="1:14" ht="12" customHeight="1" x14ac:dyDescent="0.2">
      <c r="A68" s="56" t="str">
        <f>'Pregnant Women Participating'!A68</f>
        <v>South Dakota</v>
      </c>
      <c r="B68" s="57">
        <v>1843</v>
      </c>
      <c r="C68" s="58">
        <v>1845</v>
      </c>
      <c r="D68" s="58">
        <v>1831</v>
      </c>
      <c r="E68" s="58">
        <v>1867</v>
      </c>
      <c r="F68" s="58">
        <v>1886</v>
      </c>
      <c r="G68" s="58">
        <v>1956</v>
      </c>
      <c r="H68" s="58">
        <v>1933</v>
      </c>
      <c r="I68" s="58">
        <v>1974</v>
      </c>
      <c r="J68" s="58">
        <v>1954</v>
      </c>
      <c r="K68" s="58">
        <v>1940</v>
      </c>
      <c r="L68" s="58">
        <v>1924</v>
      </c>
      <c r="M68" s="59">
        <v>1902</v>
      </c>
      <c r="N68" s="57">
        <f t="shared" si="0"/>
        <v>1904.5833333333333</v>
      </c>
    </row>
    <row r="69" spans="1:14" ht="12" customHeight="1" x14ac:dyDescent="0.2">
      <c r="A69" s="56" t="str">
        <f>'Pregnant Women Participating'!A69</f>
        <v>Wyoming</v>
      </c>
      <c r="B69" s="57">
        <v>912</v>
      </c>
      <c r="C69" s="58">
        <v>915</v>
      </c>
      <c r="D69" s="58">
        <v>919</v>
      </c>
      <c r="E69" s="58">
        <v>945</v>
      </c>
      <c r="F69" s="58">
        <v>936</v>
      </c>
      <c r="G69" s="58">
        <v>952</v>
      </c>
      <c r="H69" s="58">
        <v>969</v>
      </c>
      <c r="I69" s="58">
        <v>997</v>
      </c>
      <c r="J69" s="58">
        <v>1030</v>
      </c>
      <c r="K69" s="58">
        <v>1019</v>
      </c>
      <c r="L69" s="58">
        <v>1063</v>
      </c>
      <c r="M69" s="59">
        <v>1053</v>
      </c>
      <c r="N69" s="57">
        <f t="shared" si="0"/>
        <v>975.83333333333337</v>
      </c>
    </row>
    <row r="70" spans="1:14" ht="12" customHeight="1" x14ac:dyDescent="0.2">
      <c r="A70" s="56" t="str">
        <f>'Pregnant Women Participating'!A70</f>
        <v>Ute Mountain Ute Tribe, CO</v>
      </c>
      <c r="B70" s="57">
        <v>14</v>
      </c>
      <c r="C70" s="58">
        <v>17</v>
      </c>
      <c r="D70" s="58">
        <v>17</v>
      </c>
      <c r="E70" s="58">
        <v>20</v>
      </c>
      <c r="F70" s="58">
        <v>21</v>
      </c>
      <c r="G70" s="58">
        <v>23</v>
      </c>
      <c r="H70" s="58">
        <v>27</v>
      </c>
      <c r="I70" s="58">
        <v>24</v>
      </c>
      <c r="J70" s="58">
        <v>21</v>
      </c>
      <c r="K70" s="58">
        <v>22</v>
      </c>
      <c r="L70" s="58">
        <v>23</v>
      </c>
      <c r="M70" s="59">
        <v>23</v>
      </c>
      <c r="N70" s="57">
        <f t="shared" si="0"/>
        <v>21</v>
      </c>
    </row>
    <row r="71" spans="1:14" ht="12" customHeight="1" x14ac:dyDescent="0.2">
      <c r="A71" s="56" t="str">
        <f>'Pregnant Women Participating'!A71</f>
        <v>Omaha Sioux, NE</v>
      </c>
      <c r="B71" s="57">
        <v>43</v>
      </c>
      <c r="C71" s="58">
        <v>44</v>
      </c>
      <c r="D71" s="58">
        <v>42</v>
      </c>
      <c r="E71" s="58">
        <v>43</v>
      </c>
      <c r="F71" s="58">
        <v>48</v>
      </c>
      <c r="G71" s="58">
        <v>46</v>
      </c>
      <c r="H71" s="58">
        <v>50</v>
      </c>
      <c r="I71" s="58">
        <v>50</v>
      </c>
      <c r="J71" s="58">
        <v>50</v>
      </c>
      <c r="K71" s="58">
        <v>52</v>
      </c>
      <c r="L71" s="58">
        <v>54</v>
      </c>
      <c r="M71" s="59">
        <v>55</v>
      </c>
      <c r="N71" s="57">
        <f t="shared" si="0"/>
        <v>48.083333333333336</v>
      </c>
    </row>
    <row r="72" spans="1:14" ht="12" customHeight="1" x14ac:dyDescent="0.2">
      <c r="A72" s="56" t="str">
        <f>'Pregnant Women Participating'!A72</f>
        <v>Santee Sioux, NE</v>
      </c>
      <c r="B72" s="57">
        <v>10</v>
      </c>
      <c r="C72" s="58">
        <v>9</v>
      </c>
      <c r="D72" s="58">
        <v>10</v>
      </c>
      <c r="E72" s="58">
        <v>10</v>
      </c>
      <c r="F72" s="58">
        <v>8</v>
      </c>
      <c r="G72" s="58">
        <v>5</v>
      </c>
      <c r="H72" s="58">
        <v>6</v>
      </c>
      <c r="I72" s="58">
        <v>7</v>
      </c>
      <c r="J72" s="58">
        <v>8</v>
      </c>
      <c r="K72" s="58">
        <v>9</v>
      </c>
      <c r="L72" s="58">
        <v>11</v>
      </c>
      <c r="M72" s="59">
        <v>11</v>
      </c>
      <c r="N72" s="57">
        <f t="shared" si="0"/>
        <v>8.6666666666666661</v>
      </c>
    </row>
    <row r="73" spans="1:14" ht="12" customHeight="1" x14ac:dyDescent="0.2">
      <c r="A73" s="56" t="str">
        <f>'Pregnant Women Participating'!A73</f>
        <v>Winnebago Tribe, NE</v>
      </c>
      <c r="B73" s="57">
        <v>32</v>
      </c>
      <c r="C73" s="58">
        <v>34</v>
      </c>
      <c r="D73" s="58">
        <v>37</v>
      </c>
      <c r="E73" s="58">
        <v>29</v>
      </c>
      <c r="F73" s="58">
        <v>29</v>
      </c>
      <c r="G73" s="58">
        <v>31</v>
      </c>
      <c r="H73" s="58">
        <v>37</v>
      </c>
      <c r="I73" s="58">
        <v>36</v>
      </c>
      <c r="J73" s="58">
        <v>32</v>
      </c>
      <c r="K73" s="58">
        <v>35</v>
      </c>
      <c r="L73" s="58">
        <v>35</v>
      </c>
      <c r="M73" s="59">
        <v>33</v>
      </c>
      <c r="N73" s="57">
        <f t="shared" si="0"/>
        <v>33.333333333333336</v>
      </c>
    </row>
    <row r="74" spans="1:14" ht="12" customHeight="1" x14ac:dyDescent="0.2">
      <c r="A74" s="56" t="str">
        <f>'Pregnant Women Participating'!A74</f>
        <v>Standing Rock Sioux Tribe, ND</v>
      </c>
      <c r="B74" s="57">
        <v>43</v>
      </c>
      <c r="C74" s="58">
        <v>39</v>
      </c>
      <c r="D74" s="58">
        <v>43</v>
      </c>
      <c r="E74" s="58">
        <v>46</v>
      </c>
      <c r="F74" s="58">
        <v>42</v>
      </c>
      <c r="G74" s="58">
        <v>49</v>
      </c>
      <c r="H74" s="58">
        <v>47</v>
      </c>
      <c r="I74" s="58">
        <v>46</v>
      </c>
      <c r="J74" s="58">
        <v>46</v>
      </c>
      <c r="K74" s="58">
        <v>47</v>
      </c>
      <c r="L74" s="58">
        <v>47</v>
      </c>
      <c r="M74" s="59">
        <v>55</v>
      </c>
      <c r="N74" s="57">
        <f t="shared" si="0"/>
        <v>45.833333333333336</v>
      </c>
    </row>
    <row r="75" spans="1:14" ht="12" customHeight="1" x14ac:dyDescent="0.2">
      <c r="A75" s="56" t="str">
        <f>'Pregnant Women Participating'!A75</f>
        <v>Three Affiliated Tribes, ND</v>
      </c>
      <c r="B75" s="57">
        <v>22</v>
      </c>
      <c r="C75" s="58">
        <v>22</v>
      </c>
      <c r="D75" s="58">
        <v>19</v>
      </c>
      <c r="E75" s="58">
        <v>21</v>
      </c>
      <c r="F75" s="58">
        <v>22</v>
      </c>
      <c r="G75" s="58">
        <v>25</v>
      </c>
      <c r="H75" s="58">
        <v>24</v>
      </c>
      <c r="I75" s="58">
        <v>23</v>
      </c>
      <c r="J75" s="58">
        <v>23</v>
      </c>
      <c r="K75" s="58">
        <v>21</v>
      </c>
      <c r="L75" s="58">
        <v>20</v>
      </c>
      <c r="M75" s="59">
        <v>20</v>
      </c>
      <c r="N75" s="57">
        <f t="shared" si="0"/>
        <v>21.833333333333332</v>
      </c>
    </row>
    <row r="76" spans="1:14" ht="12" customHeight="1" x14ac:dyDescent="0.2">
      <c r="A76" s="56" t="str">
        <f>'Pregnant Women Participating'!A76</f>
        <v>Cheyenne River Sioux, SD</v>
      </c>
      <c r="B76" s="57">
        <v>66</v>
      </c>
      <c r="C76" s="58">
        <v>70</v>
      </c>
      <c r="D76" s="58">
        <v>89</v>
      </c>
      <c r="E76" s="58">
        <v>89</v>
      </c>
      <c r="F76" s="58">
        <v>85</v>
      </c>
      <c r="G76" s="58">
        <v>87</v>
      </c>
      <c r="H76" s="58">
        <v>82</v>
      </c>
      <c r="I76" s="58">
        <v>75</v>
      </c>
      <c r="J76" s="58">
        <v>73</v>
      </c>
      <c r="K76" s="58">
        <v>79</v>
      </c>
      <c r="L76" s="58">
        <v>77</v>
      </c>
      <c r="M76" s="59">
        <v>79</v>
      </c>
      <c r="N76" s="57">
        <f t="shared" si="0"/>
        <v>79.25</v>
      </c>
    </row>
    <row r="77" spans="1:14" ht="12" customHeight="1" x14ac:dyDescent="0.2">
      <c r="A77" s="56" t="str">
        <f>'Pregnant Women Participating'!A77</f>
        <v>Rosebud Sioux, SD</v>
      </c>
      <c r="B77" s="57">
        <v>83</v>
      </c>
      <c r="C77" s="58">
        <v>110</v>
      </c>
      <c r="D77" s="58">
        <v>115</v>
      </c>
      <c r="E77" s="58">
        <v>120</v>
      </c>
      <c r="F77" s="58">
        <v>119</v>
      </c>
      <c r="G77" s="58">
        <v>120</v>
      </c>
      <c r="H77" s="58">
        <v>115</v>
      </c>
      <c r="I77" s="58">
        <v>128</v>
      </c>
      <c r="J77" s="58">
        <v>124</v>
      </c>
      <c r="K77" s="58">
        <v>133</v>
      </c>
      <c r="L77" s="58">
        <v>134</v>
      </c>
      <c r="M77" s="59">
        <v>115</v>
      </c>
      <c r="N77" s="57">
        <f t="shared" si="0"/>
        <v>118</v>
      </c>
    </row>
    <row r="78" spans="1:14" ht="12" customHeight="1" x14ac:dyDescent="0.2">
      <c r="A78" s="56" t="str">
        <f>'Pregnant Women Participating'!A78</f>
        <v>Northern Arapahoe, WY</v>
      </c>
      <c r="B78" s="57">
        <v>27</v>
      </c>
      <c r="C78" s="58">
        <v>36</v>
      </c>
      <c r="D78" s="58">
        <v>41</v>
      </c>
      <c r="E78" s="58">
        <v>33</v>
      </c>
      <c r="F78" s="58">
        <v>32</v>
      </c>
      <c r="G78" s="58">
        <v>34</v>
      </c>
      <c r="H78" s="58">
        <v>34</v>
      </c>
      <c r="I78" s="58">
        <v>32</v>
      </c>
      <c r="J78" s="58">
        <v>30</v>
      </c>
      <c r="K78" s="58">
        <v>28</v>
      </c>
      <c r="L78" s="58">
        <v>30</v>
      </c>
      <c r="M78" s="59">
        <v>33</v>
      </c>
      <c r="N78" s="57">
        <f t="shared" si="0"/>
        <v>32.5</v>
      </c>
    </row>
    <row r="79" spans="1:14" ht="12" customHeight="1" x14ac:dyDescent="0.2">
      <c r="A79" s="56" t="str">
        <f>'Pregnant Women Participating'!A79</f>
        <v>Shoshone Tribe, WY</v>
      </c>
      <c r="B79" s="57">
        <v>22</v>
      </c>
      <c r="C79" s="58">
        <v>24</v>
      </c>
      <c r="D79" s="58">
        <v>21</v>
      </c>
      <c r="E79" s="58">
        <v>25</v>
      </c>
      <c r="F79" s="58">
        <v>17</v>
      </c>
      <c r="G79" s="58">
        <v>19</v>
      </c>
      <c r="H79" s="58">
        <v>17</v>
      </c>
      <c r="I79" s="58">
        <v>17</v>
      </c>
      <c r="J79" s="58">
        <v>15</v>
      </c>
      <c r="K79" s="58">
        <v>13</v>
      </c>
      <c r="L79" s="58">
        <v>14</v>
      </c>
      <c r="M79" s="59">
        <v>15</v>
      </c>
      <c r="N79" s="57">
        <f t="shared" si="0"/>
        <v>18.25</v>
      </c>
    </row>
    <row r="80" spans="1:14" ht="12" customHeight="1" x14ac:dyDescent="0.2">
      <c r="A80" s="65" t="str">
        <f>'Pregnant Women Participating'!A80</f>
        <v>Alaska</v>
      </c>
      <c r="B80" s="57">
        <v>1352</v>
      </c>
      <c r="C80" s="58">
        <v>1350</v>
      </c>
      <c r="D80" s="58">
        <v>1373</v>
      </c>
      <c r="E80" s="58">
        <v>1389</v>
      </c>
      <c r="F80" s="58">
        <v>1431</v>
      </c>
      <c r="G80" s="58">
        <v>1462</v>
      </c>
      <c r="H80" s="58">
        <v>1458</v>
      </c>
      <c r="I80" s="58">
        <v>1466</v>
      </c>
      <c r="J80" s="58">
        <v>1467</v>
      </c>
      <c r="K80" s="58">
        <v>1478</v>
      </c>
      <c r="L80" s="58">
        <v>1504</v>
      </c>
      <c r="M80" s="59">
        <v>1472</v>
      </c>
      <c r="N80" s="57">
        <f t="shared" si="0"/>
        <v>1433.5</v>
      </c>
    </row>
    <row r="81" spans="1:14" ht="12" customHeight="1" x14ac:dyDescent="0.2">
      <c r="A81" s="65" t="str">
        <f>'Pregnant Women Participating'!A81</f>
        <v>American Samoa</v>
      </c>
      <c r="B81" s="57">
        <v>218</v>
      </c>
      <c r="C81" s="58">
        <v>230</v>
      </c>
      <c r="D81" s="58">
        <v>233</v>
      </c>
      <c r="E81" s="58">
        <v>247</v>
      </c>
      <c r="F81" s="58">
        <v>243</v>
      </c>
      <c r="G81" s="58">
        <v>251</v>
      </c>
      <c r="H81" s="58">
        <v>241</v>
      </c>
      <c r="I81" s="58">
        <v>254</v>
      </c>
      <c r="J81" s="58">
        <v>239</v>
      </c>
      <c r="K81" s="58">
        <v>232</v>
      </c>
      <c r="L81" s="58">
        <v>242</v>
      </c>
      <c r="M81" s="59">
        <v>235</v>
      </c>
      <c r="N81" s="57">
        <f t="shared" si="0"/>
        <v>238.75</v>
      </c>
    </row>
    <row r="82" spans="1:14" ht="12" customHeight="1" x14ac:dyDescent="0.2">
      <c r="A82" s="65" t="str">
        <f>'Pregnant Women Participating'!A82</f>
        <v>California</v>
      </c>
      <c r="B82" s="57">
        <v>98087</v>
      </c>
      <c r="C82" s="58">
        <v>96572</v>
      </c>
      <c r="D82" s="58">
        <v>95051</v>
      </c>
      <c r="E82" s="58">
        <v>94837</v>
      </c>
      <c r="F82" s="58">
        <v>93905</v>
      </c>
      <c r="G82" s="58">
        <v>94058</v>
      </c>
      <c r="H82" s="58">
        <v>93196</v>
      </c>
      <c r="I82" s="58">
        <v>93263</v>
      </c>
      <c r="J82" s="58">
        <v>93414</v>
      </c>
      <c r="K82" s="58">
        <v>92712</v>
      </c>
      <c r="L82" s="58">
        <v>91895</v>
      </c>
      <c r="M82" s="59">
        <v>90693</v>
      </c>
      <c r="N82" s="57">
        <f t="shared" si="0"/>
        <v>93973.583333333328</v>
      </c>
    </row>
    <row r="83" spans="1:14" ht="12" customHeight="1" x14ac:dyDescent="0.2">
      <c r="A83" s="65" t="str">
        <f>'Pregnant Women Participating'!A83</f>
        <v>Guam</v>
      </c>
      <c r="B83" s="57">
        <v>756</v>
      </c>
      <c r="C83" s="58">
        <v>746</v>
      </c>
      <c r="D83" s="58">
        <v>723</v>
      </c>
      <c r="E83" s="58">
        <v>741</v>
      </c>
      <c r="F83" s="58">
        <v>767</v>
      </c>
      <c r="G83" s="58">
        <v>782</v>
      </c>
      <c r="H83" s="58">
        <v>794</v>
      </c>
      <c r="I83" s="58">
        <v>764</v>
      </c>
      <c r="J83" s="58">
        <v>758</v>
      </c>
      <c r="K83" s="58">
        <v>767</v>
      </c>
      <c r="L83" s="58">
        <v>787</v>
      </c>
      <c r="M83" s="59">
        <v>793</v>
      </c>
      <c r="N83" s="57">
        <f t="shared" si="0"/>
        <v>764.83333333333337</v>
      </c>
    </row>
    <row r="84" spans="1:14" ht="12" customHeight="1" x14ac:dyDescent="0.2">
      <c r="A84" s="65" t="str">
        <f>'Pregnant Women Participating'!A84</f>
        <v>Hawaii</v>
      </c>
      <c r="B84" s="57">
        <v>2434</v>
      </c>
      <c r="C84" s="58">
        <v>2434</v>
      </c>
      <c r="D84" s="58">
        <v>2449</v>
      </c>
      <c r="E84" s="58">
        <v>2465</v>
      </c>
      <c r="F84" s="58">
        <v>2455</v>
      </c>
      <c r="G84" s="58">
        <v>2510</v>
      </c>
      <c r="H84" s="58">
        <v>2530</v>
      </c>
      <c r="I84" s="58">
        <v>2551</v>
      </c>
      <c r="J84" s="58">
        <v>2571</v>
      </c>
      <c r="K84" s="58">
        <v>2511</v>
      </c>
      <c r="L84" s="58">
        <v>2471</v>
      </c>
      <c r="M84" s="59">
        <v>2382</v>
      </c>
      <c r="N84" s="57">
        <f t="shared" si="0"/>
        <v>2480.25</v>
      </c>
    </row>
    <row r="85" spans="1:14" ht="12" customHeight="1" x14ac:dyDescent="0.2">
      <c r="A85" s="65" t="str">
        <f>'Pregnant Women Participating'!A85</f>
        <v>Idaho</v>
      </c>
      <c r="B85" s="57">
        <v>3070</v>
      </c>
      <c r="C85" s="58">
        <v>3067</v>
      </c>
      <c r="D85" s="58">
        <v>3072</v>
      </c>
      <c r="E85" s="58">
        <v>3073</v>
      </c>
      <c r="F85" s="58">
        <v>3090</v>
      </c>
      <c r="G85" s="58">
        <v>3211</v>
      </c>
      <c r="H85" s="58">
        <v>3183</v>
      </c>
      <c r="I85" s="58">
        <v>3251</v>
      </c>
      <c r="J85" s="58">
        <v>3248</v>
      </c>
      <c r="K85" s="58">
        <v>3265</v>
      </c>
      <c r="L85" s="58">
        <v>3289</v>
      </c>
      <c r="M85" s="59">
        <v>3218</v>
      </c>
      <c r="N85" s="57">
        <f t="shared" si="0"/>
        <v>3169.75</v>
      </c>
    </row>
    <row r="86" spans="1:14" ht="12" customHeight="1" x14ac:dyDescent="0.2">
      <c r="A86" s="65" t="str">
        <f>'Pregnant Women Participating'!A86</f>
        <v>Nevada</v>
      </c>
      <c r="B86" s="57">
        <v>7323</v>
      </c>
      <c r="C86" s="58">
        <v>7225</v>
      </c>
      <c r="D86" s="58">
        <v>7206</v>
      </c>
      <c r="E86" s="58">
        <v>7341</v>
      </c>
      <c r="F86" s="58">
        <v>7484</v>
      </c>
      <c r="G86" s="58">
        <v>7554</v>
      </c>
      <c r="H86" s="58">
        <v>7522</v>
      </c>
      <c r="I86" s="58">
        <v>7571</v>
      </c>
      <c r="J86" s="58">
        <v>7691</v>
      </c>
      <c r="K86" s="58">
        <v>7614</v>
      </c>
      <c r="L86" s="58">
        <v>7683</v>
      </c>
      <c r="M86" s="59">
        <v>7527</v>
      </c>
      <c r="N86" s="57">
        <f t="shared" si="0"/>
        <v>7478.416666666667</v>
      </c>
    </row>
    <row r="87" spans="1:14" ht="12" customHeight="1" x14ac:dyDescent="0.2">
      <c r="A87" s="65" t="str">
        <f>'Pregnant Women Participating'!A87</f>
        <v>Oregon</v>
      </c>
      <c r="B87" s="57">
        <v>7956</v>
      </c>
      <c r="C87" s="58">
        <v>7960</v>
      </c>
      <c r="D87" s="58">
        <v>7819</v>
      </c>
      <c r="E87" s="58">
        <v>7891</v>
      </c>
      <c r="F87" s="58">
        <v>7804</v>
      </c>
      <c r="G87" s="58">
        <v>7826</v>
      </c>
      <c r="H87" s="58">
        <v>7791</v>
      </c>
      <c r="I87" s="58">
        <v>7917</v>
      </c>
      <c r="J87" s="58">
        <v>7929</v>
      </c>
      <c r="K87" s="58">
        <v>7910</v>
      </c>
      <c r="L87" s="58">
        <v>7986</v>
      </c>
      <c r="M87" s="59">
        <v>8334</v>
      </c>
      <c r="N87" s="57">
        <f t="shared" si="0"/>
        <v>7926.916666666667</v>
      </c>
    </row>
    <row r="88" spans="1:14" ht="12" customHeight="1" x14ac:dyDescent="0.2">
      <c r="A88" s="65" t="str">
        <f>'Pregnant Women Participating'!A88</f>
        <v>Washington</v>
      </c>
      <c r="B88" s="57">
        <v>12185</v>
      </c>
      <c r="C88" s="58">
        <v>12116</v>
      </c>
      <c r="D88" s="58">
        <v>12107</v>
      </c>
      <c r="E88" s="58">
        <v>12328</v>
      </c>
      <c r="F88" s="58">
        <v>12361</v>
      </c>
      <c r="G88" s="58">
        <v>12466</v>
      </c>
      <c r="H88" s="58">
        <v>12497</v>
      </c>
      <c r="I88" s="58">
        <v>12623</v>
      </c>
      <c r="J88" s="58">
        <v>12745</v>
      </c>
      <c r="K88" s="58">
        <v>12642</v>
      </c>
      <c r="L88" s="58">
        <v>12640</v>
      </c>
      <c r="M88" s="59">
        <v>12443</v>
      </c>
      <c r="N88" s="57">
        <f t="shared" si="0"/>
        <v>12429.416666666666</v>
      </c>
    </row>
    <row r="89" spans="1:14" ht="12" customHeight="1" x14ac:dyDescent="0.2">
      <c r="A89" s="65" t="str">
        <f>'Pregnant Women Participating'!A89</f>
        <v>Northern Marianas</v>
      </c>
      <c r="B89" s="57">
        <v>199</v>
      </c>
      <c r="C89" s="58">
        <v>190</v>
      </c>
      <c r="D89" s="58">
        <v>176</v>
      </c>
      <c r="E89" s="58">
        <v>180</v>
      </c>
      <c r="F89" s="58">
        <v>177</v>
      </c>
      <c r="G89" s="58">
        <v>184</v>
      </c>
      <c r="H89" s="58">
        <v>188</v>
      </c>
      <c r="I89" s="58">
        <v>192</v>
      </c>
      <c r="J89" s="58">
        <v>192</v>
      </c>
      <c r="K89" s="58">
        <v>195</v>
      </c>
      <c r="L89" s="58">
        <v>213</v>
      </c>
      <c r="M89" s="59">
        <v>226</v>
      </c>
      <c r="N89" s="57">
        <f t="shared" si="0"/>
        <v>192.66666666666666</v>
      </c>
    </row>
    <row r="90" spans="1:14" ht="12" customHeight="1" x14ac:dyDescent="0.2">
      <c r="A90" s="65" t="str">
        <f>'Pregnant Women Participating'!A90</f>
        <v>Inter-Tribal Council, NV</v>
      </c>
      <c r="B90" s="57">
        <v>78</v>
      </c>
      <c r="C90" s="58">
        <v>84</v>
      </c>
      <c r="D90" s="58">
        <v>83</v>
      </c>
      <c r="E90" s="58">
        <v>83</v>
      </c>
      <c r="F90" s="58">
        <v>80</v>
      </c>
      <c r="G90" s="58">
        <v>76</v>
      </c>
      <c r="H90" s="58">
        <v>73</v>
      </c>
      <c r="I90" s="58">
        <v>70</v>
      </c>
      <c r="J90" s="58">
        <v>69</v>
      </c>
      <c r="K90" s="58">
        <v>65</v>
      </c>
      <c r="L90" s="58">
        <v>60</v>
      </c>
      <c r="M90" s="59">
        <v>53</v>
      </c>
      <c r="N90" s="57">
        <f t="shared" si="0"/>
        <v>72.833333333333329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6">
    <pageSetUpPr fitToPage="1"/>
  </sheetPr>
  <dimension ref="A1:N90"/>
  <sheetViews>
    <sheetView showGridLines="0" topLeftCell="A66" workbookViewId="0">
      <selection activeCell="A91" sqref="A91:XFD97"/>
    </sheetView>
  </sheetViews>
  <sheetFormatPr defaultColWidth="9.140625" defaultRowHeight="12" x14ac:dyDescent="0.2"/>
  <cols>
    <col min="1" max="1" width="34.7109375" style="3" customWidth="1"/>
    <col min="2" max="13" width="11.7109375" style="3" customWidth="1"/>
    <col min="14" max="14" width="13.7109375" style="3" customWidth="1"/>
    <col min="15" max="16384" width="9.140625" style="3"/>
  </cols>
  <sheetData>
    <row r="1" spans="1:14" ht="24" customHeight="1" x14ac:dyDescent="0.2">
      <c r="A1" s="74" t="s">
        <v>124</v>
      </c>
      <c r="B1" s="18" t="s">
        <v>151</v>
      </c>
      <c r="C1" s="19" t="s">
        <v>152</v>
      </c>
      <c r="D1" s="19" t="s">
        <v>153</v>
      </c>
      <c r="E1" s="19" t="s">
        <v>154</v>
      </c>
      <c r="F1" s="19" t="s">
        <v>155</v>
      </c>
      <c r="G1" s="19" t="s">
        <v>156</v>
      </c>
      <c r="H1" s="19" t="s">
        <v>157</v>
      </c>
      <c r="I1" s="19" t="s">
        <v>158</v>
      </c>
      <c r="J1" s="19" t="s">
        <v>159</v>
      </c>
      <c r="K1" s="19" t="s">
        <v>160</v>
      </c>
      <c r="L1" s="19" t="s">
        <v>161</v>
      </c>
      <c r="M1" s="19" t="s">
        <v>162</v>
      </c>
      <c r="N1" s="12" t="s">
        <v>163</v>
      </c>
    </row>
    <row r="2" spans="1:14" ht="12" customHeight="1" x14ac:dyDescent="0.2">
      <c r="A2" s="7" t="str">
        <f>'Pregnant Women Participating'!A2</f>
        <v>Connecticut</v>
      </c>
      <c r="B2" s="13">
        <v>11135</v>
      </c>
      <c r="C2" s="4">
        <v>11052</v>
      </c>
      <c r="D2" s="4">
        <v>10961</v>
      </c>
      <c r="E2" s="4">
        <v>11071</v>
      </c>
      <c r="F2" s="4">
        <v>10982</v>
      </c>
      <c r="G2" s="4">
        <v>11193</v>
      </c>
      <c r="H2" s="4">
        <v>11080</v>
      </c>
      <c r="I2" s="4">
        <v>11186</v>
      </c>
      <c r="J2" s="4">
        <v>11133</v>
      </c>
      <c r="K2" s="4">
        <v>11167</v>
      </c>
      <c r="L2" s="4">
        <v>11409</v>
      </c>
      <c r="M2" s="40">
        <v>11252</v>
      </c>
      <c r="N2" s="13">
        <f t="shared" ref="N2:N11" si="0">IF(SUM(B2:M2)&gt;0,AVERAGE(B2:M2)," ")</f>
        <v>11135.083333333334</v>
      </c>
    </row>
    <row r="3" spans="1:14" ht="12" customHeight="1" x14ac:dyDescent="0.2">
      <c r="A3" s="7" t="str">
        <f>'Pregnant Women Participating'!A3</f>
        <v>Maine</v>
      </c>
      <c r="B3" s="13">
        <v>3771</v>
      </c>
      <c r="C3" s="4">
        <v>3720</v>
      </c>
      <c r="D3" s="4">
        <v>3794</v>
      </c>
      <c r="E3" s="4">
        <v>3899</v>
      </c>
      <c r="F3" s="4">
        <v>3880</v>
      </c>
      <c r="G3" s="4">
        <v>3975</v>
      </c>
      <c r="H3" s="4">
        <v>4003</v>
      </c>
      <c r="I3" s="4">
        <v>4053</v>
      </c>
      <c r="J3" s="4">
        <v>4058</v>
      </c>
      <c r="K3" s="4">
        <v>4056</v>
      </c>
      <c r="L3" s="4">
        <v>4032</v>
      </c>
      <c r="M3" s="40">
        <v>3965</v>
      </c>
      <c r="N3" s="13">
        <f t="shared" si="0"/>
        <v>3933.8333333333335</v>
      </c>
    </row>
    <row r="4" spans="1:14" ht="12" customHeight="1" x14ac:dyDescent="0.2">
      <c r="A4" s="7" t="str">
        <f>'Pregnant Women Participating'!A4</f>
        <v>Massachusetts</v>
      </c>
      <c r="B4" s="13">
        <v>22749</v>
      </c>
      <c r="C4" s="4">
        <v>22795</v>
      </c>
      <c r="D4" s="4">
        <v>23045</v>
      </c>
      <c r="E4" s="4">
        <v>23460</v>
      </c>
      <c r="F4" s="4">
        <v>23643</v>
      </c>
      <c r="G4" s="4">
        <v>23844</v>
      </c>
      <c r="H4" s="4">
        <v>23780</v>
      </c>
      <c r="I4" s="4">
        <v>24003</v>
      </c>
      <c r="J4" s="4">
        <v>24075</v>
      </c>
      <c r="K4" s="4">
        <v>24000</v>
      </c>
      <c r="L4" s="4">
        <v>24007</v>
      </c>
      <c r="M4" s="40">
        <v>23751</v>
      </c>
      <c r="N4" s="13">
        <f t="shared" si="0"/>
        <v>23596</v>
      </c>
    </row>
    <row r="5" spans="1:14" ht="12" customHeight="1" x14ac:dyDescent="0.2">
      <c r="A5" s="7" t="str">
        <f>'Pregnant Women Participating'!A5</f>
        <v>New Hampshire</v>
      </c>
      <c r="B5" s="13">
        <v>2429</v>
      </c>
      <c r="C5" s="4">
        <v>2462</v>
      </c>
      <c r="D5" s="4">
        <v>2413</v>
      </c>
      <c r="E5" s="4">
        <v>2478</v>
      </c>
      <c r="F5" s="4">
        <v>2476</v>
      </c>
      <c r="G5" s="4">
        <v>2530</v>
      </c>
      <c r="H5" s="4">
        <v>2505</v>
      </c>
      <c r="I5" s="4">
        <v>2526</v>
      </c>
      <c r="J5" s="4">
        <v>2495</v>
      </c>
      <c r="K5" s="4">
        <v>2395</v>
      </c>
      <c r="L5" s="4">
        <v>2369</v>
      </c>
      <c r="M5" s="40">
        <v>2285</v>
      </c>
      <c r="N5" s="13">
        <f t="shared" si="0"/>
        <v>2446.9166666666665</v>
      </c>
    </row>
    <row r="6" spans="1:14" ht="12" customHeight="1" x14ac:dyDescent="0.2">
      <c r="A6" s="7" t="str">
        <f>'Pregnant Women Participating'!A6</f>
        <v>New York</v>
      </c>
      <c r="B6" s="13">
        <v>85639</v>
      </c>
      <c r="C6" s="4">
        <v>85648</v>
      </c>
      <c r="D6" s="4">
        <v>85920</v>
      </c>
      <c r="E6" s="4">
        <v>86592</v>
      </c>
      <c r="F6" s="4">
        <v>86054</v>
      </c>
      <c r="G6" s="4">
        <v>87977</v>
      </c>
      <c r="H6" s="4">
        <v>87291</v>
      </c>
      <c r="I6" s="4">
        <v>88315</v>
      </c>
      <c r="J6" s="4">
        <v>88136</v>
      </c>
      <c r="K6" s="4">
        <v>87728</v>
      </c>
      <c r="L6" s="4">
        <v>88026</v>
      </c>
      <c r="M6" s="40">
        <v>87680</v>
      </c>
      <c r="N6" s="13">
        <f t="shared" si="0"/>
        <v>87083.833333333328</v>
      </c>
    </row>
    <row r="7" spans="1:14" ht="12" customHeight="1" x14ac:dyDescent="0.2">
      <c r="A7" s="7" t="str">
        <f>'Pregnant Women Participating'!A7</f>
        <v>Rhode Island</v>
      </c>
      <c r="B7" s="13">
        <v>3724</v>
      </c>
      <c r="C7" s="4">
        <v>3669</v>
      </c>
      <c r="D7" s="4">
        <v>3708</v>
      </c>
      <c r="E7" s="4">
        <v>3806</v>
      </c>
      <c r="F7" s="4">
        <v>3772</v>
      </c>
      <c r="G7" s="4">
        <v>3921</v>
      </c>
      <c r="H7" s="4">
        <v>3901</v>
      </c>
      <c r="I7" s="4">
        <v>3940</v>
      </c>
      <c r="J7" s="4">
        <v>3970</v>
      </c>
      <c r="K7" s="4">
        <v>3977</v>
      </c>
      <c r="L7" s="4">
        <v>3946</v>
      </c>
      <c r="M7" s="40">
        <v>3932</v>
      </c>
      <c r="N7" s="13">
        <f t="shared" si="0"/>
        <v>3855.5</v>
      </c>
    </row>
    <row r="8" spans="1:14" ht="12" customHeight="1" x14ac:dyDescent="0.2">
      <c r="A8" s="7" t="str">
        <f>'Pregnant Women Participating'!A8</f>
        <v>Vermont</v>
      </c>
      <c r="B8" s="13">
        <v>1913</v>
      </c>
      <c r="C8" s="4">
        <v>1908</v>
      </c>
      <c r="D8" s="4">
        <v>1899</v>
      </c>
      <c r="E8" s="4">
        <v>1869</v>
      </c>
      <c r="F8" s="4">
        <v>1880</v>
      </c>
      <c r="G8" s="4">
        <v>1874</v>
      </c>
      <c r="H8" s="4">
        <v>1870</v>
      </c>
      <c r="I8" s="4">
        <v>1873</v>
      </c>
      <c r="J8" s="4">
        <v>1902</v>
      </c>
      <c r="K8" s="4">
        <v>1848</v>
      </c>
      <c r="L8" s="4">
        <v>1860</v>
      </c>
      <c r="M8" s="40">
        <v>1822</v>
      </c>
      <c r="N8" s="13">
        <f t="shared" si="0"/>
        <v>1876.5</v>
      </c>
    </row>
    <row r="9" spans="1:14" ht="12" customHeight="1" x14ac:dyDescent="0.2">
      <c r="A9" s="7" t="str">
        <f>'Pregnant Women Participating'!A9</f>
        <v>Virgin Islands</v>
      </c>
      <c r="B9" s="13">
        <v>605</v>
      </c>
      <c r="C9" s="4">
        <v>611</v>
      </c>
      <c r="D9" s="4">
        <v>596</v>
      </c>
      <c r="E9" s="4">
        <v>594</v>
      </c>
      <c r="F9" s="4">
        <v>595</v>
      </c>
      <c r="G9" s="4">
        <v>605</v>
      </c>
      <c r="H9" s="4">
        <v>595</v>
      </c>
      <c r="I9" s="4">
        <v>599</v>
      </c>
      <c r="J9" s="4">
        <v>629</v>
      </c>
      <c r="K9" s="4">
        <v>627</v>
      </c>
      <c r="L9" s="4">
        <v>614</v>
      </c>
      <c r="M9" s="40">
        <v>600</v>
      </c>
      <c r="N9" s="13">
        <f t="shared" si="0"/>
        <v>605.83333333333337</v>
      </c>
    </row>
    <row r="10" spans="1:14" ht="12" customHeight="1" x14ac:dyDescent="0.2">
      <c r="A10" s="7" t="str">
        <f>'Pregnant Women Participating'!A10</f>
        <v>Indian Township, ME</v>
      </c>
      <c r="B10" s="13">
        <v>19</v>
      </c>
      <c r="C10" s="4">
        <v>12</v>
      </c>
      <c r="D10" s="4">
        <v>11</v>
      </c>
      <c r="E10" s="4">
        <v>10</v>
      </c>
      <c r="F10" s="4">
        <v>10</v>
      </c>
      <c r="G10" s="4">
        <v>11</v>
      </c>
      <c r="H10" s="4">
        <v>10</v>
      </c>
      <c r="I10" s="4">
        <v>11</v>
      </c>
      <c r="J10" s="4">
        <v>10</v>
      </c>
      <c r="K10" s="4">
        <v>8</v>
      </c>
      <c r="L10" s="4">
        <v>10</v>
      </c>
      <c r="M10" s="40">
        <v>12</v>
      </c>
      <c r="N10" s="13">
        <f t="shared" si="0"/>
        <v>11.166666666666666</v>
      </c>
    </row>
    <row r="11" spans="1:14" ht="12" customHeight="1" x14ac:dyDescent="0.2">
      <c r="A11" s="7" t="str">
        <f>'Pregnant Women Participating'!A11</f>
        <v>Pleasant Point, ME</v>
      </c>
      <c r="B11" s="13">
        <v>3</v>
      </c>
      <c r="C11" s="4">
        <v>6</v>
      </c>
      <c r="D11" s="4">
        <v>8</v>
      </c>
      <c r="E11" s="4">
        <v>7</v>
      </c>
      <c r="F11" s="4">
        <v>9</v>
      </c>
      <c r="G11" s="4">
        <v>7</v>
      </c>
      <c r="H11" s="4">
        <v>8</v>
      </c>
      <c r="I11" s="4">
        <v>7</v>
      </c>
      <c r="J11" s="4">
        <v>8</v>
      </c>
      <c r="K11" s="4">
        <v>8</v>
      </c>
      <c r="L11" s="4">
        <v>9</v>
      </c>
      <c r="M11" s="40">
        <v>8</v>
      </c>
      <c r="N11" s="13">
        <f t="shared" si="0"/>
        <v>7.333333333333333</v>
      </c>
    </row>
    <row r="12" spans="1:14" ht="12" customHeight="1" x14ac:dyDescent="0.2">
      <c r="A12" s="7" t="str">
        <f>'Pregnant Women Participating'!A12</f>
        <v>Delaware</v>
      </c>
      <c r="B12" s="13">
        <v>4330</v>
      </c>
      <c r="C12" s="4">
        <v>4375</v>
      </c>
      <c r="D12" s="4">
        <v>4431</v>
      </c>
      <c r="E12" s="4">
        <v>4489</v>
      </c>
      <c r="F12" s="4">
        <v>4488</v>
      </c>
      <c r="G12" s="4">
        <v>4585</v>
      </c>
      <c r="H12" s="4">
        <v>4506</v>
      </c>
      <c r="I12" s="4">
        <v>4628</v>
      </c>
      <c r="J12" s="4">
        <v>4707</v>
      </c>
      <c r="K12" s="4">
        <v>4719</v>
      </c>
      <c r="L12" s="4">
        <v>4712</v>
      </c>
      <c r="M12" s="40">
        <v>4693</v>
      </c>
      <c r="N12" s="13">
        <f t="shared" ref="N12:N90" si="1">IF(SUM(B12:M12)&gt;0,AVERAGE(B12:M12)," ")</f>
        <v>4555.25</v>
      </c>
    </row>
    <row r="13" spans="1:14" ht="12" customHeight="1" x14ac:dyDescent="0.2">
      <c r="A13" s="7" t="str">
        <f>'Pregnant Women Participating'!A13</f>
        <v>District of Columbia</v>
      </c>
      <c r="B13" s="13">
        <v>2711</v>
      </c>
      <c r="C13" s="4">
        <v>2703</v>
      </c>
      <c r="D13" s="4">
        <v>2777</v>
      </c>
      <c r="E13" s="4">
        <v>2848</v>
      </c>
      <c r="F13" s="4">
        <v>2881</v>
      </c>
      <c r="G13" s="4">
        <v>2947</v>
      </c>
      <c r="H13" s="4">
        <v>3008</v>
      </c>
      <c r="I13" s="4">
        <v>3078</v>
      </c>
      <c r="J13" s="4">
        <v>3091</v>
      </c>
      <c r="K13" s="4">
        <v>3085</v>
      </c>
      <c r="L13" s="4">
        <v>3105</v>
      </c>
      <c r="M13" s="40">
        <v>3108</v>
      </c>
      <c r="N13" s="13">
        <f t="shared" si="1"/>
        <v>2945.1666666666665</v>
      </c>
    </row>
    <row r="14" spans="1:14" ht="12" customHeight="1" x14ac:dyDescent="0.2">
      <c r="A14" s="7" t="str">
        <f>'Pregnant Women Participating'!A14</f>
        <v>Maryland</v>
      </c>
      <c r="B14" s="13">
        <v>27957</v>
      </c>
      <c r="C14" s="4">
        <v>27688</v>
      </c>
      <c r="D14" s="4">
        <v>27310</v>
      </c>
      <c r="E14" s="4">
        <v>27750</v>
      </c>
      <c r="F14" s="4">
        <v>27688</v>
      </c>
      <c r="G14" s="4">
        <v>28184</v>
      </c>
      <c r="H14" s="4">
        <v>27735</v>
      </c>
      <c r="I14" s="4">
        <v>27879</v>
      </c>
      <c r="J14" s="4">
        <v>27721</v>
      </c>
      <c r="K14" s="4">
        <v>27748</v>
      </c>
      <c r="L14" s="4">
        <v>27658</v>
      </c>
      <c r="M14" s="40">
        <v>27305</v>
      </c>
      <c r="N14" s="13">
        <f t="shared" si="1"/>
        <v>27718.583333333332</v>
      </c>
    </row>
    <row r="15" spans="1:14" ht="12" customHeight="1" x14ac:dyDescent="0.2">
      <c r="A15" s="7" t="str">
        <f>'Pregnant Women Participating'!A15</f>
        <v>New Jersey</v>
      </c>
      <c r="B15" s="13">
        <v>32697</v>
      </c>
      <c r="C15" s="4">
        <v>33052</v>
      </c>
      <c r="D15" s="4">
        <v>33131</v>
      </c>
      <c r="E15" s="4">
        <v>33717</v>
      </c>
      <c r="F15" s="4">
        <v>34178</v>
      </c>
      <c r="G15" s="4">
        <v>34410</v>
      </c>
      <c r="H15" s="4">
        <v>34468</v>
      </c>
      <c r="I15" s="4">
        <v>34576</v>
      </c>
      <c r="J15" s="4">
        <v>34386</v>
      </c>
      <c r="K15" s="4">
        <v>34309</v>
      </c>
      <c r="L15" s="4">
        <v>33966</v>
      </c>
      <c r="M15" s="40">
        <v>33525</v>
      </c>
      <c r="N15" s="13">
        <f t="shared" si="1"/>
        <v>33867.916666666664</v>
      </c>
    </row>
    <row r="16" spans="1:14" ht="12" customHeight="1" x14ac:dyDescent="0.2">
      <c r="A16" s="7" t="str">
        <f>'Pregnant Women Participating'!A16</f>
        <v>Pennsylvania</v>
      </c>
      <c r="B16" s="13">
        <v>38381</v>
      </c>
      <c r="C16" s="4">
        <v>37920</v>
      </c>
      <c r="D16" s="4">
        <v>37622</v>
      </c>
      <c r="E16" s="4">
        <v>38323</v>
      </c>
      <c r="F16" s="4">
        <v>39054</v>
      </c>
      <c r="G16" s="4">
        <v>40103</v>
      </c>
      <c r="H16" s="4">
        <v>39985</v>
      </c>
      <c r="I16" s="4">
        <v>40708</v>
      </c>
      <c r="J16" s="4">
        <v>40735</v>
      </c>
      <c r="K16" s="4">
        <v>40064</v>
      </c>
      <c r="L16" s="4">
        <v>40489</v>
      </c>
      <c r="M16" s="40">
        <v>40188</v>
      </c>
      <c r="N16" s="13">
        <f t="shared" si="1"/>
        <v>39464.333333333336</v>
      </c>
    </row>
    <row r="17" spans="1:14" ht="12" customHeight="1" x14ac:dyDescent="0.2">
      <c r="A17" s="7" t="str">
        <f>'Pregnant Women Participating'!A17</f>
        <v>Puerto Rico</v>
      </c>
      <c r="B17" s="13">
        <v>17099</v>
      </c>
      <c r="C17" s="4">
        <v>16632</v>
      </c>
      <c r="D17" s="4">
        <v>16945</v>
      </c>
      <c r="E17" s="4">
        <v>16568</v>
      </c>
      <c r="F17" s="4">
        <v>13193</v>
      </c>
      <c r="G17" s="4">
        <v>13835</v>
      </c>
      <c r="H17" s="4">
        <v>13915</v>
      </c>
      <c r="I17" s="4">
        <v>14274</v>
      </c>
      <c r="J17" s="4">
        <v>14500</v>
      </c>
      <c r="K17" s="4">
        <v>14361</v>
      </c>
      <c r="L17" s="4">
        <v>13549</v>
      </c>
      <c r="M17" s="40">
        <v>15047</v>
      </c>
      <c r="N17" s="13">
        <f t="shared" si="1"/>
        <v>14993.166666666666</v>
      </c>
    </row>
    <row r="18" spans="1:14" ht="12" customHeight="1" x14ac:dyDescent="0.2">
      <c r="A18" s="7" t="str">
        <f>'Pregnant Women Participating'!A18</f>
        <v>Virginia</v>
      </c>
      <c r="B18" s="13">
        <v>27074</v>
      </c>
      <c r="C18" s="4">
        <v>26603</v>
      </c>
      <c r="D18" s="4">
        <v>26577</v>
      </c>
      <c r="E18" s="4">
        <v>27132</v>
      </c>
      <c r="F18" s="4">
        <v>26906</v>
      </c>
      <c r="G18" s="4">
        <v>27998</v>
      </c>
      <c r="H18" s="4">
        <v>28169</v>
      </c>
      <c r="I18" s="4">
        <v>28618</v>
      </c>
      <c r="J18" s="4">
        <v>28420</v>
      </c>
      <c r="K18" s="4">
        <v>27867</v>
      </c>
      <c r="L18" s="4">
        <v>27486</v>
      </c>
      <c r="M18" s="40">
        <v>26393</v>
      </c>
      <c r="N18" s="13">
        <f t="shared" si="1"/>
        <v>27436.916666666668</v>
      </c>
    </row>
    <row r="19" spans="1:14" ht="12" customHeight="1" x14ac:dyDescent="0.2">
      <c r="A19" s="7" t="str">
        <f>'Pregnant Women Participating'!A19</f>
        <v>West Virginia</v>
      </c>
      <c r="B19" s="13">
        <v>8089</v>
      </c>
      <c r="C19" s="4">
        <v>8055</v>
      </c>
      <c r="D19" s="4">
        <v>8023</v>
      </c>
      <c r="E19" s="4">
        <v>8169</v>
      </c>
      <c r="F19" s="4">
        <v>8103</v>
      </c>
      <c r="G19" s="4">
        <v>8272</v>
      </c>
      <c r="H19" s="4">
        <v>8273</v>
      </c>
      <c r="I19" s="4">
        <v>8316</v>
      </c>
      <c r="J19" s="4">
        <v>8387</v>
      </c>
      <c r="K19" s="4">
        <v>8417</v>
      </c>
      <c r="L19" s="4">
        <v>8455</v>
      </c>
      <c r="M19" s="40">
        <v>8308</v>
      </c>
      <c r="N19" s="13">
        <f t="shared" si="1"/>
        <v>8238.9166666666661</v>
      </c>
    </row>
    <row r="20" spans="1:14" ht="12" customHeight="1" x14ac:dyDescent="0.2">
      <c r="A20" s="7" t="str">
        <f>'Pregnant Women Participating'!A20</f>
        <v>Alabama</v>
      </c>
      <c r="B20" s="13">
        <v>28260</v>
      </c>
      <c r="C20" s="4">
        <v>28084</v>
      </c>
      <c r="D20" s="4">
        <v>27986</v>
      </c>
      <c r="E20" s="4">
        <v>28214</v>
      </c>
      <c r="F20" s="4">
        <v>27931</v>
      </c>
      <c r="G20" s="4">
        <v>28374</v>
      </c>
      <c r="H20" s="4">
        <v>28079</v>
      </c>
      <c r="I20" s="4">
        <v>28612</v>
      </c>
      <c r="J20" s="4">
        <v>28841</v>
      </c>
      <c r="K20" s="4">
        <v>28916</v>
      </c>
      <c r="L20" s="4">
        <v>29034</v>
      </c>
      <c r="M20" s="40">
        <v>28972</v>
      </c>
      <c r="N20" s="13">
        <f t="shared" si="1"/>
        <v>28441.916666666668</v>
      </c>
    </row>
    <row r="21" spans="1:14" ht="12" customHeight="1" x14ac:dyDescent="0.2">
      <c r="A21" s="7" t="str">
        <f>'Pregnant Women Participating'!A21</f>
        <v>Florida</v>
      </c>
      <c r="B21" s="13">
        <v>98058</v>
      </c>
      <c r="C21" s="4">
        <v>96082</v>
      </c>
      <c r="D21" s="4">
        <v>96179</v>
      </c>
      <c r="E21" s="4">
        <v>97220</v>
      </c>
      <c r="F21" s="4">
        <v>97735</v>
      </c>
      <c r="G21" s="4">
        <v>99598</v>
      </c>
      <c r="H21" s="4">
        <v>99214</v>
      </c>
      <c r="I21" s="4">
        <v>99863</v>
      </c>
      <c r="J21" s="4">
        <v>100091</v>
      </c>
      <c r="K21" s="4">
        <v>98885</v>
      </c>
      <c r="L21" s="4">
        <v>97565</v>
      </c>
      <c r="M21" s="40">
        <v>96129</v>
      </c>
      <c r="N21" s="13">
        <f t="shared" si="1"/>
        <v>98051.583333333328</v>
      </c>
    </row>
    <row r="22" spans="1:14" ht="12" customHeight="1" x14ac:dyDescent="0.2">
      <c r="A22" s="7" t="str">
        <f>'Pregnant Women Participating'!A22</f>
        <v>Georgia</v>
      </c>
      <c r="B22" s="13">
        <v>46619</v>
      </c>
      <c r="C22" s="4">
        <v>47948</v>
      </c>
      <c r="D22" s="4">
        <v>49249</v>
      </c>
      <c r="E22" s="4">
        <v>51690</v>
      </c>
      <c r="F22" s="4">
        <v>53046</v>
      </c>
      <c r="G22" s="4">
        <v>54893</v>
      </c>
      <c r="H22" s="4">
        <v>55615</v>
      </c>
      <c r="I22" s="4">
        <v>56809</v>
      </c>
      <c r="J22" s="4">
        <v>57440</v>
      </c>
      <c r="K22" s="4">
        <v>58011</v>
      </c>
      <c r="L22" s="4">
        <v>58433</v>
      </c>
      <c r="M22" s="40">
        <v>58371</v>
      </c>
      <c r="N22" s="13">
        <f t="shared" si="1"/>
        <v>54010.333333333336</v>
      </c>
    </row>
    <row r="23" spans="1:14" ht="12" customHeight="1" x14ac:dyDescent="0.2">
      <c r="A23" s="7" t="str">
        <f>'Pregnant Women Participating'!A23</f>
        <v>Kentucky</v>
      </c>
      <c r="B23" s="13">
        <v>25902</v>
      </c>
      <c r="C23" s="4">
        <v>25951</v>
      </c>
      <c r="D23" s="4">
        <v>25893</v>
      </c>
      <c r="E23" s="4">
        <v>26256</v>
      </c>
      <c r="F23" s="4">
        <v>26259</v>
      </c>
      <c r="G23" s="4">
        <v>26564</v>
      </c>
      <c r="H23" s="4">
        <v>26424</v>
      </c>
      <c r="I23" s="4">
        <v>26741</v>
      </c>
      <c r="J23" s="4">
        <v>26894</v>
      </c>
      <c r="K23" s="4">
        <v>26819</v>
      </c>
      <c r="L23" s="4">
        <v>25368</v>
      </c>
      <c r="M23" s="40">
        <v>24810</v>
      </c>
      <c r="N23" s="13">
        <f t="shared" si="1"/>
        <v>26156.75</v>
      </c>
    </row>
    <row r="24" spans="1:14" ht="12" customHeight="1" x14ac:dyDescent="0.2">
      <c r="A24" s="7" t="str">
        <f>'Pregnant Women Participating'!A24</f>
        <v>Mississippi</v>
      </c>
      <c r="B24" s="13">
        <v>16966</v>
      </c>
      <c r="C24" s="4">
        <v>17121</v>
      </c>
      <c r="D24" s="4">
        <v>17045</v>
      </c>
      <c r="E24" s="4">
        <v>17178</v>
      </c>
      <c r="F24" s="4">
        <v>17529</v>
      </c>
      <c r="G24" s="4">
        <v>17899</v>
      </c>
      <c r="H24" s="4">
        <v>17543</v>
      </c>
      <c r="I24" s="4">
        <v>17990</v>
      </c>
      <c r="J24" s="4">
        <v>18044</v>
      </c>
      <c r="K24" s="4">
        <v>18196</v>
      </c>
      <c r="L24" s="4">
        <v>18645</v>
      </c>
      <c r="M24" s="40">
        <v>18434</v>
      </c>
      <c r="N24" s="13">
        <f t="shared" si="1"/>
        <v>17715.833333333332</v>
      </c>
    </row>
    <row r="25" spans="1:14" ht="12" customHeight="1" x14ac:dyDescent="0.2">
      <c r="A25" s="7" t="str">
        <f>'Pregnant Women Participating'!A25</f>
        <v>North Carolina</v>
      </c>
      <c r="B25" s="13">
        <v>57993</v>
      </c>
      <c r="C25" s="4">
        <v>57649</v>
      </c>
      <c r="D25" s="4">
        <v>57606</v>
      </c>
      <c r="E25" s="4">
        <v>58036</v>
      </c>
      <c r="F25" s="4">
        <v>57541</v>
      </c>
      <c r="G25" s="4">
        <v>59197</v>
      </c>
      <c r="H25" s="4">
        <v>58133</v>
      </c>
      <c r="I25" s="4">
        <v>58266</v>
      </c>
      <c r="J25" s="4">
        <v>58185</v>
      </c>
      <c r="K25" s="4">
        <v>58153</v>
      </c>
      <c r="L25" s="4">
        <v>52906</v>
      </c>
      <c r="M25" s="40">
        <v>53549</v>
      </c>
      <c r="N25" s="13">
        <f t="shared" si="1"/>
        <v>57267.833333333336</v>
      </c>
    </row>
    <row r="26" spans="1:14" ht="12" customHeight="1" x14ac:dyDescent="0.2">
      <c r="A26" s="7" t="str">
        <f>'Pregnant Women Participating'!A26</f>
        <v>South Carolina</v>
      </c>
      <c r="B26" s="13">
        <v>22078</v>
      </c>
      <c r="C26" s="4">
        <v>22002</v>
      </c>
      <c r="D26" s="4">
        <v>21915</v>
      </c>
      <c r="E26" s="4">
        <v>22549</v>
      </c>
      <c r="F26" s="4">
        <v>22558</v>
      </c>
      <c r="G26" s="4">
        <v>23361</v>
      </c>
      <c r="H26" s="4">
        <v>23312</v>
      </c>
      <c r="I26" s="4">
        <v>23228</v>
      </c>
      <c r="J26" s="4">
        <v>23296</v>
      </c>
      <c r="K26" s="4">
        <v>23021</v>
      </c>
      <c r="L26" s="4">
        <v>22960</v>
      </c>
      <c r="M26" s="40">
        <v>22895</v>
      </c>
      <c r="N26" s="13">
        <f t="shared" si="1"/>
        <v>22764.583333333332</v>
      </c>
    </row>
    <row r="27" spans="1:14" ht="12" customHeight="1" x14ac:dyDescent="0.2">
      <c r="A27" s="7" t="str">
        <f>'Pregnant Women Participating'!A27</f>
        <v>Tennessee</v>
      </c>
      <c r="B27" s="13">
        <v>30789</v>
      </c>
      <c r="C27" s="4">
        <v>30808</v>
      </c>
      <c r="D27" s="4">
        <v>30587</v>
      </c>
      <c r="E27" s="4">
        <v>31837</v>
      </c>
      <c r="F27" s="4">
        <v>32270</v>
      </c>
      <c r="G27" s="4">
        <v>33270</v>
      </c>
      <c r="H27" s="4">
        <v>32740</v>
      </c>
      <c r="I27" s="4">
        <v>33607</v>
      </c>
      <c r="J27" s="4">
        <v>33788</v>
      </c>
      <c r="K27" s="4">
        <v>33940</v>
      </c>
      <c r="L27" s="4">
        <v>34400</v>
      </c>
      <c r="M27" s="40">
        <v>33917</v>
      </c>
      <c r="N27" s="13">
        <f t="shared" si="1"/>
        <v>32662.75</v>
      </c>
    </row>
    <row r="28" spans="1:14" ht="12" customHeight="1" x14ac:dyDescent="0.2">
      <c r="A28" s="7" t="str">
        <f>'Pregnant Women Participating'!A28</f>
        <v>Choctaw Indians, MS</v>
      </c>
      <c r="B28" s="13">
        <v>188</v>
      </c>
      <c r="C28" s="4">
        <v>197</v>
      </c>
      <c r="D28" s="4">
        <v>191</v>
      </c>
      <c r="E28" s="4">
        <v>186</v>
      </c>
      <c r="F28" s="4">
        <v>183</v>
      </c>
      <c r="G28" s="4">
        <v>174</v>
      </c>
      <c r="H28" s="4">
        <v>171</v>
      </c>
      <c r="I28" s="4">
        <v>169</v>
      </c>
      <c r="J28" s="4">
        <v>166</v>
      </c>
      <c r="K28" s="4">
        <v>164</v>
      </c>
      <c r="L28" s="4">
        <v>164</v>
      </c>
      <c r="M28" s="40">
        <v>175</v>
      </c>
      <c r="N28" s="13">
        <f t="shared" si="1"/>
        <v>177.33333333333334</v>
      </c>
    </row>
    <row r="29" spans="1:14" ht="12" customHeight="1" x14ac:dyDescent="0.2">
      <c r="A29" s="7" t="str">
        <f>'Pregnant Women Participating'!A29</f>
        <v>Eastern Cherokee, NC</v>
      </c>
      <c r="B29" s="13">
        <v>102</v>
      </c>
      <c r="C29" s="4">
        <v>100</v>
      </c>
      <c r="D29" s="4">
        <v>95</v>
      </c>
      <c r="E29" s="4">
        <v>99</v>
      </c>
      <c r="F29" s="4">
        <v>96</v>
      </c>
      <c r="G29" s="4">
        <v>94</v>
      </c>
      <c r="H29" s="4">
        <v>93</v>
      </c>
      <c r="I29" s="4">
        <v>97</v>
      </c>
      <c r="J29" s="4">
        <v>91</v>
      </c>
      <c r="K29" s="4">
        <v>83</v>
      </c>
      <c r="L29" s="4">
        <v>75</v>
      </c>
      <c r="M29" s="40">
        <v>79</v>
      </c>
      <c r="N29" s="13">
        <f t="shared" si="1"/>
        <v>92</v>
      </c>
    </row>
    <row r="30" spans="1:14" ht="12" customHeight="1" x14ac:dyDescent="0.2">
      <c r="A30" s="7" t="str">
        <f>'Pregnant Women Participating'!A30</f>
        <v>Illinois</v>
      </c>
      <c r="B30" s="13">
        <v>42811</v>
      </c>
      <c r="C30" s="4">
        <v>42452</v>
      </c>
      <c r="D30" s="4">
        <v>42400</v>
      </c>
      <c r="E30" s="4">
        <v>43128</v>
      </c>
      <c r="F30" s="4">
        <v>42957</v>
      </c>
      <c r="G30" s="4">
        <v>44003</v>
      </c>
      <c r="H30" s="4">
        <v>43474</v>
      </c>
      <c r="I30" s="4">
        <v>44003</v>
      </c>
      <c r="J30" s="4">
        <v>44119</v>
      </c>
      <c r="K30" s="4">
        <v>43965</v>
      </c>
      <c r="L30" s="4">
        <v>44296</v>
      </c>
      <c r="M30" s="40">
        <v>43705</v>
      </c>
      <c r="N30" s="13">
        <f t="shared" si="1"/>
        <v>43442.75</v>
      </c>
    </row>
    <row r="31" spans="1:14" ht="12" customHeight="1" x14ac:dyDescent="0.2">
      <c r="A31" s="7" t="str">
        <f>'Pregnant Women Participating'!A31</f>
        <v>Indiana</v>
      </c>
      <c r="B31" s="13">
        <v>33009</v>
      </c>
      <c r="C31" s="4">
        <v>32847</v>
      </c>
      <c r="D31" s="4">
        <v>32788</v>
      </c>
      <c r="E31" s="4">
        <v>33423</v>
      </c>
      <c r="F31" s="4">
        <v>33725</v>
      </c>
      <c r="G31" s="4">
        <v>34193</v>
      </c>
      <c r="H31" s="4">
        <v>34008</v>
      </c>
      <c r="I31" s="4">
        <v>34372</v>
      </c>
      <c r="J31" s="4">
        <v>34402</v>
      </c>
      <c r="K31" s="4">
        <v>34444</v>
      </c>
      <c r="L31" s="4">
        <v>34702</v>
      </c>
      <c r="M31" s="40">
        <v>34463</v>
      </c>
      <c r="N31" s="13">
        <f t="shared" si="1"/>
        <v>33864.666666666664</v>
      </c>
    </row>
    <row r="32" spans="1:14" ht="12" customHeight="1" x14ac:dyDescent="0.2">
      <c r="A32" s="7" t="str">
        <f>'Pregnant Women Participating'!A32</f>
        <v>Iowa</v>
      </c>
      <c r="B32" s="13">
        <v>12629</v>
      </c>
      <c r="C32" s="4">
        <v>12636</v>
      </c>
      <c r="D32" s="4">
        <v>12607</v>
      </c>
      <c r="E32" s="4">
        <v>12731</v>
      </c>
      <c r="F32" s="4">
        <v>12872</v>
      </c>
      <c r="G32" s="4">
        <v>13054</v>
      </c>
      <c r="H32" s="4">
        <v>13046</v>
      </c>
      <c r="I32" s="4">
        <v>13138</v>
      </c>
      <c r="J32" s="4">
        <v>13359</v>
      </c>
      <c r="K32" s="4">
        <v>13149</v>
      </c>
      <c r="L32" s="4">
        <v>13304</v>
      </c>
      <c r="M32" s="40">
        <v>13337</v>
      </c>
      <c r="N32" s="13">
        <f t="shared" si="1"/>
        <v>12988.5</v>
      </c>
    </row>
    <row r="33" spans="1:14" ht="12" customHeight="1" x14ac:dyDescent="0.2">
      <c r="A33" s="7" t="str">
        <f>'Pregnant Women Participating'!A33</f>
        <v>Michigan</v>
      </c>
      <c r="B33" s="13">
        <v>44469</v>
      </c>
      <c r="C33" s="4">
        <v>44408</v>
      </c>
      <c r="D33" s="4">
        <v>44328</v>
      </c>
      <c r="E33" s="4">
        <v>44755</v>
      </c>
      <c r="F33" s="4">
        <v>44395</v>
      </c>
      <c r="G33" s="4">
        <v>45026</v>
      </c>
      <c r="H33" s="4">
        <v>44436</v>
      </c>
      <c r="I33" s="4">
        <v>44433</v>
      </c>
      <c r="J33" s="4">
        <v>44489</v>
      </c>
      <c r="K33" s="4">
        <v>44265</v>
      </c>
      <c r="L33" s="4">
        <v>44007</v>
      </c>
      <c r="M33" s="40">
        <v>43411</v>
      </c>
      <c r="N33" s="13">
        <f t="shared" si="1"/>
        <v>44368.5</v>
      </c>
    </row>
    <row r="34" spans="1:14" ht="12" customHeight="1" x14ac:dyDescent="0.2">
      <c r="A34" s="7" t="str">
        <f>'Pregnant Women Participating'!A34</f>
        <v>Minnesota</v>
      </c>
      <c r="B34" s="13">
        <v>21538</v>
      </c>
      <c r="C34" s="4">
        <v>21642</v>
      </c>
      <c r="D34" s="4">
        <v>21739</v>
      </c>
      <c r="E34" s="4">
        <v>21949</v>
      </c>
      <c r="F34" s="4">
        <v>21960</v>
      </c>
      <c r="G34" s="4">
        <v>22315</v>
      </c>
      <c r="H34" s="4">
        <v>22169</v>
      </c>
      <c r="I34" s="4">
        <v>22401</v>
      </c>
      <c r="J34" s="4">
        <v>22392</v>
      </c>
      <c r="K34" s="4">
        <v>22215</v>
      </c>
      <c r="L34" s="4">
        <v>22050</v>
      </c>
      <c r="M34" s="40">
        <v>21553</v>
      </c>
      <c r="N34" s="13">
        <f t="shared" si="1"/>
        <v>21993.583333333332</v>
      </c>
    </row>
    <row r="35" spans="1:14" ht="12" customHeight="1" x14ac:dyDescent="0.2">
      <c r="A35" s="7" t="str">
        <f>'Pregnant Women Participating'!A35</f>
        <v>Ohio</v>
      </c>
      <c r="B35" s="13">
        <v>40824</v>
      </c>
      <c r="C35" s="4">
        <v>41041</v>
      </c>
      <c r="D35" s="4">
        <v>40860</v>
      </c>
      <c r="E35" s="4">
        <v>42064</v>
      </c>
      <c r="F35" s="4">
        <v>42530</v>
      </c>
      <c r="G35" s="4">
        <v>43057</v>
      </c>
      <c r="H35" s="4">
        <v>43154</v>
      </c>
      <c r="I35" s="4">
        <v>43673</v>
      </c>
      <c r="J35" s="4">
        <v>43802</v>
      </c>
      <c r="K35" s="4">
        <v>43635</v>
      </c>
      <c r="L35" s="4">
        <v>44007</v>
      </c>
      <c r="M35" s="40">
        <v>43995</v>
      </c>
      <c r="N35" s="13">
        <f t="shared" si="1"/>
        <v>42720.166666666664</v>
      </c>
    </row>
    <row r="36" spans="1:14" ht="12" customHeight="1" x14ac:dyDescent="0.2">
      <c r="A36" s="7" t="str">
        <f>'Pregnant Women Participating'!A36</f>
        <v>Wisconsin</v>
      </c>
      <c r="B36" s="13">
        <v>18165</v>
      </c>
      <c r="C36" s="4">
        <v>18380</v>
      </c>
      <c r="D36" s="4">
        <v>18303</v>
      </c>
      <c r="E36" s="4">
        <v>18517</v>
      </c>
      <c r="F36" s="4">
        <v>18500</v>
      </c>
      <c r="G36" s="4">
        <v>18888</v>
      </c>
      <c r="H36" s="4">
        <v>18811</v>
      </c>
      <c r="I36" s="4">
        <v>19075</v>
      </c>
      <c r="J36" s="4">
        <v>19201</v>
      </c>
      <c r="K36" s="4">
        <v>19291</v>
      </c>
      <c r="L36" s="4">
        <v>19434</v>
      </c>
      <c r="M36" s="40">
        <v>19268</v>
      </c>
      <c r="N36" s="13">
        <f t="shared" si="1"/>
        <v>18819.416666666668</v>
      </c>
    </row>
    <row r="37" spans="1:14" ht="12" customHeight="1" x14ac:dyDescent="0.2">
      <c r="A37" s="7" t="str">
        <f>'Pregnant Women Participating'!A37</f>
        <v>Arizona</v>
      </c>
      <c r="B37" s="13">
        <v>30100</v>
      </c>
      <c r="C37" s="4">
        <v>29710</v>
      </c>
      <c r="D37" s="4">
        <v>29625</v>
      </c>
      <c r="E37" s="4">
        <v>30259</v>
      </c>
      <c r="F37" s="4">
        <v>30269</v>
      </c>
      <c r="G37" s="4">
        <v>30763</v>
      </c>
      <c r="H37" s="4">
        <v>30736</v>
      </c>
      <c r="I37" s="4">
        <v>31126</v>
      </c>
      <c r="J37" s="4">
        <v>31247</v>
      </c>
      <c r="K37" s="4">
        <v>31272</v>
      </c>
      <c r="L37" s="4">
        <v>31560</v>
      </c>
      <c r="M37" s="40">
        <v>31336</v>
      </c>
      <c r="N37" s="13">
        <f t="shared" si="1"/>
        <v>30666.916666666668</v>
      </c>
    </row>
    <row r="38" spans="1:14" ht="12" customHeight="1" x14ac:dyDescent="0.2">
      <c r="A38" s="7" t="str">
        <f>'Pregnant Women Participating'!A38</f>
        <v>Arkansas</v>
      </c>
      <c r="B38" s="13">
        <v>16357</v>
      </c>
      <c r="C38" s="4">
        <v>16771</v>
      </c>
      <c r="D38" s="4">
        <v>16919</v>
      </c>
      <c r="E38" s="4">
        <v>16402</v>
      </c>
      <c r="F38" s="4">
        <v>16903</v>
      </c>
      <c r="G38" s="4">
        <v>17375</v>
      </c>
      <c r="H38" s="4">
        <v>16834</v>
      </c>
      <c r="I38" s="4">
        <v>17084</v>
      </c>
      <c r="J38" s="4">
        <v>17291</v>
      </c>
      <c r="K38" s="4">
        <v>16718</v>
      </c>
      <c r="L38" s="4">
        <v>17202</v>
      </c>
      <c r="M38" s="40">
        <v>16839</v>
      </c>
      <c r="N38" s="13">
        <f t="shared" si="1"/>
        <v>16891.25</v>
      </c>
    </row>
    <row r="39" spans="1:14" ht="12" customHeight="1" x14ac:dyDescent="0.2">
      <c r="A39" s="7" t="str">
        <f>'Pregnant Women Participating'!A39</f>
        <v>Louisiana</v>
      </c>
      <c r="B39" s="13">
        <v>25871</v>
      </c>
      <c r="C39" s="4">
        <v>25562</v>
      </c>
      <c r="D39" s="4">
        <v>25600</v>
      </c>
      <c r="E39" s="4">
        <v>26400</v>
      </c>
      <c r="F39" s="4">
        <v>26854</v>
      </c>
      <c r="G39" s="4">
        <v>27403</v>
      </c>
      <c r="H39" s="4">
        <v>27161</v>
      </c>
      <c r="I39" s="4">
        <v>28030</v>
      </c>
      <c r="J39" s="4">
        <v>28628</v>
      </c>
      <c r="K39" s="4">
        <v>28685</v>
      </c>
      <c r="L39" s="4">
        <v>29131</v>
      </c>
      <c r="M39" s="40">
        <v>28869</v>
      </c>
      <c r="N39" s="13">
        <f t="shared" si="1"/>
        <v>27349.5</v>
      </c>
    </row>
    <row r="40" spans="1:14" ht="12" customHeight="1" x14ac:dyDescent="0.2">
      <c r="A40" s="7" t="str">
        <f>'Pregnant Women Participating'!A40</f>
        <v>New Mexico</v>
      </c>
      <c r="B40" s="13">
        <v>8702</v>
      </c>
      <c r="C40" s="4">
        <v>8669</v>
      </c>
      <c r="D40" s="4">
        <v>8584</v>
      </c>
      <c r="E40" s="4">
        <v>8692</v>
      </c>
      <c r="F40" s="4">
        <v>8806</v>
      </c>
      <c r="G40" s="4">
        <v>9025</v>
      </c>
      <c r="H40" s="4">
        <v>9007</v>
      </c>
      <c r="I40" s="4">
        <v>9208</v>
      </c>
      <c r="J40" s="4">
        <v>9217</v>
      </c>
      <c r="K40" s="4">
        <v>9208</v>
      </c>
      <c r="L40" s="4">
        <v>9380</v>
      </c>
      <c r="M40" s="40">
        <v>9229</v>
      </c>
      <c r="N40" s="13">
        <f t="shared" si="1"/>
        <v>8977.25</v>
      </c>
    </row>
    <row r="41" spans="1:14" ht="12" customHeight="1" x14ac:dyDescent="0.2">
      <c r="A41" s="7" t="str">
        <f>'Pregnant Women Participating'!A41</f>
        <v>Oklahoma</v>
      </c>
      <c r="B41" s="13">
        <v>16691</v>
      </c>
      <c r="C41" s="4">
        <v>16768</v>
      </c>
      <c r="D41" s="4">
        <v>16641</v>
      </c>
      <c r="E41" s="4">
        <v>16904</v>
      </c>
      <c r="F41" s="4">
        <v>16907</v>
      </c>
      <c r="G41" s="4">
        <v>17209</v>
      </c>
      <c r="H41" s="4">
        <v>17449</v>
      </c>
      <c r="I41" s="4">
        <v>17657</v>
      </c>
      <c r="J41" s="4">
        <v>17827</v>
      </c>
      <c r="K41" s="4">
        <v>17796</v>
      </c>
      <c r="L41" s="4">
        <v>17721</v>
      </c>
      <c r="M41" s="40">
        <v>17642</v>
      </c>
      <c r="N41" s="13">
        <f t="shared" si="1"/>
        <v>17267.666666666668</v>
      </c>
    </row>
    <row r="42" spans="1:14" ht="12" customHeight="1" x14ac:dyDescent="0.2">
      <c r="A42" s="7" t="str">
        <f>'Pregnant Women Participating'!A42</f>
        <v>Texas</v>
      </c>
      <c r="B42" s="13">
        <v>177136</v>
      </c>
      <c r="C42" s="4">
        <v>179148</v>
      </c>
      <c r="D42" s="4">
        <v>177880</v>
      </c>
      <c r="E42" s="4">
        <v>178819</v>
      </c>
      <c r="F42" s="4">
        <v>179660</v>
      </c>
      <c r="G42" s="4">
        <v>183967</v>
      </c>
      <c r="H42" s="4">
        <v>183737</v>
      </c>
      <c r="I42" s="4">
        <v>186878</v>
      </c>
      <c r="J42" s="4">
        <v>188564</v>
      </c>
      <c r="K42" s="4">
        <v>189241</v>
      </c>
      <c r="L42" s="4">
        <v>191612</v>
      </c>
      <c r="M42" s="40">
        <v>188906</v>
      </c>
      <c r="N42" s="13">
        <f t="shared" si="1"/>
        <v>183795.66666666666</v>
      </c>
    </row>
    <row r="43" spans="1:14" ht="12" customHeight="1" x14ac:dyDescent="0.2">
      <c r="A43" s="7" t="str">
        <f>'Pregnant Women Participating'!A43</f>
        <v>Utah</v>
      </c>
      <c r="B43" s="13">
        <v>8589</v>
      </c>
      <c r="C43" s="4">
        <v>8691</v>
      </c>
      <c r="D43" s="4">
        <v>8748</v>
      </c>
      <c r="E43" s="4">
        <v>8860</v>
      </c>
      <c r="F43" s="4">
        <v>8997</v>
      </c>
      <c r="G43" s="4">
        <v>9235</v>
      </c>
      <c r="H43" s="4">
        <v>9230</v>
      </c>
      <c r="I43" s="4">
        <v>9315</v>
      </c>
      <c r="J43" s="4">
        <v>9405</v>
      </c>
      <c r="K43" s="4">
        <v>9428</v>
      </c>
      <c r="L43" s="4">
        <v>9659</v>
      </c>
      <c r="M43" s="40">
        <v>10531</v>
      </c>
      <c r="N43" s="13">
        <f t="shared" si="1"/>
        <v>9224</v>
      </c>
    </row>
    <row r="44" spans="1:14" ht="12" customHeight="1" x14ac:dyDescent="0.2">
      <c r="A44" s="7" t="str">
        <f>'Pregnant Women Participating'!A44</f>
        <v>Inter-Tribal Council, AZ</v>
      </c>
      <c r="B44" s="13">
        <v>1360</v>
      </c>
      <c r="C44" s="4">
        <v>1320</v>
      </c>
      <c r="D44" s="4">
        <v>1325</v>
      </c>
      <c r="E44" s="4">
        <v>1315</v>
      </c>
      <c r="F44" s="4">
        <v>1320</v>
      </c>
      <c r="G44" s="4">
        <v>1313</v>
      </c>
      <c r="H44" s="4">
        <v>1323</v>
      </c>
      <c r="I44" s="4">
        <v>1329</v>
      </c>
      <c r="J44" s="4">
        <v>1341</v>
      </c>
      <c r="K44" s="4">
        <v>1276</v>
      </c>
      <c r="L44" s="4">
        <v>1213</v>
      </c>
      <c r="M44" s="40">
        <v>1183</v>
      </c>
      <c r="N44" s="13">
        <f t="shared" si="1"/>
        <v>1301.5</v>
      </c>
    </row>
    <row r="45" spans="1:14" ht="12" customHeight="1" x14ac:dyDescent="0.2">
      <c r="A45" s="7" t="str">
        <f>'Pregnant Women Participating'!A45</f>
        <v>Navajo Nation, AZ</v>
      </c>
      <c r="B45" s="13">
        <v>897</v>
      </c>
      <c r="C45" s="4">
        <v>887</v>
      </c>
      <c r="D45" s="4">
        <v>893</v>
      </c>
      <c r="E45" s="4">
        <v>909</v>
      </c>
      <c r="F45" s="4">
        <v>886</v>
      </c>
      <c r="G45" s="4">
        <v>892</v>
      </c>
      <c r="H45" s="4">
        <v>891</v>
      </c>
      <c r="I45" s="4">
        <v>876</v>
      </c>
      <c r="J45" s="4">
        <v>890</v>
      </c>
      <c r="K45" s="4">
        <v>913</v>
      </c>
      <c r="L45" s="4">
        <v>918</v>
      </c>
      <c r="M45" s="40">
        <v>927</v>
      </c>
      <c r="N45" s="13">
        <f t="shared" si="1"/>
        <v>898.25</v>
      </c>
    </row>
    <row r="46" spans="1:14" ht="12" customHeight="1" x14ac:dyDescent="0.2">
      <c r="A46" s="7" t="str">
        <f>'Pregnant Women Participating'!A46</f>
        <v>Acoma, Canoncito &amp; Laguna, NM</v>
      </c>
      <c r="B46" s="13">
        <v>64</v>
      </c>
      <c r="C46" s="4">
        <v>62</v>
      </c>
      <c r="D46" s="4">
        <v>60</v>
      </c>
      <c r="E46" s="4">
        <v>60</v>
      </c>
      <c r="F46" s="4">
        <v>59</v>
      </c>
      <c r="G46" s="4">
        <v>59</v>
      </c>
      <c r="H46" s="4">
        <v>67</v>
      </c>
      <c r="I46" s="4">
        <v>68</v>
      </c>
      <c r="J46" s="4">
        <v>60</v>
      </c>
      <c r="K46" s="4">
        <v>58</v>
      </c>
      <c r="L46" s="4">
        <v>59</v>
      </c>
      <c r="M46" s="40">
        <v>61</v>
      </c>
      <c r="N46" s="13">
        <f t="shared" si="1"/>
        <v>61.416666666666664</v>
      </c>
    </row>
    <row r="47" spans="1:14" ht="12" customHeight="1" x14ac:dyDescent="0.2">
      <c r="A47" s="7" t="str">
        <f>'Pregnant Women Participating'!A47</f>
        <v>Eight Northern Pueblos, NM</v>
      </c>
      <c r="B47" s="13">
        <v>58</v>
      </c>
      <c r="C47" s="4">
        <v>64</v>
      </c>
      <c r="D47" s="4">
        <v>64</v>
      </c>
      <c r="E47" s="4">
        <v>63</v>
      </c>
      <c r="F47" s="4">
        <v>64</v>
      </c>
      <c r="G47" s="4">
        <v>71</v>
      </c>
      <c r="H47" s="4">
        <v>70</v>
      </c>
      <c r="I47" s="4">
        <v>68</v>
      </c>
      <c r="J47" s="4">
        <v>70</v>
      </c>
      <c r="K47" s="4">
        <v>76</v>
      </c>
      <c r="L47" s="4">
        <v>77</v>
      </c>
      <c r="M47" s="40">
        <v>74</v>
      </c>
      <c r="N47" s="13">
        <f t="shared" si="1"/>
        <v>68.25</v>
      </c>
    </row>
    <row r="48" spans="1:14" ht="12" customHeight="1" x14ac:dyDescent="0.2">
      <c r="A48" s="7" t="str">
        <f>'Pregnant Women Participating'!A48</f>
        <v>Five Sandoval Pueblos, NM</v>
      </c>
      <c r="B48" s="13">
        <v>33</v>
      </c>
      <c r="C48" s="4">
        <v>35</v>
      </c>
      <c r="D48" s="4">
        <v>32</v>
      </c>
      <c r="E48" s="4">
        <v>32</v>
      </c>
      <c r="F48" s="4">
        <v>34</v>
      </c>
      <c r="G48" s="4">
        <v>36</v>
      </c>
      <c r="H48" s="4">
        <v>32</v>
      </c>
      <c r="I48" s="4">
        <v>32</v>
      </c>
      <c r="J48" s="4">
        <v>36</v>
      </c>
      <c r="K48" s="4">
        <v>41</v>
      </c>
      <c r="L48" s="4">
        <v>39</v>
      </c>
      <c r="M48" s="40">
        <v>41</v>
      </c>
      <c r="N48" s="13">
        <f t="shared" si="1"/>
        <v>35.25</v>
      </c>
    </row>
    <row r="49" spans="1:14" ht="12" customHeight="1" x14ac:dyDescent="0.2">
      <c r="A49" s="7" t="str">
        <f>'Pregnant Women Participating'!A49</f>
        <v>Isleta Pueblo, NM</v>
      </c>
      <c r="B49" s="13">
        <v>221</v>
      </c>
      <c r="C49" s="4">
        <v>232</v>
      </c>
      <c r="D49" s="4">
        <v>240</v>
      </c>
      <c r="E49" s="4">
        <v>236</v>
      </c>
      <c r="F49" s="4">
        <v>244</v>
      </c>
      <c r="G49" s="4">
        <v>267</v>
      </c>
      <c r="H49" s="4">
        <v>285</v>
      </c>
      <c r="I49" s="4">
        <v>310</v>
      </c>
      <c r="J49" s="4">
        <v>306</v>
      </c>
      <c r="K49" s="4">
        <v>309</v>
      </c>
      <c r="L49" s="4">
        <v>323</v>
      </c>
      <c r="M49" s="40">
        <v>316</v>
      </c>
      <c r="N49" s="13">
        <f t="shared" si="1"/>
        <v>274.08333333333331</v>
      </c>
    </row>
    <row r="50" spans="1:14" ht="12" customHeight="1" x14ac:dyDescent="0.2">
      <c r="A50" s="7" t="str">
        <f>'Pregnant Women Participating'!A50</f>
        <v>San Felipe Pueblo, NM</v>
      </c>
      <c r="B50" s="13">
        <v>46</v>
      </c>
      <c r="C50" s="4">
        <v>42</v>
      </c>
      <c r="D50" s="4">
        <v>36</v>
      </c>
      <c r="E50" s="4">
        <v>43</v>
      </c>
      <c r="F50" s="4">
        <v>43</v>
      </c>
      <c r="G50" s="4">
        <v>46</v>
      </c>
      <c r="H50" s="4">
        <v>42</v>
      </c>
      <c r="I50" s="4">
        <v>44</v>
      </c>
      <c r="J50" s="4">
        <v>43</v>
      </c>
      <c r="K50" s="4">
        <v>48</v>
      </c>
      <c r="L50" s="4">
        <v>47</v>
      </c>
      <c r="M50" s="40">
        <v>46</v>
      </c>
      <c r="N50" s="13">
        <f t="shared" si="1"/>
        <v>43.833333333333336</v>
      </c>
    </row>
    <row r="51" spans="1:14" ht="12" customHeight="1" x14ac:dyDescent="0.2">
      <c r="A51" s="7" t="str">
        <f>'Pregnant Women Participating'!A51</f>
        <v>Santo Domingo Tribe, NM</v>
      </c>
      <c r="B51" s="13">
        <v>23</v>
      </c>
      <c r="C51" s="4">
        <v>25</v>
      </c>
      <c r="D51" s="4">
        <v>29</v>
      </c>
      <c r="E51" s="4">
        <v>29</v>
      </c>
      <c r="F51" s="4">
        <v>32</v>
      </c>
      <c r="G51" s="4">
        <v>32</v>
      </c>
      <c r="H51" s="4">
        <v>33</v>
      </c>
      <c r="I51" s="4">
        <v>31</v>
      </c>
      <c r="J51" s="4">
        <v>30</v>
      </c>
      <c r="K51" s="4">
        <v>27</v>
      </c>
      <c r="L51" s="4">
        <v>26</v>
      </c>
      <c r="M51" s="40">
        <v>28</v>
      </c>
      <c r="N51" s="13">
        <f t="shared" si="1"/>
        <v>28.75</v>
      </c>
    </row>
    <row r="52" spans="1:14" ht="12" customHeight="1" x14ac:dyDescent="0.2">
      <c r="A52" s="7" t="str">
        <f>'Pregnant Women Participating'!A52</f>
        <v>Zuni Pueblo, NM</v>
      </c>
      <c r="B52" s="13">
        <v>84</v>
      </c>
      <c r="C52" s="4">
        <v>82</v>
      </c>
      <c r="D52" s="4">
        <v>78</v>
      </c>
      <c r="E52" s="4">
        <v>69</v>
      </c>
      <c r="F52" s="4">
        <v>81</v>
      </c>
      <c r="G52" s="4">
        <v>71</v>
      </c>
      <c r="H52" s="4">
        <v>86</v>
      </c>
      <c r="I52" s="4">
        <v>97</v>
      </c>
      <c r="J52" s="4">
        <v>98</v>
      </c>
      <c r="K52" s="4">
        <v>98</v>
      </c>
      <c r="L52" s="4">
        <v>98</v>
      </c>
      <c r="M52" s="40">
        <v>94</v>
      </c>
      <c r="N52" s="13">
        <f t="shared" si="1"/>
        <v>86.333333333333329</v>
      </c>
    </row>
    <row r="53" spans="1:14" ht="12" customHeight="1" x14ac:dyDescent="0.2">
      <c r="A53" s="7" t="str">
        <f>'Pregnant Women Participating'!A53</f>
        <v>Cherokee Nation, OK</v>
      </c>
      <c r="B53" s="13">
        <v>1318</v>
      </c>
      <c r="C53" s="4">
        <v>1294</v>
      </c>
      <c r="D53" s="4">
        <v>1277</v>
      </c>
      <c r="E53" s="4">
        <v>1280</v>
      </c>
      <c r="F53" s="4">
        <v>1320</v>
      </c>
      <c r="G53" s="4">
        <v>1363</v>
      </c>
      <c r="H53" s="4">
        <v>1396</v>
      </c>
      <c r="I53" s="4">
        <v>1412</v>
      </c>
      <c r="J53" s="4">
        <v>1433</v>
      </c>
      <c r="K53" s="4">
        <v>1487</v>
      </c>
      <c r="L53" s="4">
        <v>1536</v>
      </c>
      <c r="M53" s="40">
        <v>1557</v>
      </c>
      <c r="N53" s="13">
        <f t="shared" si="1"/>
        <v>1389.4166666666667</v>
      </c>
    </row>
    <row r="54" spans="1:14" ht="12" customHeight="1" x14ac:dyDescent="0.2">
      <c r="A54" s="7" t="str">
        <f>'Pregnant Women Participating'!A54</f>
        <v>Chickasaw Nation, OK</v>
      </c>
      <c r="B54" s="13">
        <v>846</v>
      </c>
      <c r="C54" s="4">
        <v>824</v>
      </c>
      <c r="D54" s="4">
        <v>818</v>
      </c>
      <c r="E54" s="4">
        <v>841</v>
      </c>
      <c r="F54" s="4">
        <v>833</v>
      </c>
      <c r="G54" s="4">
        <v>855</v>
      </c>
      <c r="H54" s="4">
        <v>833</v>
      </c>
      <c r="I54" s="4">
        <v>854</v>
      </c>
      <c r="J54" s="4">
        <v>867</v>
      </c>
      <c r="K54" s="4">
        <v>878</v>
      </c>
      <c r="L54" s="4">
        <v>928</v>
      </c>
      <c r="M54" s="40">
        <v>948</v>
      </c>
      <c r="N54" s="13">
        <f t="shared" si="1"/>
        <v>860.41666666666663</v>
      </c>
    </row>
    <row r="55" spans="1:14" ht="12" customHeight="1" x14ac:dyDescent="0.2">
      <c r="A55" s="7" t="str">
        <f>'Pregnant Women Participating'!A55</f>
        <v>Choctaw Nation, OK</v>
      </c>
      <c r="B55" s="13">
        <v>1018</v>
      </c>
      <c r="C55" s="4">
        <v>1036</v>
      </c>
      <c r="D55" s="4">
        <v>1036</v>
      </c>
      <c r="E55" s="4">
        <v>1048</v>
      </c>
      <c r="F55" s="4">
        <v>1057</v>
      </c>
      <c r="G55" s="4">
        <v>1086</v>
      </c>
      <c r="H55" s="4">
        <v>1083</v>
      </c>
      <c r="I55" s="4">
        <v>1118</v>
      </c>
      <c r="J55" s="4">
        <v>1128</v>
      </c>
      <c r="K55" s="4">
        <v>1186</v>
      </c>
      <c r="L55" s="4">
        <v>1201</v>
      </c>
      <c r="M55" s="40">
        <v>1184</v>
      </c>
      <c r="N55" s="13">
        <f t="shared" si="1"/>
        <v>1098.4166666666667</v>
      </c>
    </row>
    <row r="56" spans="1:14" ht="12" customHeight="1" x14ac:dyDescent="0.2">
      <c r="A56" s="7" t="str">
        <f>'Pregnant Women Participating'!A56</f>
        <v>Citizen Potawatomi Nation, OK</v>
      </c>
      <c r="B56" s="13">
        <v>278</v>
      </c>
      <c r="C56" s="4">
        <v>280</v>
      </c>
      <c r="D56" s="4">
        <v>293</v>
      </c>
      <c r="E56" s="4">
        <v>303</v>
      </c>
      <c r="F56" s="4">
        <v>297</v>
      </c>
      <c r="G56" s="4">
        <v>284</v>
      </c>
      <c r="H56" s="4">
        <v>292</v>
      </c>
      <c r="I56" s="4">
        <v>298</v>
      </c>
      <c r="J56" s="4">
        <v>318</v>
      </c>
      <c r="K56" s="4">
        <v>320</v>
      </c>
      <c r="L56" s="4">
        <v>311</v>
      </c>
      <c r="M56" s="40">
        <v>332</v>
      </c>
      <c r="N56" s="13">
        <f t="shared" si="1"/>
        <v>300.5</v>
      </c>
    </row>
    <row r="57" spans="1:14" ht="12" customHeight="1" x14ac:dyDescent="0.2">
      <c r="A57" s="7" t="str">
        <f>'Pregnant Women Participating'!A57</f>
        <v>Inter-Tribal Council, OK</v>
      </c>
      <c r="B57" s="13">
        <v>130</v>
      </c>
      <c r="C57" s="4">
        <v>126</v>
      </c>
      <c r="D57" s="4">
        <v>121</v>
      </c>
      <c r="E57" s="4">
        <v>120</v>
      </c>
      <c r="F57" s="4">
        <v>127</v>
      </c>
      <c r="G57" s="4">
        <v>127</v>
      </c>
      <c r="H57" s="4">
        <v>118</v>
      </c>
      <c r="I57" s="4">
        <v>118</v>
      </c>
      <c r="J57" s="4">
        <v>127</v>
      </c>
      <c r="K57" s="4">
        <v>137</v>
      </c>
      <c r="L57" s="4">
        <v>144</v>
      </c>
      <c r="M57" s="40">
        <v>137</v>
      </c>
      <c r="N57" s="13">
        <f t="shared" si="1"/>
        <v>127.66666666666667</v>
      </c>
    </row>
    <row r="58" spans="1:14" ht="12" customHeight="1" x14ac:dyDescent="0.2">
      <c r="A58" s="7" t="str">
        <f>'Pregnant Women Participating'!A58</f>
        <v>Muscogee Creek Nation, OK</v>
      </c>
      <c r="B58" s="13">
        <v>442</v>
      </c>
      <c r="C58" s="4">
        <v>454</v>
      </c>
      <c r="D58" s="4">
        <v>448</v>
      </c>
      <c r="E58" s="4">
        <v>436</v>
      </c>
      <c r="F58" s="4">
        <v>432</v>
      </c>
      <c r="G58" s="4">
        <v>446</v>
      </c>
      <c r="H58" s="4">
        <v>430</v>
      </c>
      <c r="I58" s="4">
        <v>419</v>
      </c>
      <c r="J58" s="4">
        <v>426</v>
      </c>
      <c r="K58" s="4">
        <v>432</v>
      </c>
      <c r="L58" s="4">
        <v>440</v>
      </c>
      <c r="M58" s="40">
        <v>417</v>
      </c>
      <c r="N58" s="13">
        <f t="shared" si="1"/>
        <v>435.16666666666669</v>
      </c>
    </row>
    <row r="59" spans="1:14" ht="12" customHeight="1" x14ac:dyDescent="0.2">
      <c r="A59" s="7" t="str">
        <f>'Pregnant Women Participating'!A59</f>
        <v>Osage Tribal Council, OK</v>
      </c>
      <c r="B59" s="13">
        <v>765</v>
      </c>
      <c r="C59" s="4">
        <v>748</v>
      </c>
      <c r="D59" s="4">
        <v>732</v>
      </c>
      <c r="E59" s="4">
        <v>723</v>
      </c>
      <c r="F59" s="4">
        <v>750</v>
      </c>
      <c r="G59" s="4">
        <v>765</v>
      </c>
      <c r="H59" s="4">
        <v>764</v>
      </c>
      <c r="I59" s="4">
        <v>773</v>
      </c>
      <c r="J59" s="4">
        <v>784</v>
      </c>
      <c r="K59" s="4">
        <v>821</v>
      </c>
      <c r="L59" s="4">
        <v>812</v>
      </c>
      <c r="M59" s="40">
        <v>800</v>
      </c>
      <c r="N59" s="13">
        <f t="shared" si="1"/>
        <v>769.75</v>
      </c>
    </row>
    <row r="60" spans="1:14" ht="12" customHeight="1" x14ac:dyDescent="0.2">
      <c r="A60" s="7" t="str">
        <f>'Pregnant Women Participating'!A60</f>
        <v>Otoe-Missouria Tribe, OK</v>
      </c>
      <c r="B60" s="13">
        <v>72</v>
      </c>
      <c r="C60" s="4">
        <v>66</v>
      </c>
      <c r="D60" s="4">
        <v>67</v>
      </c>
      <c r="E60" s="4">
        <v>62</v>
      </c>
      <c r="F60" s="4">
        <v>62</v>
      </c>
      <c r="G60" s="4">
        <v>65</v>
      </c>
      <c r="H60" s="4">
        <v>65</v>
      </c>
      <c r="I60" s="4">
        <v>73</v>
      </c>
      <c r="J60" s="4">
        <v>71</v>
      </c>
      <c r="K60" s="4">
        <v>67</v>
      </c>
      <c r="L60" s="4">
        <v>72</v>
      </c>
      <c r="M60" s="40">
        <v>71</v>
      </c>
      <c r="N60" s="13">
        <f t="shared" si="1"/>
        <v>67.75</v>
      </c>
    </row>
    <row r="61" spans="1:14" ht="12" customHeight="1" x14ac:dyDescent="0.2">
      <c r="A61" s="7" t="str">
        <f>'Pregnant Women Participating'!A61</f>
        <v>Wichita, Caddo &amp; Delaware (WCD), OK</v>
      </c>
      <c r="B61" s="13">
        <v>843</v>
      </c>
      <c r="C61" s="4">
        <v>831</v>
      </c>
      <c r="D61" s="4">
        <v>819</v>
      </c>
      <c r="E61" s="4">
        <v>830</v>
      </c>
      <c r="F61" s="4">
        <v>830</v>
      </c>
      <c r="G61" s="4">
        <v>840</v>
      </c>
      <c r="H61" s="4">
        <v>831</v>
      </c>
      <c r="I61" s="4">
        <v>846</v>
      </c>
      <c r="J61" s="4">
        <v>844</v>
      </c>
      <c r="K61" s="4">
        <v>850</v>
      </c>
      <c r="L61" s="4">
        <v>831</v>
      </c>
      <c r="M61" s="40">
        <v>812</v>
      </c>
      <c r="N61" s="13">
        <f t="shared" si="1"/>
        <v>833.91666666666663</v>
      </c>
    </row>
    <row r="62" spans="1:14" ht="12" customHeight="1" x14ac:dyDescent="0.2">
      <c r="A62" s="7" t="str">
        <f>'Pregnant Women Participating'!A62</f>
        <v>Colorado</v>
      </c>
      <c r="B62" s="13">
        <v>17609</v>
      </c>
      <c r="C62" s="4">
        <v>17641</v>
      </c>
      <c r="D62" s="4">
        <v>17594</v>
      </c>
      <c r="E62" s="4">
        <v>17612</v>
      </c>
      <c r="F62" s="4">
        <v>17840</v>
      </c>
      <c r="G62" s="4">
        <v>18247</v>
      </c>
      <c r="H62" s="4">
        <v>18161</v>
      </c>
      <c r="I62" s="4">
        <v>18322</v>
      </c>
      <c r="J62" s="4">
        <v>18622</v>
      </c>
      <c r="K62" s="4">
        <v>18388</v>
      </c>
      <c r="L62" s="4">
        <v>18844</v>
      </c>
      <c r="M62" s="40">
        <v>18961</v>
      </c>
      <c r="N62" s="13">
        <f t="shared" si="1"/>
        <v>18153.416666666668</v>
      </c>
    </row>
    <row r="63" spans="1:14" ht="12" customHeight="1" x14ac:dyDescent="0.2">
      <c r="A63" s="7" t="str">
        <f>'Pregnant Women Participating'!A63</f>
        <v>Kansas</v>
      </c>
      <c r="B63" s="13">
        <v>10226</v>
      </c>
      <c r="C63" s="4">
        <v>10136</v>
      </c>
      <c r="D63" s="4">
        <v>10060</v>
      </c>
      <c r="E63" s="4">
        <v>10253</v>
      </c>
      <c r="F63" s="4">
        <v>10234</v>
      </c>
      <c r="G63" s="4">
        <v>10525</v>
      </c>
      <c r="H63" s="4">
        <v>10451</v>
      </c>
      <c r="I63" s="4">
        <v>10697</v>
      </c>
      <c r="J63" s="4">
        <v>10731</v>
      </c>
      <c r="K63" s="4">
        <v>10657</v>
      </c>
      <c r="L63" s="4">
        <v>10736</v>
      </c>
      <c r="M63" s="40">
        <v>10549</v>
      </c>
      <c r="N63" s="13">
        <f t="shared" si="1"/>
        <v>10437.916666666666</v>
      </c>
    </row>
    <row r="64" spans="1:14" ht="12" customHeight="1" x14ac:dyDescent="0.2">
      <c r="A64" s="7" t="str">
        <f>'Pregnant Women Participating'!A64</f>
        <v>Missouri</v>
      </c>
      <c r="B64" s="13">
        <v>23175</v>
      </c>
      <c r="C64" s="4">
        <v>23514</v>
      </c>
      <c r="D64" s="4">
        <v>23302</v>
      </c>
      <c r="E64" s="4">
        <v>23378</v>
      </c>
      <c r="F64" s="4">
        <v>23776</v>
      </c>
      <c r="G64" s="4">
        <v>24077</v>
      </c>
      <c r="H64" s="4">
        <v>23768</v>
      </c>
      <c r="I64" s="4">
        <v>23971</v>
      </c>
      <c r="J64" s="4">
        <v>24046</v>
      </c>
      <c r="K64" s="4">
        <v>23977</v>
      </c>
      <c r="L64" s="4">
        <v>24553</v>
      </c>
      <c r="M64" s="40">
        <v>24334</v>
      </c>
      <c r="N64" s="13">
        <f t="shared" si="1"/>
        <v>23822.583333333332</v>
      </c>
    </row>
    <row r="65" spans="1:14" ht="12" customHeight="1" x14ac:dyDescent="0.2">
      <c r="A65" s="7" t="str">
        <f>'Pregnant Women Participating'!A65</f>
        <v>Montana</v>
      </c>
      <c r="B65" s="13">
        <v>2872</v>
      </c>
      <c r="C65" s="4">
        <v>2949</v>
      </c>
      <c r="D65" s="4">
        <v>2987</v>
      </c>
      <c r="E65" s="4">
        <v>2994</v>
      </c>
      <c r="F65" s="4">
        <v>3015</v>
      </c>
      <c r="G65" s="4">
        <v>3081</v>
      </c>
      <c r="H65" s="4">
        <v>3064</v>
      </c>
      <c r="I65" s="4">
        <v>3064</v>
      </c>
      <c r="J65" s="4">
        <v>3064</v>
      </c>
      <c r="K65" s="4">
        <v>2995</v>
      </c>
      <c r="L65" s="4">
        <v>3040</v>
      </c>
      <c r="M65" s="40">
        <v>2968</v>
      </c>
      <c r="N65" s="13">
        <f t="shared" si="1"/>
        <v>3007.75</v>
      </c>
    </row>
    <row r="66" spans="1:14" ht="12" customHeight="1" x14ac:dyDescent="0.2">
      <c r="A66" s="7" t="str">
        <f>'Pregnant Women Participating'!A66</f>
        <v>Nebraska</v>
      </c>
      <c r="B66" s="13">
        <v>7209</v>
      </c>
      <c r="C66" s="4">
        <v>7224</v>
      </c>
      <c r="D66" s="4">
        <v>7210</v>
      </c>
      <c r="E66" s="4">
        <v>7169</v>
      </c>
      <c r="F66" s="4">
        <v>7300</v>
      </c>
      <c r="G66" s="4">
        <v>7441</v>
      </c>
      <c r="H66" s="4">
        <v>7441</v>
      </c>
      <c r="I66" s="4">
        <v>7507</v>
      </c>
      <c r="J66" s="4">
        <v>7563</v>
      </c>
      <c r="K66" s="4">
        <v>7509</v>
      </c>
      <c r="L66" s="4">
        <v>7385</v>
      </c>
      <c r="M66" s="40">
        <v>7400</v>
      </c>
      <c r="N66" s="13">
        <f t="shared" si="1"/>
        <v>7363.166666666667</v>
      </c>
    </row>
    <row r="67" spans="1:14" ht="12" customHeight="1" x14ac:dyDescent="0.2">
      <c r="A67" s="7" t="str">
        <f>'Pregnant Women Participating'!A67</f>
        <v>North Dakota</v>
      </c>
      <c r="B67" s="13">
        <v>2010</v>
      </c>
      <c r="C67" s="4">
        <v>2007</v>
      </c>
      <c r="D67" s="4">
        <v>1976</v>
      </c>
      <c r="E67" s="4">
        <v>1979</v>
      </c>
      <c r="F67" s="4">
        <v>2021</v>
      </c>
      <c r="G67" s="4">
        <v>2036</v>
      </c>
      <c r="H67" s="4">
        <v>2014</v>
      </c>
      <c r="I67" s="4">
        <v>2060</v>
      </c>
      <c r="J67" s="4">
        <v>2120</v>
      </c>
      <c r="K67" s="4">
        <v>2273</v>
      </c>
      <c r="L67" s="4">
        <v>2321</v>
      </c>
      <c r="M67" s="40">
        <v>2282</v>
      </c>
      <c r="N67" s="13">
        <f t="shared" si="1"/>
        <v>2091.5833333333335</v>
      </c>
    </row>
    <row r="68" spans="1:14" ht="12" customHeight="1" x14ac:dyDescent="0.2">
      <c r="A68" s="7" t="str">
        <f>'Pregnant Women Participating'!A68</f>
        <v>South Dakota</v>
      </c>
      <c r="B68" s="13">
        <v>2995</v>
      </c>
      <c r="C68" s="4">
        <v>2980</v>
      </c>
      <c r="D68" s="4">
        <v>2992</v>
      </c>
      <c r="E68" s="4">
        <v>3081</v>
      </c>
      <c r="F68" s="4">
        <v>3064</v>
      </c>
      <c r="G68" s="4">
        <v>3182</v>
      </c>
      <c r="H68" s="4">
        <v>3128</v>
      </c>
      <c r="I68" s="4">
        <v>3186</v>
      </c>
      <c r="J68" s="4">
        <v>3154</v>
      </c>
      <c r="K68" s="4">
        <v>3159</v>
      </c>
      <c r="L68" s="4">
        <v>3150</v>
      </c>
      <c r="M68" s="40">
        <v>3090</v>
      </c>
      <c r="N68" s="13">
        <f t="shared" si="1"/>
        <v>3096.75</v>
      </c>
    </row>
    <row r="69" spans="1:14" ht="12" customHeight="1" x14ac:dyDescent="0.2">
      <c r="A69" s="7" t="str">
        <f>'Pregnant Women Participating'!A69</f>
        <v>Wyoming</v>
      </c>
      <c r="B69" s="13">
        <v>1556</v>
      </c>
      <c r="C69" s="4">
        <v>1558</v>
      </c>
      <c r="D69" s="4">
        <v>1557</v>
      </c>
      <c r="E69" s="4">
        <v>1596</v>
      </c>
      <c r="F69" s="4">
        <v>1589</v>
      </c>
      <c r="G69" s="4">
        <v>1625</v>
      </c>
      <c r="H69" s="4">
        <v>1648</v>
      </c>
      <c r="I69" s="4">
        <v>1671</v>
      </c>
      <c r="J69" s="4">
        <v>1711</v>
      </c>
      <c r="K69" s="4">
        <v>1687</v>
      </c>
      <c r="L69" s="4">
        <v>1730</v>
      </c>
      <c r="M69" s="40">
        <v>1697</v>
      </c>
      <c r="N69" s="13">
        <f t="shared" si="1"/>
        <v>1635.4166666666667</v>
      </c>
    </row>
    <row r="70" spans="1:14" ht="12" customHeight="1" x14ac:dyDescent="0.2">
      <c r="A70" s="7" t="str">
        <f>'Pregnant Women Participating'!A70</f>
        <v>Ute Mountain Ute Tribe, CO</v>
      </c>
      <c r="B70" s="13">
        <v>22</v>
      </c>
      <c r="C70" s="4">
        <v>24</v>
      </c>
      <c r="D70" s="4">
        <v>23</v>
      </c>
      <c r="E70" s="4">
        <v>25</v>
      </c>
      <c r="F70" s="4">
        <v>28</v>
      </c>
      <c r="G70" s="4">
        <v>33</v>
      </c>
      <c r="H70" s="4">
        <v>38</v>
      </c>
      <c r="I70" s="4">
        <v>35</v>
      </c>
      <c r="J70" s="4">
        <v>32</v>
      </c>
      <c r="K70" s="4">
        <v>32</v>
      </c>
      <c r="L70" s="4">
        <v>34</v>
      </c>
      <c r="M70" s="40">
        <v>34</v>
      </c>
      <c r="N70" s="13">
        <f t="shared" si="1"/>
        <v>30</v>
      </c>
    </row>
    <row r="71" spans="1:14" ht="12" customHeight="1" x14ac:dyDescent="0.2">
      <c r="A71" s="7" t="str">
        <f>'Pregnant Women Participating'!A71</f>
        <v>Omaha Sioux, NE</v>
      </c>
      <c r="B71" s="13">
        <v>53</v>
      </c>
      <c r="C71" s="4">
        <v>55</v>
      </c>
      <c r="D71" s="4">
        <v>50</v>
      </c>
      <c r="E71" s="4">
        <v>53</v>
      </c>
      <c r="F71" s="4">
        <v>56</v>
      </c>
      <c r="G71" s="4">
        <v>54</v>
      </c>
      <c r="H71" s="4">
        <v>62</v>
      </c>
      <c r="I71" s="4">
        <v>61</v>
      </c>
      <c r="J71" s="4">
        <v>60</v>
      </c>
      <c r="K71" s="4">
        <v>61</v>
      </c>
      <c r="L71" s="4">
        <v>63</v>
      </c>
      <c r="M71" s="40">
        <v>63</v>
      </c>
      <c r="N71" s="13">
        <f t="shared" si="1"/>
        <v>57.583333333333336</v>
      </c>
    </row>
    <row r="72" spans="1:14" ht="12" customHeight="1" x14ac:dyDescent="0.2">
      <c r="A72" s="7" t="str">
        <f>'Pregnant Women Participating'!A72</f>
        <v>Santee Sioux, NE</v>
      </c>
      <c r="B72" s="13">
        <v>12</v>
      </c>
      <c r="C72" s="4">
        <v>12</v>
      </c>
      <c r="D72" s="4">
        <v>11</v>
      </c>
      <c r="E72" s="4">
        <v>13</v>
      </c>
      <c r="F72" s="4">
        <v>12</v>
      </c>
      <c r="G72" s="4">
        <v>9</v>
      </c>
      <c r="H72" s="4">
        <v>10</v>
      </c>
      <c r="I72" s="4">
        <v>10</v>
      </c>
      <c r="J72" s="4">
        <v>11</v>
      </c>
      <c r="K72" s="4">
        <v>10</v>
      </c>
      <c r="L72" s="4">
        <v>11</v>
      </c>
      <c r="M72" s="40">
        <v>12</v>
      </c>
      <c r="N72" s="13">
        <f t="shared" si="1"/>
        <v>11.083333333333334</v>
      </c>
    </row>
    <row r="73" spans="1:14" ht="12" customHeight="1" x14ac:dyDescent="0.2">
      <c r="A73" s="7" t="str">
        <f>'Pregnant Women Participating'!A73</f>
        <v>Winnebago Tribe, NE</v>
      </c>
      <c r="B73" s="13">
        <v>33</v>
      </c>
      <c r="C73" s="4">
        <v>34</v>
      </c>
      <c r="D73" s="4">
        <v>38</v>
      </c>
      <c r="E73" s="4">
        <v>31</v>
      </c>
      <c r="F73" s="4">
        <v>30</v>
      </c>
      <c r="G73" s="4">
        <v>33</v>
      </c>
      <c r="H73" s="4">
        <v>41</v>
      </c>
      <c r="I73" s="4">
        <v>45</v>
      </c>
      <c r="J73" s="4">
        <v>42</v>
      </c>
      <c r="K73" s="4">
        <v>45</v>
      </c>
      <c r="L73" s="4">
        <v>43</v>
      </c>
      <c r="M73" s="40">
        <v>41</v>
      </c>
      <c r="N73" s="13">
        <f t="shared" si="1"/>
        <v>38</v>
      </c>
    </row>
    <row r="74" spans="1:14" ht="12" customHeight="1" x14ac:dyDescent="0.2">
      <c r="A74" s="7" t="str">
        <f>'Pregnant Women Participating'!A74</f>
        <v>Standing Rock Sioux Tribe, ND</v>
      </c>
      <c r="B74" s="13">
        <v>58</v>
      </c>
      <c r="C74" s="4">
        <v>50</v>
      </c>
      <c r="D74" s="4">
        <v>54</v>
      </c>
      <c r="E74" s="4">
        <v>59</v>
      </c>
      <c r="F74" s="4">
        <v>57</v>
      </c>
      <c r="G74" s="4">
        <v>64</v>
      </c>
      <c r="H74" s="4">
        <v>60</v>
      </c>
      <c r="I74" s="4">
        <v>58</v>
      </c>
      <c r="J74" s="4">
        <v>58</v>
      </c>
      <c r="K74" s="4">
        <v>60</v>
      </c>
      <c r="L74" s="4">
        <v>61</v>
      </c>
      <c r="M74" s="40">
        <v>68</v>
      </c>
      <c r="N74" s="13">
        <f t="shared" si="1"/>
        <v>58.916666666666664</v>
      </c>
    </row>
    <row r="75" spans="1:14" ht="12" customHeight="1" x14ac:dyDescent="0.2">
      <c r="A75" s="7" t="str">
        <f>'Pregnant Women Participating'!A75</f>
        <v>Three Affiliated Tribes, ND</v>
      </c>
      <c r="B75" s="13">
        <v>26</v>
      </c>
      <c r="C75" s="4">
        <v>23</v>
      </c>
      <c r="D75" s="4">
        <v>22</v>
      </c>
      <c r="E75" s="4">
        <v>25</v>
      </c>
      <c r="F75" s="4">
        <v>26</v>
      </c>
      <c r="G75" s="4">
        <v>28</v>
      </c>
      <c r="H75" s="4">
        <v>26</v>
      </c>
      <c r="I75" s="4">
        <v>24</v>
      </c>
      <c r="J75" s="4">
        <v>26</v>
      </c>
      <c r="K75" s="4">
        <v>24</v>
      </c>
      <c r="L75" s="4">
        <v>24</v>
      </c>
      <c r="M75" s="40">
        <v>24</v>
      </c>
      <c r="N75" s="13">
        <f t="shared" si="1"/>
        <v>24.833333333333332</v>
      </c>
    </row>
    <row r="76" spans="1:14" ht="12" customHeight="1" x14ac:dyDescent="0.2">
      <c r="A76" s="7" t="str">
        <f>'Pregnant Women Participating'!A76</f>
        <v>Cheyenne River Sioux, SD</v>
      </c>
      <c r="B76" s="13">
        <v>104</v>
      </c>
      <c r="C76" s="4">
        <v>102</v>
      </c>
      <c r="D76" s="4">
        <v>110</v>
      </c>
      <c r="E76" s="4">
        <v>116</v>
      </c>
      <c r="F76" s="4">
        <v>112</v>
      </c>
      <c r="G76" s="4">
        <v>117</v>
      </c>
      <c r="H76" s="4">
        <v>106</v>
      </c>
      <c r="I76" s="4">
        <v>102</v>
      </c>
      <c r="J76" s="4">
        <v>102</v>
      </c>
      <c r="K76" s="4">
        <v>109</v>
      </c>
      <c r="L76" s="4">
        <v>109</v>
      </c>
      <c r="M76" s="40">
        <v>107</v>
      </c>
      <c r="N76" s="13">
        <f t="shared" si="1"/>
        <v>108</v>
      </c>
    </row>
    <row r="77" spans="1:14" ht="12" customHeight="1" x14ac:dyDescent="0.2">
      <c r="A77" s="7" t="str">
        <f>'Pregnant Women Participating'!A77</f>
        <v>Rosebud Sioux, SD</v>
      </c>
      <c r="B77" s="13">
        <v>158</v>
      </c>
      <c r="C77" s="4">
        <v>170</v>
      </c>
      <c r="D77" s="4">
        <v>167</v>
      </c>
      <c r="E77" s="4">
        <v>175</v>
      </c>
      <c r="F77" s="4">
        <v>173</v>
      </c>
      <c r="G77" s="4">
        <v>184</v>
      </c>
      <c r="H77" s="4">
        <v>185</v>
      </c>
      <c r="I77" s="4">
        <v>194</v>
      </c>
      <c r="J77" s="4">
        <v>194</v>
      </c>
      <c r="K77" s="4">
        <v>194</v>
      </c>
      <c r="L77" s="4">
        <v>197</v>
      </c>
      <c r="M77" s="40">
        <v>169</v>
      </c>
      <c r="N77" s="13">
        <f t="shared" si="1"/>
        <v>180</v>
      </c>
    </row>
    <row r="78" spans="1:14" ht="12" customHeight="1" x14ac:dyDescent="0.2">
      <c r="A78" s="7" t="str">
        <f>'Pregnant Women Participating'!A78</f>
        <v>Northern Arapahoe, WY</v>
      </c>
      <c r="B78" s="13">
        <v>59</v>
      </c>
      <c r="C78" s="4">
        <v>58</v>
      </c>
      <c r="D78" s="4">
        <v>62</v>
      </c>
      <c r="E78" s="4">
        <v>54</v>
      </c>
      <c r="F78" s="4">
        <v>53</v>
      </c>
      <c r="G78" s="4">
        <v>56</v>
      </c>
      <c r="H78" s="4">
        <v>58</v>
      </c>
      <c r="I78" s="4">
        <v>55</v>
      </c>
      <c r="J78" s="4">
        <v>53</v>
      </c>
      <c r="K78" s="4">
        <v>53</v>
      </c>
      <c r="L78" s="4">
        <v>57</v>
      </c>
      <c r="M78" s="40">
        <v>59</v>
      </c>
      <c r="N78" s="13">
        <f t="shared" si="1"/>
        <v>56.416666666666664</v>
      </c>
    </row>
    <row r="79" spans="1:14" ht="12" customHeight="1" x14ac:dyDescent="0.2">
      <c r="A79" s="7" t="str">
        <f>'Pregnant Women Participating'!A79</f>
        <v>Shoshone Tribe, WY</v>
      </c>
      <c r="B79" s="13">
        <v>23</v>
      </c>
      <c r="C79" s="4">
        <v>29</v>
      </c>
      <c r="D79" s="4">
        <v>24</v>
      </c>
      <c r="E79" s="4">
        <v>31</v>
      </c>
      <c r="F79" s="4">
        <v>17</v>
      </c>
      <c r="G79" s="4">
        <v>29</v>
      </c>
      <c r="H79" s="4">
        <v>17</v>
      </c>
      <c r="I79" s="4">
        <v>19</v>
      </c>
      <c r="J79" s="4">
        <v>16</v>
      </c>
      <c r="K79" s="4">
        <v>17</v>
      </c>
      <c r="L79" s="4">
        <v>18</v>
      </c>
      <c r="M79" s="40">
        <v>17</v>
      </c>
      <c r="N79" s="13">
        <f t="shared" si="1"/>
        <v>21.416666666666668</v>
      </c>
    </row>
    <row r="80" spans="1:14" ht="12" customHeight="1" x14ac:dyDescent="0.2">
      <c r="A80" s="8" t="str">
        <f>'Pregnant Women Participating'!A80</f>
        <v>Alaska</v>
      </c>
      <c r="B80" s="13">
        <v>2865</v>
      </c>
      <c r="C80" s="4">
        <v>2867</v>
      </c>
      <c r="D80" s="4">
        <v>2883</v>
      </c>
      <c r="E80" s="4">
        <v>2903</v>
      </c>
      <c r="F80" s="4">
        <v>2952</v>
      </c>
      <c r="G80" s="4">
        <v>3018</v>
      </c>
      <c r="H80" s="4">
        <v>2980</v>
      </c>
      <c r="I80" s="4">
        <v>3030</v>
      </c>
      <c r="J80" s="4">
        <v>3033</v>
      </c>
      <c r="K80" s="4">
        <v>3009</v>
      </c>
      <c r="L80" s="4">
        <v>3029</v>
      </c>
      <c r="M80" s="40">
        <v>2985</v>
      </c>
      <c r="N80" s="13">
        <f t="shared" si="1"/>
        <v>2962.8333333333335</v>
      </c>
    </row>
    <row r="81" spans="1:14" ht="12" customHeight="1" x14ac:dyDescent="0.2">
      <c r="A81" s="8" t="str">
        <f>'Pregnant Women Participating'!A81</f>
        <v>American Samoa</v>
      </c>
      <c r="B81" s="13">
        <v>628</v>
      </c>
      <c r="C81" s="4">
        <v>618</v>
      </c>
      <c r="D81" s="4">
        <v>619</v>
      </c>
      <c r="E81" s="4">
        <v>627</v>
      </c>
      <c r="F81" s="4">
        <v>623</v>
      </c>
      <c r="G81" s="4">
        <v>630</v>
      </c>
      <c r="H81" s="4">
        <v>615</v>
      </c>
      <c r="I81" s="4">
        <v>631</v>
      </c>
      <c r="J81" s="4">
        <v>626</v>
      </c>
      <c r="K81" s="4">
        <v>626</v>
      </c>
      <c r="L81" s="4">
        <v>647</v>
      </c>
      <c r="M81" s="40">
        <v>652</v>
      </c>
      <c r="N81" s="13">
        <f t="shared" si="1"/>
        <v>628.5</v>
      </c>
    </row>
    <row r="82" spans="1:14" ht="12" customHeight="1" x14ac:dyDescent="0.2">
      <c r="A82" s="8" t="str">
        <f>'Pregnant Women Participating'!A82</f>
        <v>California</v>
      </c>
      <c r="B82" s="13">
        <v>180173</v>
      </c>
      <c r="C82" s="4">
        <v>179077</v>
      </c>
      <c r="D82" s="4">
        <v>177939</v>
      </c>
      <c r="E82" s="4">
        <v>179452</v>
      </c>
      <c r="F82" s="4">
        <v>177811</v>
      </c>
      <c r="G82" s="4">
        <v>179704</v>
      </c>
      <c r="H82" s="4">
        <v>178234</v>
      </c>
      <c r="I82" s="4">
        <v>178991</v>
      </c>
      <c r="J82" s="4">
        <v>179211</v>
      </c>
      <c r="K82" s="4">
        <v>178278</v>
      </c>
      <c r="L82" s="4">
        <v>178465</v>
      </c>
      <c r="M82" s="40">
        <v>177028</v>
      </c>
      <c r="N82" s="13">
        <f t="shared" si="1"/>
        <v>178696.91666666666</v>
      </c>
    </row>
    <row r="83" spans="1:14" ht="12" customHeight="1" x14ac:dyDescent="0.2">
      <c r="A83" s="8" t="str">
        <f>'Pregnant Women Participating'!A83</f>
        <v>Guam</v>
      </c>
      <c r="B83" s="13">
        <v>1230</v>
      </c>
      <c r="C83" s="4">
        <v>1211</v>
      </c>
      <c r="D83" s="4">
        <v>1196</v>
      </c>
      <c r="E83" s="4">
        <v>1220</v>
      </c>
      <c r="F83" s="4">
        <v>1233</v>
      </c>
      <c r="G83" s="4">
        <v>1268</v>
      </c>
      <c r="H83" s="4">
        <v>1295</v>
      </c>
      <c r="I83" s="4">
        <v>1278</v>
      </c>
      <c r="J83" s="4">
        <v>1262</v>
      </c>
      <c r="K83" s="4">
        <v>1257</v>
      </c>
      <c r="L83" s="4">
        <v>1273</v>
      </c>
      <c r="M83" s="40">
        <v>1290</v>
      </c>
      <c r="N83" s="13">
        <f t="shared" si="1"/>
        <v>1251.0833333333333</v>
      </c>
    </row>
    <row r="84" spans="1:14" ht="12" customHeight="1" x14ac:dyDescent="0.2">
      <c r="A84" s="8" t="str">
        <f>'Pregnant Women Participating'!A84</f>
        <v>Hawaii</v>
      </c>
      <c r="B84" s="13">
        <v>5381</v>
      </c>
      <c r="C84" s="4">
        <v>5406</v>
      </c>
      <c r="D84" s="4">
        <v>5389</v>
      </c>
      <c r="E84" s="4">
        <v>5462</v>
      </c>
      <c r="F84" s="4">
        <v>5457</v>
      </c>
      <c r="G84" s="4">
        <v>5504</v>
      </c>
      <c r="H84" s="4">
        <v>5452</v>
      </c>
      <c r="I84" s="4">
        <v>5477</v>
      </c>
      <c r="J84" s="4">
        <v>5486</v>
      </c>
      <c r="K84" s="4">
        <v>5382</v>
      </c>
      <c r="L84" s="4">
        <v>5238</v>
      </c>
      <c r="M84" s="40">
        <v>5142</v>
      </c>
      <c r="N84" s="13">
        <f t="shared" si="1"/>
        <v>5398</v>
      </c>
    </row>
    <row r="85" spans="1:14" ht="12" customHeight="1" x14ac:dyDescent="0.2">
      <c r="A85" s="8" t="str">
        <f>'Pregnant Women Participating'!A85</f>
        <v>Idaho</v>
      </c>
      <c r="B85" s="13">
        <v>6343</v>
      </c>
      <c r="C85" s="4">
        <v>6338</v>
      </c>
      <c r="D85" s="4">
        <v>6278</v>
      </c>
      <c r="E85" s="4">
        <v>6308</v>
      </c>
      <c r="F85" s="4">
        <v>6314</v>
      </c>
      <c r="G85" s="4">
        <v>6492</v>
      </c>
      <c r="H85" s="4">
        <v>6401</v>
      </c>
      <c r="I85" s="4">
        <v>6454</v>
      </c>
      <c r="J85" s="4">
        <v>6441</v>
      </c>
      <c r="K85" s="4">
        <v>6502</v>
      </c>
      <c r="L85" s="4">
        <v>6578</v>
      </c>
      <c r="M85" s="40">
        <v>6504</v>
      </c>
      <c r="N85" s="13">
        <f t="shared" si="1"/>
        <v>6412.75</v>
      </c>
    </row>
    <row r="86" spans="1:14" ht="12" customHeight="1" x14ac:dyDescent="0.2">
      <c r="A86" s="8" t="str">
        <f>'Pregnant Women Participating'!A86</f>
        <v>Nevada</v>
      </c>
      <c r="B86" s="13">
        <v>11918</v>
      </c>
      <c r="C86" s="4">
        <v>11812</v>
      </c>
      <c r="D86" s="4">
        <v>11778</v>
      </c>
      <c r="E86" s="4">
        <v>11894</v>
      </c>
      <c r="F86" s="4">
        <v>11975</v>
      </c>
      <c r="G86" s="4">
        <v>12082</v>
      </c>
      <c r="H86" s="4">
        <v>11983</v>
      </c>
      <c r="I86" s="4">
        <v>12047</v>
      </c>
      <c r="J86" s="4">
        <v>12152</v>
      </c>
      <c r="K86" s="4">
        <v>12056</v>
      </c>
      <c r="L86" s="4">
        <v>12172</v>
      </c>
      <c r="M86" s="40">
        <v>12068</v>
      </c>
      <c r="N86" s="13">
        <f t="shared" si="1"/>
        <v>11994.75</v>
      </c>
    </row>
    <row r="87" spans="1:14" ht="12" customHeight="1" x14ac:dyDescent="0.2">
      <c r="A87" s="8" t="str">
        <f>'Pregnant Women Participating'!A87</f>
        <v>Oregon</v>
      </c>
      <c r="B87" s="13">
        <v>14032</v>
      </c>
      <c r="C87" s="4">
        <v>14115</v>
      </c>
      <c r="D87" s="4">
        <v>14121</v>
      </c>
      <c r="E87" s="4">
        <v>14301</v>
      </c>
      <c r="F87" s="4">
        <v>14255</v>
      </c>
      <c r="G87" s="4">
        <v>14393</v>
      </c>
      <c r="H87" s="4">
        <v>14435</v>
      </c>
      <c r="I87" s="4">
        <v>14679</v>
      </c>
      <c r="J87" s="4">
        <v>14649</v>
      </c>
      <c r="K87" s="4">
        <v>14622</v>
      </c>
      <c r="L87" s="4">
        <v>14729</v>
      </c>
      <c r="M87" s="40">
        <v>15144</v>
      </c>
      <c r="N87" s="13">
        <f t="shared" si="1"/>
        <v>14456.25</v>
      </c>
    </row>
    <row r="88" spans="1:14" ht="12" customHeight="1" x14ac:dyDescent="0.2">
      <c r="A88" s="8" t="str">
        <f>'Pregnant Women Participating'!A88</f>
        <v>Washington</v>
      </c>
      <c r="B88" s="13">
        <v>24925</v>
      </c>
      <c r="C88" s="4">
        <v>24785</v>
      </c>
      <c r="D88" s="4">
        <v>24770</v>
      </c>
      <c r="E88" s="4">
        <v>25133</v>
      </c>
      <c r="F88" s="4">
        <v>25111</v>
      </c>
      <c r="G88" s="4">
        <v>25570</v>
      </c>
      <c r="H88" s="4">
        <v>25515</v>
      </c>
      <c r="I88" s="4">
        <v>25735</v>
      </c>
      <c r="J88" s="4">
        <v>25908</v>
      </c>
      <c r="K88" s="4">
        <v>25676</v>
      </c>
      <c r="L88" s="4">
        <v>25834</v>
      </c>
      <c r="M88" s="40">
        <v>25515</v>
      </c>
      <c r="N88" s="13">
        <f t="shared" si="1"/>
        <v>25373.083333333332</v>
      </c>
    </row>
    <row r="89" spans="1:14" ht="12" customHeight="1" x14ac:dyDescent="0.2">
      <c r="A89" s="8" t="str">
        <f>'Pregnant Women Participating'!A89</f>
        <v>Northern Marianas</v>
      </c>
      <c r="B89" s="13">
        <v>387</v>
      </c>
      <c r="C89" s="4">
        <v>380</v>
      </c>
      <c r="D89" s="4">
        <v>382</v>
      </c>
      <c r="E89" s="4">
        <v>389</v>
      </c>
      <c r="F89" s="4">
        <v>393</v>
      </c>
      <c r="G89" s="4">
        <v>434</v>
      </c>
      <c r="H89" s="4">
        <v>426</v>
      </c>
      <c r="I89" s="4">
        <v>417</v>
      </c>
      <c r="J89" s="4">
        <v>416</v>
      </c>
      <c r="K89" s="4">
        <v>423</v>
      </c>
      <c r="L89" s="4">
        <v>444</v>
      </c>
      <c r="M89" s="40">
        <v>471</v>
      </c>
      <c r="N89" s="13">
        <f t="shared" si="1"/>
        <v>413.5</v>
      </c>
    </row>
    <row r="90" spans="1:14" ht="12" customHeight="1" x14ac:dyDescent="0.2">
      <c r="A90" s="8" t="str">
        <f>'Pregnant Women Participating'!A90</f>
        <v>Inter-Tribal Council, NV</v>
      </c>
      <c r="B90" s="13">
        <v>114</v>
      </c>
      <c r="C90" s="4">
        <v>117</v>
      </c>
      <c r="D90" s="4">
        <v>115</v>
      </c>
      <c r="E90" s="4">
        <v>114</v>
      </c>
      <c r="F90" s="4">
        <v>112</v>
      </c>
      <c r="G90" s="4">
        <v>104</v>
      </c>
      <c r="H90" s="4">
        <v>95</v>
      </c>
      <c r="I90" s="4">
        <v>91</v>
      </c>
      <c r="J90" s="4">
        <v>90</v>
      </c>
      <c r="K90" s="4">
        <v>85</v>
      </c>
      <c r="L90" s="4">
        <v>81</v>
      </c>
      <c r="M90" s="40">
        <v>76</v>
      </c>
      <c r="N90" s="13">
        <f t="shared" si="1"/>
        <v>99.5</v>
      </c>
    </row>
  </sheetData>
  <phoneticPr fontId="2" type="noConversion"/>
  <pageMargins left="0.5" right="0.5" top="0.5" bottom="0.5" header="0.5" footer="0.3"/>
  <pageSetup scale="91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7">
    <pageSetUpPr fitToPage="1"/>
  </sheetPr>
  <dimension ref="A1:N90"/>
  <sheetViews>
    <sheetView showGridLines="0" topLeftCell="A57" workbookViewId="0">
      <selection activeCell="A91" sqref="A91:XFD96"/>
    </sheetView>
  </sheetViews>
  <sheetFormatPr defaultColWidth="9.140625" defaultRowHeight="12" x14ac:dyDescent="0.2"/>
  <cols>
    <col min="1" max="1" width="34.7109375" style="3" customWidth="1"/>
    <col min="2" max="13" width="11.7109375" style="3" customWidth="1"/>
    <col min="14" max="14" width="13.7109375" style="3" customWidth="1"/>
    <col min="15" max="16384" width="9.140625" style="3"/>
  </cols>
  <sheetData>
    <row r="1" spans="1:14" ht="24" customHeight="1" x14ac:dyDescent="0.2">
      <c r="A1" s="74" t="s">
        <v>124</v>
      </c>
      <c r="B1" s="18" t="s">
        <v>164</v>
      </c>
      <c r="C1" s="19" t="s">
        <v>165</v>
      </c>
      <c r="D1" s="19" t="s">
        <v>166</v>
      </c>
      <c r="E1" s="19" t="s">
        <v>167</v>
      </c>
      <c r="F1" s="19" t="s">
        <v>168</v>
      </c>
      <c r="G1" s="19" t="s">
        <v>169</v>
      </c>
      <c r="H1" s="19" t="s">
        <v>170</v>
      </c>
      <c r="I1" s="19" t="s">
        <v>171</v>
      </c>
      <c r="J1" s="19" t="s">
        <v>172</v>
      </c>
      <c r="K1" s="19" t="s">
        <v>173</v>
      </c>
      <c r="L1" s="19" t="s">
        <v>174</v>
      </c>
      <c r="M1" s="19" t="s">
        <v>175</v>
      </c>
      <c r="N1" s="12" t="s">
        <v>176</v>
      </c>
    </row>
    <row r="2" spans="1:14" ht="12" customHeight="1" x14ac:dyDescent="0.2">
      <c r="A2" s="7" t="str">
        <f>'Pregnant Women Participating'!A2</f>
        <v>Connecticut</v>
      </c>
      <c r="B2" s="13">
        <v>26800</v>
      </c>
      <c r="C2" s="4">
        <v>26645</v>
      </c>
      <c r="D2" s="4">
        <v>26252</v>
      </c>
      <c r="E2" s="4">
        <v>26395</v>
      </c>
      <c r="F2" s="4">
        <v>26207</v>
      </c>
      <c r="G2" s="4">
        <v>26578</v>
      </c>
      <c r="H2" s="4">
        <v>26680</v>
      </c>
      <c r="I2" s="4">
        <v>26975</v>
      </c>
      <c r="J2" s="4">
        <v>26977</v>
      </c>
      <c r="K2" s="4">
        <v>27129</v>
      </c>
      <c r="L2" s="4">
        <v>27561</v>
      </c>
      <c r="M2" s="40">
        <v>27658</v>
      </c>
      <c r="N2" s="13">
        <f t="shared" ref="N2:N11" si="0">IF(SUM(B2:M2)&gt;0,AVERAGE(B2:M2)," ")</f>
        <v>26821.416666666668</v>
      </c>
    </row>
    <row r="3" spans="1:14" ht="12" customHeight="1" x14ac:dyDescent="0.2">
      <c r="A3" s="7" t="str">
        <f>'Pregnant Women Participating'!A3</f>
        <v>Maine</v>
      </c>
      <c r="B3" s="13">
        <v>9985</v>
      </c>
      <c r="C3" s="4">
        <v>9993</v>
      </c>
      <c r="D3" s="4">
        <v>10059</v>
      </c>
      <c r="E3" s="4">
        <v>10157</v>
      </c>
      <c r="F3" s="4">
        <v>10204</v>
      </c>
      <c r="G3" s="4">
        <v>10347</v>
      </c>
      <c r="H3" s="4">
        <v>10413</v>
      </c>
      <c r="I3" s="4">
        <v>10502</v>
      </c>
      <c r="J3" s="4">
        <v>10605</v>
      </c>
      <c r="K3" s="4">
        <v>10713</v>
      </c>
      <c r="L3" s="4">
        <v>10577</v>
      </c>
      <c r="M3" s="40">
        <v>10553</v>
      </c>
      <c r="N3" s="13">
        <f t="shared" si="0"/>
        <v>10342.333333333334</v>
      </c>
    </row>
    <row r="4" spans="1:14" ht="12" customHeight="1" x14ac:dyDescent="0.2">
      <c r="A4" s="7" t="str">
        <f>'Pregnant Women Participating'!A4</f>
        <v>Massachusetts</v>
      </c>
      <c r="B4" s="13">
        <v>73563</v>
      </c>
      <c r="C4" s="4">
        <v>73154</v>
      </c>
      <c r="D4" s="4">
        <v>73534</v>
      </c>
      <c r="E4" s="4">
        <v>74298</v>
      </c>
      <c r="F4" s="4">
        <v>74598</v>
      </c>
      <c r="G4" s="4">
        <v>75848</v>
      </c>
      <c r="H4" s="4">
        <v>75951</v>
      </c>
      <c r="I4" s="4">
        <v>76811</v>
      </c>
      <c r="J4" s="4">
        <v>76851</v>
      </c>
      <c r="K4" s="4">
        <v>77004</v>
      </c>
      <c r="L4" s="4">
        <v>76491</v>
      </c>
      <c r="M4" s="40">
        <v>75442</v>
      </c>
      <c r="N4" s="13">
        <f t="shared" si="0"/>
        <v>75295.416666666672</v>
      </c>
    </row>
    <row r="5" spans="1:14" ht="12" customHeight="1" x14ac:dyDescent="0.2">
      <c r="A5" s="7" t="str">
        <f>'Pregnant Women Participating'!A5</f>
        <v>New Hampshire</v>
      </c>
      <c r="B5" s="13">
        <v>8566</v>
      </c>
      <c r="C5" s="4">
        <v>8610</v>
      </c>
      <c r="D5" s="4">
        <v>8506</v>
      </c>
      <c r="E5" s="4">
        <v>8480</v>
      </c>
      <c r="F5" s="4">
        <v>8456</v>
      </c>
      <c r="G5" s="4">
        <v>8545</v>
      </c>
      <c r="H5" s="4">
        <v>8453</v>
      </c>
      <c r="I5" s="4">
        <v>8580</v>
      </c>
      <c r="J5" s="4">
        <v>8550</v>
      </c>
      <c r="K5" s="4">
        <v>8397</v>
      </c>
      <c r="L5" s="4">
        <v>8275</v>
      </c>
      <c r="M5" s="40">
        <v>8072</v>
      </c>
      <c r="N5" s="13">
        <f t="shared" si="0"/>
        <v>8457.5</v>
      </c>
    </row>
    <row r="6" spans="1:14" ht="12" customHeight="1" x14ac:dyDescent="0.2">
      <c r="A6" s="7" t="str">
        <f>'Pregnant Women Participating'!A6</f>
        <v>New York</v>
      </c>
      <c r="B6" s="13">
        <v>230459</v>
      </c>
      <c r="C6" s="4">
        <v>231774</v>
      </c>
      <c r="D6" s="4">
        <v>232912</v>
      </c>
      <c r="E6" s="4">
        <v>235523</v>
      </c>
      <c r="F6" s="4">
        <v>236710</v>
      </c>
      <c r="G6" s="4">
        <v>240451</v>
      </c>
      <c r="H6" s="4">
        <v>241315</v>
      </c>
      <c r="I6" s="4">
        <v>243888</v>
      </c>
      <c r="J6" s="4">
        <v>244219</v>
      </c>
      <c r="K6" s="4">
        <v>244129</v>
      </c>
      <c r="L6" s="4">
        <v>245919</v>
      </c>
      <c r="M6" s="40">
        <v>246843</v>
      </c>
      <c r="N6" s="13">
        <f t="shared" si="0"/>
        <v>239511.83333333334</v>
      </c>
    </row>
    <row r="7" spans="1:14" ht="12" customHeight="1" x14ac:dyDescent="0.2">
      <c r="A7" s="7" t="str">
        <f>'Pregnant Women Participating'!A7</f>
        <v>Rhode Island</v>
      </c>
      <c r="B7" s="13">
        <v>8758</v>
      </c>
      <c r="C7" s="4">
        <v>8883</v>
      </c>
      <c r="D7" s="4">
        <v>9075</v>
      </c>
      <c r="E7" s="4">
        <v>9351</v>
      </c>
      <c r="F7" s="4">
        <v>9389</v>
      </c>
      <c r="G7" s="4">
        <v>9680</v>
      </c>
      <c r="H7" s="4">
        <v>9718</v>
      </c>
      <c r="I7" s="4">
        <v>9776</v>
      </c>
      <c r="J7" s="4">
        <v>9897</v>
      </c>
      <c r="K7" s="4">
        <v>9889</v>
      </c>
      <c r="L7" s="4">
        <v>9929</v>
      </c>
      <c r="M7" s="40">
        <v>9911</v>
      </c>
      <c r="N7" s="13">
        <f t="shared" si="0"/>
        <v>9521.3333333333339</v>
      </c>
    </row>
    <row r="8" spans="1:14" ht="12" customHeight="1" x14ac:dyDescent="0.2">
      <c r="A8" s="7" t="str">
        <f>'Pregnant Women Participating'!A8</f>
        <v>Vermont</v>
      </c>
      <c r="B8" s="13">
        <v>7150</v>
      </c>
      <c r="C8" s="4">
        <v>6847</v>
      </c>
      <c r="D8" s="4">
        <v>6819</v>
      </c>
      <c r="E8" s="4">
        <v>6853</v>
      </c>
      <c r="F8" s="4">
        <v>6857</v>
      </c>
      <c r="G8" s="4">
        <v>6903</v>
      </c>
      <c r="H8" s="4">
        <v>6863</v>
      </c>
      <c r="I8" s="4">
        <v>6867</v>
      </c>
      <c r="J8" s="4">
        <v>6905</v>
      </c>
      <c r="K8" s="4">
        <v>6924</v>
      </c>
      <c r="L8" s="4">
        <v>6830</v>
      </c>
      <c r="M8" s="40">
        <v>6725</v>
      </c>
      <c r="N8" s="13">
        <f t="shared" si="0"/>
        <v>6878.583333333333</v>
      </c>
    </row>
    <row r="9" spans="1:14" ht="12" customHeight="1" x14ac:dyDescent="0.2">
      <c r="A9" s="7" t="str">
        <f>'Pregnant Women Participating'!A9</f>
        <v>Virgin Islands</v>
      </c>
      <c r="B9" s="13">
        <v>1275</v>
      </c>
      <c r="C9" s="4">
        <v>1299</v>
      </c>
      <c r="D9" s="4">
        <v>1283</v>
      </c>
      <c r="E9" s="4">
        <v>1285</v>
      </c>
      <c r="F9" s="4">
        <v>1275</v>
      </c>
      <c r="G9" s="4">
        <v>1315</v>
      </c>
      <c r="H9" s="4">
        <v>1330</v>
      </c>
      <c r="I9" s="4">
        <v>1323</v>
      </c>
      <c r="J9" s="4">
        <v>1361</v>
      </c>
      <c r="K9" s="4">
        <v>1351</v>
      </c>
      <c r="L9" s="4">
        <v>1339</v>
      </c>
      <c r="M9" s="40">
        <v>1323</v>
      </c>
      <c r="N9" s="13">
        <f t="shared" si="0"/>
        <v>1313.25</v>
      </c>
    </row>
    <row r="10" spans="1:14" ht="12" customHeight="1" x14ac:dyDescent="0.2">
      <c r="A10" s="7" t="str">
        <f>'Pregnant Women Participating'!A10</f>
        <v>Indian Township, ME</v>
      </c>
      <c r="B10" s="13">
        <v>29</v>
      </c>
      <c r="C10" s="4">
        <v>29</v>
      </c>
      <c r="D10" s="4">
        <v>27</v>
      </c>
      <c r="E10" s="4">
        <v>25</v>
      </c>
      <c r="F10" s="4">
        <v>23</v>
      </c>
      <c r="G10" s="4">
        <v>22</v>
      </c>
      <c r="H10" s="4">
        <v>23</v>
      </c>
      <c r="I10" s="4">
        <v>23</v>
      </c>
      <c r="J10" s="4">
        <v>18</v>
      </c>
      <c r="K10" s="4">
        <v>24</v>
      </c>
      <c r="L10" s="4">
        <v>23</v>
      </c>
      <c r="M10" s="40">
        <v>21</v>
      </c>
      <c r="N10" s="13">
        <f t="shared" si="0"/>
        <v>23.916666666666668</v>
      </c>
    </row>
    <row r="11" spans="1:14" ht="12" customHeight="1" x14ac:dyDescent="0.2">
      <c r="A11" s="7" t="str">
        <f>'Pregnant Women Participating'!A11</f>
        <v>Pleasant Point, ME</v>
      </c>
      <c r="B11" s="13">
        <v>17</v>
      </c>
      <c r="C11" s="4">
        <v>18</v>
      </c>
      <c r="D11" s="4">
        <v>18</v>
      </c>
      <c r="E11" s="4">
        <v>18</v>
      </c>
      <c r="F11" s="4">
        <v>18</v>
      </c>
      <c r="G11" s="4">
        <v>21</v>
      </c>
      <c r="H11" s="4">
        <v>22</v>
      </c>
      <c r="I11" s="4">
        <v>23</v>
      </c>
      <c r="J11" s="4">
        <v>22</v>
      </c>
      <c r="K11" s="4">
        <v>22</v>
      </c>
      <c r="L11" s="4">
        <v>20</v>
      </c>
      <c r="M11" s="40">
        <v>21</v>
      </c>
      <c r="N11" s="13">
        <f t="shared" si="0"/>
        <v>20</v>
      </c>
    </row>
    <row r="12" spans="1:14" ht="12" customHeight="1" x14ac:dyDescent="0.2">
      <c r="A12" s="7" t="str">
        <f>'Pregnant Women Participating'!A12</f>
        <v>Delaware</v>
      </c>
      <c r="B12" s="13">
        <v>10292</v>
      </c>
      <c r="C12" s="4">
        <v>10413</v>
      </c>
      <c r="D12" s="4">
        <v>10588</v>
      </c>
      <c r="E12" s="4">
        <v>10729</v>
      </c>
      <c r="F12" s="4">
        <v>10911</v>
      </c>
      <c r="G12" s="4">
        <v>11107</v>
      </c>
      <c r="H12" s="4">
        <v>11199</v>
      </c>
      <c r="I12" s="4">
        <v>11444</v>
      </c>
      <c r="J12" s="4">
        <v>11585</v>
      </c>
      <c r="K12" s="4">
        <v>11698</v>
      </c>
      <c r="L12" s="4">
        <v>11792</v>
      </c>
      <c r="M12" s="40">
        <v>11958</v>
      </c>
      <c r="N12" s="13">
        <f t="shared" ref="N12:N90" si="1">IF(SUM(B12:M12)&gt;0,AVERAGE(B12:M12)," ")</f>
        <v>11143</v>
      </c>
    </row>
    <row r="13" spans="1:14" ht="12" customHeight="1" x14ac:dyDescent="0.2">
      <c r="A13" s="7" t="str">
        <f>'Pregnant Women Participating'!A13</f>
        <v>District of Columbia</v>
      </c>
      <c r="B13" s="13">
        <v>4835</v>
      </c>
      <c r="C13" s="4">
        <v>4977</v>
      </c>
      <c r="D13" s="4">
        <v>5034</v>
      </c>
      <c r="E13" s="4">
        <v>5170</v>
      </c>
      <c r="F13" s="4">
        <v>5200</v>
      </c>
      <c r="G13" s="4">
        <v>5393</v>
      </c>
      <c r="H13" s="4">
        <v>5517</v>
      </c>
      <c r="I13" s="4">
        <v>5573</v>
      </c>
      <c r="J13" s="4">
        <v>5668</v>
      </c>
      <c r="K13" s="4">
        <v>5727</v>
      </c>
      <c r="L13" s="4">
        <v>5872</v>
      </c>
      <c r="M13" s="40">
        <v>5968</v>
      </c>
      <c r="N13" s="13">
        <f t="shared" si="1"/>
        <v>5411.166666666667</v>
      </c>
    </row>
    <row r="14" spans="1:14" ht="12" customHeight="1" x14ac:dyDescent="0.2">
      <c r="A14" s="7" t="str">
        <f>'Pregnant Women Participating'!A14</f>
        <v>Maryland</v>
      </c>
      <c r="B14" s="13">
        <v>66215</v>
      </c>
      <c r="C14" s="4">
        <v>65547</v>
      </c>
      <c r="D14" s="4">
        <v>64779</v>
      </c>
      <c r="E14" s="4">
        <v>64836</v>
      </c>
      <c r="F14" s="4">
        <v>65644</v>
      </c>
      <c r="G14" s="4">
        <v>66382</v>
      </c>
      <c r="H14" s="4">
        <v>66414</v>
      </c>
      <c r="I14" s="4">
        <v>67087</v>
      </c>
      <c r="J14" s="4">
        <v>66963</v>
      </c>
      <c r="K14" s="4">
        <v>66895</v>
      </c>
      <c r="L14" s="4">
        <v>66155</v>
      </c>
      <c r="M14" s="40">
        <v>65741</v>
      </c>
      <c r="N14" s="13">
        <f t="shared" si="1"/>
        <v>66054.833333333328</v>
      </c>
    </row>
    <row r="15" spans="1:14" ht="12" customHeight="1" x14ac:dyDescent="0.2">
      <c r="A15" s="7" t="str">
        <f>'Pregnant Women Participating'!A15</f>
        <v>New Jersey</v>
      </c>
      <c r="B15" s="13">
        <v>87368</v>
      </c>
      <c r="C15" s="4">
        <v>88454</v>
      </c>
      <c r="D15" s="4">
        <v>89102</v>
      </c>
      <c r="E15" s="4">
        <v>90764</v>
      </c>
      <c r="F15" s="4">
        <v>91806</v>
      </c>
      <c r="G15" s="4">
        <v>93617</v>
      </c>
      <c r="H15" s="4">
        <v>94539</v>
      </c>
      <c r="I15" s="4">
        <v>95538</v>
      </c>
      <c r="J15" s="4">
        <v>95921</v>
      </c>
      <c r="K15" s="4">
        <v>96207</v>
      </c>
      <c r="L15" s="4">
        <v>96464</v>
      </c>
      <c r="M15" s="40">
        <v>95178</v>
      </c>
      <c r="N15" s="13">
        <f t="shared" si="1"/>
        <v>92913.166666666672</v>
      </c>
    </row>
    <row r="16" spans="1:14" ht="12" customHeight="1" x14ac:dyDescent="0.2">
      <c r="A16" s="7" t="str">
        <f>'Pregnant Women Participating'!A16</f>
        <v>Pennsylvania</v>
      </c>
      <c r="B16" s="13">
        <v>89247</v>
      </c>
      <c r="C16" s="4">
        <v>87329</v>
      </c>
      <c r="D16" s="4">
        <v>85985</v>
      </c>
      <c r="E16" s="4">
        <v>87492</v>
      </c>
      <c r="F16" s="4">
        <v>89647</v>
      </c>
      <c r="G16" s="4">
        <v>92593</v>
      </c>
      <c r="H16" s="4">
        <v>93850</v>
      </c>
      <c r="I16" s="4">
        <v>96281</v>
      </c>
      <c r="J16" s="4">
        <v>97269</v>
      </c>
      <c r="K16" s="4">
        <v>97176</v>
      </c>
      <c r="L16" s="4">
        <v>98499</v>
      </c>
      <c r="M16" s="40">
        <v>98807</v>
      </c>
      <c r="N16" s="13">
        <f t="shared" si="1"/>
        <v>92847.916666666672</v>
      </c>
    </row>
    <row r="17" spans="1:14" ht="12" customHeight="1" x14ac:dyDescent="0.2">
      <c r="A17" s="7" t="str">
        <f>'Pregnant Women Participating'!A17</f>
        <v>Puerto Rico</v>
      </c>
      <c r="B17" s="13">
        <v>45670</v>
      </c>
      <c r="C17" s="4">
        <v>47747</v>
      </c>
      <c r="D17" s="4">
        <v>49053</v>
      </c>
      <c r="E17" s="4">
        <v>50525</v>
      </c>
      <c r="F17" s="4">
        <v>52744</v>
      </c>
      <c r="G17" s="4">
        <v>53761</v>
      </c>
      <c r="H17" s="4">
        <v>52117</v>
      </c>
      <c r="I17" s="4">
        <v>52804</v>
      </c>
      <c r="J17" s="4">
        <v>52906</v>
      </c>
      <c r="K17" s="4">
        <v>52616</v>
      </c>
      <c r="L17" s="4">
        <v>55051</v>
      </c>
      <c r="M17" s="40">
        <v>54696</v>
      </c>
      <c r="N17" s="13">
        <f t="shared" si="1"/>
        <v>51640.833333333336</v>
      </c>
    </row>
    <row r="18" spans="1:14" ht="12" customHeight="1" x14ac:dyDescent="0.2">
      <c r="A18" s="7" t="str">
        <f>'Pregnant Women Participating'!A18</f>
        <v>Virginia</v>
      </c>
      <c r="B18" s="13">
        <v>69499</v>
      </c>
      <c r="C18" s="4">
        <v>69254</v>
      </c>
      <c r="D18" s="4">
        <v>69271</v>
      </c>
      <c r="E18" s="4">
        <v>70217</v>
      </c>
      <c r="F18" s="4">
        <v>70078</v>
      </c>
      <c r="G18" s="4">
        <v>71310</v>
      </c>
      <c r="H18" s="4">
        <v>71902</v>
      </c>
      <c r="I18" s="4">
        <v>72716</v>
      </c>
      <c r="J18" s="4">
        <v>72549</v>
      </c>
      <c r="K18" s="4">
        <v>71977</v>
      </c>
      <c r="L18" s="4">
        <v>70358</v>
      </c>
      <c r="M18" s="40">
        <v>66367</v>
      </c>
      <c r="N18" s="13">
        <f t="shared" si="1"/>
        <v>70458.166666666672</v>
      </c>
    </row>
    <row r="19" spans="1:14" ht="12" customHeight="1" x14ac:dyDescent="0.2">
      <c r="A19" s="7" t="str">
        <f>'Pregnant Women Participating'!A19</f>
        <v>West Virginia</v>
      </c>
      <c r="B19" s="13">
        <v>21610</v>
      </c>
      <c r="C19" s="4">
        <v>21521</v>
      </c>
      <c r="D19" s="4">
        <v>21439</v>
      </c>
      <c r="E19" s="4">
        <v>21429</v>
      </c>
      <c r="F19" s="4">
        <v>21162</v>
      </c>
      <c r="G19" s="4">
        <v>21302</v>
      </c>
      <c r="H19" s="4">
        <v>21156</v>
      </c>
      <c r="I19" s="4">
        <v>21273</v>
      </c>
      <c r="J19" s="4">
        <v>21313</v>
      </c>
      <c r="K19" s="4">
        <v>21427</v>
      </c>
      <c r="L19" s="4">
        <v>21523</v>
      </c>
      <c r="M19" s="40">
        <v>21600</v>
      </c>
      <c r="N19" s="13">
        <f t="shared" si="1"/>
        <v>21396.25</v>
      </c>
    </row>
    <row r="20" spans="1:14" ht="12" customHeight="1" x14ac:dyDescent="0.2">
      <c r="A20" s="7" t="str">
        <f>'Pregnant Women Participating'!A20</f>
        <v>Alabama</v>
      </c>
      <c r="B20" s="13">
        <v>57506</v>
      </c>
      <c r="C20" s="4">
        <v>57251</v>
      </c>
      <c r="D20" s="4">
        <v>57582</v>
      </c>
      <c r="E20" s="4">
        <v>57999</v>
      </c>
      <c r="F20" s="4">
        <v>57075</v>
      </c>
      <c r="G20" s="4">
        <v>57442</v>
      </c>
      <c r="H20" s="4">
        <v>56525</v>
      </c>
      <c r="I20" s="4">
        <v>57543</v>
      </c>
      <c r="J20" s="4">
        <v>57863</v>
      </c>
      <c r="K20" s="4">
        <v>58252</v>
      </c>
      <c r="L20" s="4">
        <v>59207</v>
      </c>
      <c r="M20" s="40">
        <v>59416</v>
      </c>
      <c r="N20" s="13">
        <f t="shared" si="1"/>
        <v>57805.083333333336</v>
      </c>
    </row>
    <row r="21" spans="1:14" ht="12" customHeight="1" x14ac:dyDescent="0.2">
      <c r="A21" s="7" t="str">
        <f>'Pregnant Women Participating'!A21</f>
        <v>Florida</v>
      </c>
      <c r="B21" s="13">
        <v>226292</v>
      </c>
      <c r="C21" s="4">
        <v>221758</v>
      </c>
      <c r="D21" s="4">
        <v>220480</v>
      </c>
      <c r="E21" s="4">
        <v>223226</v>
      </c>
      <c r="F21" s="4">
        <v>223711</v>
      </c>
      <c r="G21" s="4">
        <v>227450</v>
      </c>
      <c r="H21" s="4">
        <v>228202</v>
      </c>
      <c r="I21" s="4">
        <v>229840</v>
      </c>
      <c r="J21" s="4">
        <v>231082</v>
      </c>
      <c r="K21" s="4">
        <v>230676</v>
      </c>
      <c r="L21" s="4">
        <v>227956</v>
      </c>
      <c r="M21" s="40">
        <v>226037</v>
      </c>
      <c r="N21" s="13">
        <f t="shared" si="1"/>
        <v>226392.5</v>
      </c>
    </row>
    <row r="22" spans="1:14" ht="12" customHeight="1" x14ac:dyDescent="0.2">
      <c r="A22" s="7" t="str">
        <f>'Pregnant Women Participating'!A22</f>
        <v>Georgia</v>
      </c>
      <c r="B22" s="13">
        <v>90601</v>
      </c>
      <c r="C22" s="4">
        <v>89508</v>
      </c>
      <c r="D22" s="4">
        <v>89590</v>
      </c>
      <c r="E22" s="4">
        <v>93741</v>
      </c>
      <c r="F22" s="4">
        <v>97769</v>
      </c>
      <c r="G22" s="4">
        <v>102483</v>
      </c>
      <c r="H22" s="4">
        <v>105609</v>
      </c>
      <c r="I22" s="4">
        <v>109777</v>
      </c>
      <c r="J22" s="4">
        <v>112601</v>
      </c>
      <c r="K22" s="4">
        <v>114599</v>
      </c>
      <c r="L22" s="4">
        <v>116220</v>
      </c>
      <c r="M22" s="40">
        <v>116895</v>
      </c>
      <c r="N22" s="13">
        <f t="shared" si="1"/>
        <v>103282.75</v>
      </c>
    </row>
    <row r="23" spans="1:14" ht="12" customHeight="1" x14ac:dyDescent="0.2">
      <c r="A23" s="7" t="str">
        <f>'Pregnant Women Participating'!A23</f>
        <v>Kentucky</v>
      </c>
      <c r="B23" s="13">
        <v>64999</v>
      </c>
      <c r="C23" s="4">
        <v>65395</v>
      </c>
      <c r="D23" s="4">
        <v>65548</v>
      </c>
      <c r="E23" s="4">
        <v>66289</v>
      </c>
      <c r="F23" s="4">
        <v>67273</v>
      </c>
      <c r="G23" s="4">
        <v>68053</v>
      </c>
      <c r="H23" s="4">
        <v>67911</v>
      </c>
      <c r="I23" s="4">
        <v>68408</v>
      </c>
      <c r="J23" s="4">
        <v>68821</v>
      </c>
      <c r="K23" s="4">
        <v>68996</v>
      </c>
      <c r="L23" s="4">
        <v>60065</v>
      </c>
      <c r="M23" s="40">
        <v>58493</v>
      </c>
      <c r="N23" s="13">
        <f t="shared" si="1"/>
        <v>65854.25</v>
      </c>
    </row>
    <row r="24" spans="1:14" ht="12" customHeight="1" x14ac:dyDescent="0.2">
      <c r="A24" s="7" t="str">
        <f>'Pregnant Women Participating'!A24</f>
        <v>Mississippi</v>
      </c>
      <c r="B24" s="13">
        <v>32793</v>
      </c>
      <c r="C24" s="4">
        <v>33589</v>
      </c>
      <c r="D24" s="4">
        <v>33280</v>
      </c>
      <c r="E24" s="4">
        <v>33160</v>
      </c>
      <c r="F24" s="4">
        <v>34021</v>
      </c>
      <c r="G24" s="4">
        <v>34337</v>
      </c>
      <c r="H24" s="4">
        <v>32147</v>
      </c>
      <c r="I24" s="4">
        <v>31895</v>
      </c>
      <c r="J24" s="4">
        <v>31263</v>
      </c>
      <c r="K24" s="4">
        <v>30704</v>
      </c>
      <c r="L24" s="4">
        <v>30737</v>
      </c>
      <c r="M24" s="40">
        <v>29912</v>
      </c>
      <c r="N24" s="13">
        <f t="shared" si="1"/>
        <v>32319.833333333332</v>
      </c>
    </row>
    <row r="25" spans="1:14" ht="12" customHeight="1" x14ac:dyDescent="0.2">
      <c r="A25" s="7" t="str">
        <f>'Pregnant Women Participating'!A25</f>
        <v>North Carolina</v>
      </c>
      <c r="B25" s="13">
        <v>147742</v>
      </c>
      <c r="C25" s="4">
        <v>148177</v>
      </c>
      <c r="D25" s="4">
        <v>147772</v>
      </c>
      <c r="E25" s="4">
        <v>148873</v>
      </c>
      <c r="F25" s="4">
        <v>149766</v>
      </c>
      <c r="G25" s="4">
        <v>152489</v>
      </c>
      <c r="H25" s="4">
        <v>151071</v>
      </c>
      <c r="I25" s="4">
        <v>152441</v>
      </c>
      <c r="J25" s="4">
        <v>151476</v>
      </c>
      <c r="K25" s="4">
        <v>151886</v>
      </c>
      <c r="L25" s="4">
        <v>125788</v>
      </c>
      <c r="M25" s="40">
        <v>124796</v>
      </c>
      <c r="N25" s="13">
        <f t="shared" si="1"/>
        <v>146023.08333333334</v>
      </c>
    </row>
    <row r="26" spans="1:14" ht="12" customHeight="1" x14ac:dyDescent="0.2">
      <c r="A26" s="7" t="str">
        <f>'Pregnant Women Participating'!A26</f>
        <v>South Carolina</v>
      </c>
      <c r="B26" s="13">
        <v>46653</v>
      </c>
      <c r="C26" s="4">
        <v>47036</v>
      </c>
      <c r="D26" s="4">
        <v>47168</v>
      </c>
      <c r="E26" s="4">
        <v>48251</v>
      </c>
      <c r="F26" s="4">
        <v>48810</v>
      </c>
      <c r="G26" s="4">
        <v>49768</v>
      </c>
      <c r="H26" s="4">
        <v>50263</v>
      </c>
      <c r="I26" s="4">
        <v>50263</v>
      </c>
      <c r="J26" s="4">
        <v>50711</v>
      </c>
      <c r="K26" s="4">
        <v>50970</v>
      </c>
      <c r="L26" s="4">
        <v>51993</v>
      </c>
      <c r="M26" s="40">
        <v>52680</v>
      </c>
      <c r="N26" s="13">
        <f t="shared" si="1"/>
        <v>49547.166666666664</v>
      </c>
    </row>
    <row r="27" spans="1:14" ht="12" customHeight="1" x14ac:dyDescent="0.2">
      <c r="A27" s="7" t="str">
        <f>'Pregnant Women Participating'!A27</f>
        <v>Tennessee</v>
      </c>
      <c r="B27" s="13">
        <v>58303</v>
      </c>
      <c r="C27" s="4">
        <v>57807</v>
      </c>
      <c r="D27" s="4">
        <v>57904</v>
      </c>
      <c r="E27" s="4">
        <v>60696</v>
      </c>
      <c r="F27" s="4">
        <v>61714</v>
      </c>
      <c r="G27" s="4">
        <v>64458</v>
      </c>
      <c r="H27" s="4">
        <v>63481</v>
      </c>
      <c r="I27" s="4">
        <v>65409</v>
      </c>
      <c r="J27" s="4">
        <v>66218</v>
      </c>
      <c r="K27" s="4">
        <v>66547</v>
      </c>
      <c r="L27" s="4">
        <v>67974</v>
      </c>
      <c r="M27" s="40">
        <v>67072</v>
      </c>
      <c r="N27" s="13">
        <f t="shared" si="1"/>
        <v>63131.916666666664</v>
      </c>
    </row>
    <row r="28" spans="1:14" ht="12" customHeight="1" x14ac:dyDescent="0.2">
      <c r="A28" s="7" t="str">
        <f>'Pregnant Women Participating'!A28</f>
        <v>Choctaw Indians, MS</v>
      </c>
      <c r="B28" s="13">
        <v>442</v>
      </c>
      <c r="C28" s="4">
        <v>448</v>
      </c>
      <c r="D28" s="4">
        <v>426</v>
      </c>
      <c r="E28" s="4">
        <v>429</v>
      </c>
      <c r="F28" s="4">
        <v>430</v>
      </c>
      <c r="G28" s="4">
        <v>417</v>
      </c>
      <c r="H28" s="4">
        <v>397</v>
      </c>
      <c r="I28" s="4">
        <v>395</v>
      </c>
      <c r="J28" s="4">
        <v>385</v>
      </c>
      <c r="K28" s="4">
        <v>369</v>
      </c>
      <c r="L28" s="4">
        <v>381</v>
      </c>
      <c r="M28" s="40">
        <v>360</v>
      </c>
      <c r="N28" s="13">
        <f t="shared" si="1"/>
        <v>406.58333333333331</v>
      </c>
    </row>
    <row r="29" spans="1:14" ht="12" customHeight="1" x14ac:dyDescent="0.2">
      <c r="A29" s="7" t="str">
        <f>'Pregnant Women Participating'!A29</f>
        <v>Eastern Cherokee, NC</v>
      </c>
      <c r="B29" s="13">
        <v>315</v>
      </c>
      <c r="C29" s="4">
        <v>316</v>
      </c>
      <c r="D29" s="4">
        <v>308</v>
      </c>
      <c r="E29" s="4">
        <v>316</v>
      </c>
      <c r="F29" s="4">
        <v>311</v>
      </c>
      <c r="G29" s="4">
        <v>307</v>
      </c>
      <c r="H29" s="4">
        <v>303</v>
      </c>
      <c r="I29" s="4">
        <v>298</v>
      </c>
      <c r="J29" s="4">
        <v>297</v>
      </c>
      <c r="K29" s="4">
        <v>292</v>
      </c>
      <c r="L29" s="4">
        <v>239</v>
      </c>
      <c r="M29" s="40">
        <v>258</v>
      </c>
      <c r="N29" s="13">
        <f t="shared" si="1"/>
        <v>296.66666666666669</v>
      </c>
    </row>
    <row r="30" spans="1:14" ht="12" customHeight="1" x14ac:dyDescent="0.2">
      <c r="A30" s="7" t="str">
        <f>'Pregnant Women Participating'!A30</f>
        <v>Illinois</v>
      </c>
      <c r="B30" s="13">
        <v>81405</v>
      </c>
      <c r="C30" s="4">
        <v>81360</v>
      </c>
      <c r="D30" s="4">
        <v>81352</v>
      </c>
      <c r="E30" s="4">
        <v>83062</v>
      </c>
      <c r="F30" s="4">
        <v>83650</v>
      </c>
      <c r="G30" s="4">
        <v>84831</v>
      </c>
      <c r="H30" s="4">
        <v>84901</v>
      </c>
      <c r="I30" s="4">
        <v>85697</v>
      </c>
      <c r="J30" s="4">
        <v>85775</v>
      </c>
      <c r="K30" s="4">
        <v>85570</v>
      </c>
      <c r="L30" s="4">
        <v>85716</v>
      </c>
      <c r="M30" s="40">
        <v>84951</v>
      </c>
      <c r="N30" s="13">
        <f t="shared" si="1"/>
        <v>84022.5</v>
      </c>
    </row>
    <row r="31" spans="1:14" ht="12" customHeight="1" x14ac:dyDescent="0.2">
      <c r="A31" s="7" t="str">
        <f>'Pregnant Women Participating'!A31</f>
        <v>Indiana</v>
      </c>
      <c r="B31" s="13">
        <v>78629</v>
      </c>
      <c r="C31" s="4">
        <v>78023</v>
      </c>
      <c r="D31" s="4">
        <v>77350</v>
      </c>
      <c r="E31" s="4">
        <v>78334</v>
      </c>
      <c r="F31" s="4">
        <v>78234</v>
      </c>
      <c r="G31" s="4">
        <v>79216</v>
      </c>
      <c r="H31" s="4">
        <v>78919</v>
      </c>
      <c r="I31" s="4">
        <v>80014</v>
      </c>
      <c r="J31" s="4">
        <v>80497</v>
      </c>
      <c r="K31" s="4">
        <v>80632</v>
      </c>
      <c r="L31" s="4">
        <v>81289</v>
      </c>
      <c r="M31" s="40">
        <v>81080</v>
      </c>
      <c r="N31" s="13">
        <f t="shared" si="1"/>
        <v>79351.416666666672</v>
      </c>
    </row>
    <row r="32" spans="1:14" ht="12" customHeight="1" x14ac:dyDescent="0.2">
      <c r="A32" s="7" t="str">
        <f>'Pregnant Women Participating'!A32</f>
        <v>Iowa</v>
      </c>
      <c r="B32" s="13">
        <v>32196</v>
      </c>
      <c r="C32" s="4">
        <v>32062</v>
      </c>
      <c r="D32" s="4">
        <v>32116</v>
      </c>
      <c r="E32" s="4">
        <v>30810</v>
      </c>
      <c r="F32" s="4">
        <v>30955</v>
      </c>
      <c r="G32" s="4">
        <v>31550</v>
      </c>
      <c r="H32" s="4">
        <v>31605</v>
      </c>
      <c r="I32" s="4">
        <v>32095</v>
      </c>
      <c r="J32" s="4">
        <v>32493</v>
      </c>
      <c r="K32" s="4">
        <v>32416</v>
      </c>
      <c r="L32" s="4">
        <v>33144</v>
      </c>
      <c r="M32" s="40">
        <v>33312</v>
      </c>
      <c r="N32" s="13">
        <f t="shared" si="1"/>
        <v>32062.833333333332</v>
      </c>
    </row>
    <row r="33" spans="1:14" ht="12" customHeight="1" x14ac:dyDescent="0.2">
      <c r="A33" s="7" t="str">
        <f>'Pregnant Women Participating'!A33</f>
        <v>Michigan</v>
      </c>
      <c r="B33" s="13">
        <v>118764</v>
      </c>
      <c r="C33" s="4">
        <v>119025</v>
      </c>
      <c r="D33" s="4">
        <v>119357</v>
      </c>
      <c r="E33" s="4">
        <v>120828</v>
      </c>
      <c r="F33" s="4">
        <v>120872</v>
      </c>
      <c r="G33" s="4">
        <v>121564</v>
      </c>
      <c r="H33" s="4">
        <v>121699</v>
      </c>
      <c r="I33" s="4">
        <v>121756</v>
      </c>
      <c r="J33" s="4">
        <v>122044</v>
      </c>
      <c r="K33" s="4">
        <v>121965</v>
      </c>
      <c r="L33" s="4">
        <v>121116</v>
      </c>
      <c r="M33" s="40">
        <v>118587</v>
      </c>
      <c r="N33" s="13">
        <f t="shared" si="1"/>
        <v>120631.41666666667</v>
      </c>
    </row>
    <row r="34" spans="1:14" ht="12" customHeight="1" x14ac:dyDescent="0.2">
      <c r="A34" s="7" t="str">
        <f>'Pregnant Women Participating'!A34</f>
        <v>Minnesota</v>
      </c>
      <c r="B34" s="13">
        <v>59868</v>
      </c>
      <c r="C34" s="4">
        <v>59830</v>
      </c>
      <c r="D34" s="4">
        <v>59996</v>
      </c>
      <c r="E34" s="4">
        <v>60918</v>
      </c>
      <c r="F34" s="4">
        <v>61114</v>
      </c>
      <c r="G34" s="4">
        <v>61868</v>
      </c>
      <c r="H34" s="4">
        <v>61830</v>
      </c>
      <c r="I34" s="4">
        <v>62897</v>
      </c>
      <c r="J34" s="4">
        <v>63246</v>
      </c>
      <c r="K34" s="4">
        <v>63481</v>
      </c>
      <c r="L34" s="4">
        <v>62717</v>
      </c>
      <c r="M34" s="40">
        <v>60735</v>
      </c>
      <c r="N34" s="13">
        <f t="shared" si="1"/>
        <v>61541.666666666664</v>
      </c>
    </row>
    <row r="35" spans="1:14" ht="12" customHeight="1" x14ac:dyDescent="0.2">
      <c r="A35" s="7" t="str">
        <f>'Pregnant Women Participating'!A35</f>
        <v>Ohio</v>
      </c>
      <c r="B35" s="13">
        <v>85648</v>
      </c>
      <c r="C35" s="4">
        <v>86444</v>
      </c>
      <c r="D35" s="4">
        <v>86218</v>
      </c>
      <c r="E35" s="4">
        <v>87569</v>
      </c>
      <c r="F35" s="4">
        <v>88514</v>
      </c>
      <c r="G35" s="4">
        <v>89626</v>
      </c>
      <c r="H35" s="4">
        <v>90681</v>
      </c>
      <c r="I35" s="4">
        <v>92055</v>
      </c>
      <c r="J35" s="4">
        <v>93119</v>
      </c>
      <c r="K35" s="4">
        <v>94112</v>
      </c>
      <c r="L35" s="4">
        <v>95627</v>
      </c>
      <c r="M35" s="40">
        <v>95836</v>
      </c>
      <c r="N35" s="13">
        <f t="shared" si="1"/>
        <v>90454.083333333328</v>
      </c>
    </row>
    <row r="36" spans="1:14" ht="12" customHeight="1" x14ac:dyDescent="0.2">
      <c r="A36" s="7" t="str">
        <f>'Pregnant Women Participating'!A36</f>
        <v>Wisconsin</v>
      </c>
      <c r="B36" s="13">
        <v>50301</v>
      </c>
      <c r="C36" s="4">
        <v>50685</v>
      </c>
      <c r="D36" s="4">
        <v>50892</v>
      </c>
      <c r="E36" s="4">
        <v>51706</v>
      </c>
      <c r="F36" s="4">
        <v>51909</v>
      </c>
      <c r="G36" s="4">
        <v>52376</v>
      </c>
      <c r="H36" s="4">
        <v>52835</v>
      </c>
      <c r="I36" s="4">
        <v>53445</v>
      </c>
      <c r="J36" s="4">
        <v>53936</v>
      </c>
      <c r="K36" s="4">
        <v>54018</v>
      </c>
      <c r="L36" s="4">
        <v>54307</v>
      </c>
      <c r="M36" s="40">
        <v>54227</v>
      </c>
      <c r="N36" s="13">
        <f t="shared" si="1"/>
        <v>52553.083333333336</v>
      </c>
    </row>
    <row r="37" spans="1:14" ht="12" customHeight="1" x14ac:dyDescent="0.2">
      <c r="A37" s="7" t="str">
        <f>'Pregnant Women Participating'!A37</f>
        <v>Arizona</v>
      </c>
      <c r="B37" s="13">
        <v>76607</v>
      </c>
      <c r="C37" s="4">
        <v>77376</v>
      </c>
      <c r="D37" s="4">
        <v>77892</v>
      </c>
      <c r="E37" s="4">
        <v>78023</v>
      </c>
      <c r="F37" s="4">
        <v>78322</v>
      </c>
      <c r="G37" s="4">
        <v>79256</v>
      </c>
      <c r="H37" s="4">
        <v>79053</v>
      </c>
      <c r="I37" s="4">
        <v>79325</v>
      </c>
      <c r="J37" s="4">
        <v>79639</v>
      </c>
      <c r="K37" s="4">
        <v>79900</v>
      </c>
      <c r="L37" s="4">
        <v>81182</v>
      </c>
      <c r="M37" s="40">
        <v>80253</v>
      </c>
      <c r="N37" s="13">
        <f t="shared" si="1"/>
        <v>78902.333333333328</v>
      </c>
    </row>
    <row r="38" spans="1:14" ht="12" customHeight="1" x14ac:dyDescent="0.2">
      <c r="A38" s="7" t="str">
        <f>'Pregnant Women Participating'!A38</f>
        <v>Arkansas</v>
      </c>
      <c r="B38" s="13">
        <v>25471</v>
      </c>
      <c r="C38" s="4">
        <v>27545</v>
      </c>
      <c r="D38" s="4">
        <v>28913</v>
      </c>
      <c r="E38" s="4">
        <v>27895</v>
      </c>
      <c r="F38" s="4">
        <v>29817</v>
      </c>
      <c r="G38" s="4">
        <v>31728</v>
      </c>
      <c r="H38" s="4">
        <v>30992</v>
      </c>
      <c r="I38" s="4">
        <v>32013</v>
      </c>
      <c r="J38" s="4">
        <v>32185</v>
      </c>
      <c r="K38" s="4">
        <v>31187</v>
      </c>
      <c r="L38" s="4">
        <v>32382</v>
      </c>
      <c r="M38" s="40">
        <v>31619</v>
      </c>
      <c r="N38" s="13">
        <f t="shared" si="1"/>
        <v>30145.583333333332</v>
      </c>
    </row>
    <row r="39" spans="1:14" ht="12" customHeight="1" x14ac:dyDescent="0.2">
      <c r="A39" s="7" t="str">
        <f>'Pregnant Women Participating'!A39</f>
        <v>Louisiana</v>
      </c>
      <c r="B39" s="13">
        <v>36602</v>
      </c>
      <c r="C39" s="4">
        <v>35569</v>
      </c>
      <c r="D39" s="4">
        <v>35078</v>
      </c>
      <c r="E39" s="4">
        <v>36326</v>
      </c>
      <c r="F39" s="4">
        <v>37501</v>
      </c>
      <c r="G39" s="4">
        <v>38741</v>
      </c>
      <c r="H39" s="4">
        <v>38874</v>
      </c>
      <c r="I39" s="4">
        <v>40708</v>
      </c>
      <c r="J39" s="4">
        <v>42030</v>
      </c>
      <c r="K39" s="4">
        <v>42392</v>
      </c>
      <c r="L39" s="4">
        <v>43043</v>
      </c>
      <c r="M39" s="40">
        <v>43248</v>
      </c>
      <c r="N39" s="13">
        <f t="shared" si="1"/>
        <v>39176</v>
      </c>
    </row>
    <row r="40" spans="1:14" ht="12" customHeight="1" x14ac:dyDescent="0.2">
      <c r="A40" s="7" t="str">
        <f>'Pregnant Women Participating'!A40</f>
        <v>New Mexico</v>
      </c>
      <c r="B40" s="13">
        <v>17648</v>
      </c>
      <c r="C40" s="4">
        <v>17397</v>
      </c>
      <c r="D40" s="4">
        <v>16952</v>
      </c>
      <c r="E40" s="4">
        <v>16968</v>
      </c>
      <c r="F40" s="4">
        <v>17170</v>
      </c>
      <c r="G40" s="4">
        <v>17402</v>
      </c>
      <c r="H40" s="4">
        <v>17521</v>
      </c>
      <c r="I40" s="4">
        <v>17928</v>
      </c>
      <c r="J40" s="4">
        <v>18229</v>
      </c>
      <c r="K40" s="4">
        <v>18244</v>
      </c>
      <c r="L40" s="4">
        <v>18830</v>
      </c>
      <c r="M40" s="40">
        <v>18996</v>
      </c>
      <c r="N40" s="13">
        <f t="shared" si="1"/>
        <v>17773.75</v>
      </c>
    </row>
    <row r="41" spans="1:14" ht="12" customHeight="1" x14ac:dyDescent="0.2">
      <c r="A41" s="7" t="str">
        <f>'Pregnant Women Participating'!A41</f>
        <v>Oklahoma</v>
      </c>
      <c r="B41" s="13">
        <v>33029</v>
      </c>
      <c r="C41" s="4">
        <v>33560</v>
      </c>
      <c r="D41" s="4">
        <v>33302</v>
      </c>
      <c r="E41" s="4">
        <v>33758</v>
      </c>
      <c r="F41" s="4">
        <v>34211</v>
      </c>
      <c r="G41" s="4">
        <v>34994</v>
      </c>
      <c r="H41" s="4">
        <v>35933</v>
      </c>
      <c r="I41" s="4">
        <v>36594</v>
      </c>
      <c r="J41" s="4">
        <v>36978</v>
      </c>
      <c r="K41" s="4">
        <v>36896</v>
      </c>
      <c r="L41" s="4">
        <v>37031</v>
      </c>
      <c r="M41" s="40">
        <v>36829</v>
      </c>
      <c r="N41" s="13">
        <f t="shared" si="1"/>
        <v>35259.583333333336</v>
      </c>
    </row>
    <row r="42" spans="1:14" ht="12" customHeight="1" x14ac:dyDescent="0.2">
      <c r="A42" s="7" t="str">
        <f>'Pregnant Women Participating'!A42</f>
        <v>Texas</v>
      </c>
      <c r="B42" s="13">
        <v>357961</v>
      </c>
      <c r="C42" s="4">
        <v>358878</v>
      </c>
      <c r="D42" s="4">
        <v>353318</v>
      </c>
      <c r="E42" s="4">
        <v>354876</v>
      </c>
      <c r="F42" s="4">
        <v>357898</v>
      </c>
      <c r="G42" s="4">
        <v>365314</v>
      </c>
      <c r="H42" s="4">
        <v>370674</v>
      </c>
      <c r="I42" s="4">
        <v>376723</v>
      </c>
      <c r="J42" s="4">
        <v>382817</v>
      </c>
      <c r="K42" s="4">
        <v>387064</v>
      </c>
      <c r="L42" s="4">
        <v>393360</v>
      </c>
      <c r="M42" s="40">
        <v>391820</v>
      </c>
      <c r="N42" s="13">
        <f t="shared" si="1"/>
        <v>370891.91666666669</v>
      </c>
    </row>
    <row r="43" spans="1:14" ht="12" customHeight="1" x14ac:dyDescent="0.2">
      <c r="A43" s="7" t="str">
        <f>'Pregnant Women Participating'!A43</f>
        <v>Utah</v>
      </c>
      <c r="B43" s="13">
        <v>21581</v>
      </c>
      <c r="C43" s="4">
        <v>21730</v>
      </c>
      <c r="D43" s="4">
        <v>21662</v>
      </c>
      <c r="E43" s="4">
        <v>20793</v>
      </c>
      <c r="F43" s="4">
        <v>21227</v>
      </c>
      <c r="G43" s="4">
        <v>21781</v>
      </c>
      <c r="H43" s="4">
        <v>22082</v>
      </c>
      <c r="I43" s="4">
        <v>22450</v>
      </c>
      <c r="J43" s="4">
        <v>22551</v>
      </c>
      <c r="K43" s="4">
        <v>22330</v>
      </c>
      <c r="L43" s="4">
        <v>23070</v>
      </c>
      <c r="M43" s="40">
        <v>23729</v>
      </c>
      <c r="N43" s="13">
        <f t="shared" si="1"/>
        <v>22082.166666666668</v>
      </c>
    </row>
    <row r="44" spans="1:14" ht="12" customHeight="1" x14ac:dyDescent="0.2">
      <c r="A44" s="7" t="str">
        <f>'Pregnant Women Participating'!A44</f>
        <v>Inter-Tribal Council, AZ</v>
      </c>
      <c r="B44" s="13">
        <v>4285</v>
      </c>
      <c r="C44" s="4">
        <v>4212</v>
      </c>
      <c r="D44" s="4">
        <v>4166</v>
      </c>
      <c r="E44" s="4">
        <v>4162</v>
      </c>
      <c r="F44" s="4">
        <v>4112</v>
      </c>
      <c r="G44" s="4">
        <v>4113</v>
      </c>
      <c r="H44" s="4">
        <v>4062</v>
      </c>
      <c r="I44" s="4">
        <v>4107</v>
      </c>
      <c r="J44" s="4">
        <v>4165</v>
      </c>
      <c r="K44" s="4">
        <v>4177</v>
      </c>
      <c r="L44" s="4">
        <v>3865</v>
      </c>
      <c r="M44" s="40">
        <v>3820</v>
      </c>
      <c r="N44" s="13">
        <f t="shared" si="1"/>
        <v>4103.833333333333</v>
      </c>
    </row>
    <row r="45" spans="1:14" ht="12" customHeight="1" x14ac:dyDescent="0.2">
      <c r="A45" s="7" t="str">
        <f>'Pregnant Women Participating'!A45</f>
        <v>Navajo Nation, AZ</v>
      </c>
      <c r="B45" s="13">
        <v>2739</v>
      </c>
      <c r="C45" s="4">
        <v>2712</v>
      </c>
      <c r="D45" s="4">
        <v>2724</v>
      </c>
      <c r="E45" s="4">
        <v>2730</v>
      </c>
      <c r="F45" s="4">
        <v>2737</v>
      </c>
      <c r="G45" s="4">
        <v>2753</v>
      </c>
      <c r="H45" s="4">
        <v>2796</v>
      </c>
      <c r="I45" s="4">
        <v>2757</v>
      </c>
      <c r="J45" s="4">
        <v>2733</v>
      </c>
      <c r="K45" s="4">
        <v>2741</v>
      </c>
      <c r="L45" s="4">
        <v>2714</v>
      </c>
      <c r="M45" s="40">
        <v>2670</v>
      </c>
      <c r="N45" s="13">
        <f t="shared" si="1"/>
        <v>2733.8333333333335</v>
      </c>
    </row>
    <row r="46" spans="1:14" ht="12" customHeight="1" x14ac:dyDescent="0.2">
      <c r="A46" s="7" t="str">
        <f>'Pregnant Women Participating'!A46</f>
        <v>Acoma, Canoncito &amp; Laguna, NM</v>
      </c>
      <c r="B46" s="13">
        <v>169</v>
      </c>
      <c r="C46" s="4">
        <v>175</v>
      </c>
      <c r="D46" s="4">
        <v>167</v>
      </c>
      <c r="E46" s="4">
        <v>133</v>
      </c>
      <c r="F46" s="4">
        <v>147</v>
      </c>
      <c r="G46" s="4">
        <v>156</v>
      </c>
      <c r="H46" s="4">
        <v>157</v>
      </c>
      <c r="I46" s="4">
        <v>156</v>
      </c>
      <c r="J46" s="4">
        <v>160</v>
      </c>
      <c r="K46" s="4">
        <v>148</v>
      </c>
      <c r="L46" s="4">
        <v>167</v>
      </c>
      <c r="M46" s="40">
        <v>157</v>
      </c>
      <c r="N46" s="13">
        <f t="shared" si="1"/>
        <v>157.66666666666666</v>
      </c>
    </row>
    <row r="47" spans="1:14" ht="12" customHeight="1" x14ac:dyDescent="0.2">
      <c r="A47" s="7" t="str">
        <f>'Pregnant Women Participating'!A47</f>
        <v>Eight Northern Pueblos, NM</v>
      </c>
      <c r="B47" s="13">
        <v>127</v>
      </c>
      <c r="C47" s="4">
        <v>121</v>
      </c>
      <c r="D47" s="4">
        <v>122</v>
      </c>
      <c r="E47" s="4">
        <v>128</v>
      </c>
      <c r="F47" s="4">
        <v>130</v>
      </c>
      <c r="G47" s="4">
        <v>128</v>
      </c>
      <c r="H47" s="4">
        <v>126</v>
      </c>
      <c r="I47" s="4">
        <v>120</v>
      </c>
      <c r="J47" s="4">
        <v>118</v>
      </c>
      <c r="K47" s="4">
        <v>128</v>
      </c>
      <c r="L47" s="4">
        <v>129</v>
      </c>
      <c r="M47" s="40">
        <v>130</v>
      </c>
      <c r="N47" s="13">
        <f t="shared" si="1"/>
        <v>125.58333333333333</v>
      </c>
    </row>
    <row r="48" spans="1:14" ht="12" customHeight="1" x14ac:dyDescent="0.2">
      <c r="A48" s="7" t="str">
        <f>'Pregnant Women Participating'!A48</f>
        <v>Five Sandoval Pueblos, NM</v>
      </c>
      <c r="B48" s="13">
        <v>89</v>
      </c>
      <c r="C48" s="4">
        <v>93</v>
      </c>
      <c r="D48" s="4">
        <v>82</v>
      </c>
      <c r="E48" s="4">
        <v>79</v>
      </c>
      <c r="F48" s="4">
        <v>82</v>
      </c>
      <c r="G48" s="4">
        <v>82</v>
      </c>
      <c r="H48" s="4">
        <v>84</v>
      </c>
      <c r="I48" s="4">
        <v>90</v>
      </c>
      <c r="J48" s="4">
        <v>94</v>
      </c>
      <c r="K48" s="4">
        <v>90</v>
      </c>
      <c r="L48" s="4">
        <v>93</v>
      </c>
      <c r="M48" s="40">
        <v>88</v>
      </c>
      <c r="N48" s="13">
        <f t="shared" si="1"/>
        <v>87.166666666666671</v>
      </c>
    </row>
    <row r="49" spans="1:14" ht="12" customHeight="1" x14ac:dyDescent="0.2">
      <c r="A49" s="7" t="str">
        <f>'Pregnant Women Participating'!A49</f>
        <v>Isleta Pueblo, NM</v>
      </c>
      <c r="B49" s="13">
        <v>487</v>
      </c>
      <c r="C49" s="4">
        <v>437</v>
      </c>
      <c r="D49" s="4">
        <v>479</v>
      </c>
      <c r="E49" s="4">
        <v>493</v>
      </c>
      <c r="F49" s="4">
        <v>494</v>
      </c>
      <c r="G49" s="4">
        <v>485</v>
      </c>
      <c r="H49" s="4">
        <v>476</v>
      </c>
      <c r="I49" s="4">
        <v>497</v>
      </c>
      <c r="J49" s="4">
        <v>501</v>
      </c>
      <c r="K49" s="4">
        <v>500</v>
      </c>
      <c r="L49" s="4">
        <v>500</v>
      </c>
      <c r="M49" s="40">
        <v>483</v>
      </c>
      <c r="N49" s="13">
        <f t="shared" si="1"/>
        <v>486</v>
      </c>
    </row>
    <row r="50" spans="1:14" ht="12" customHeight="1" x14ac:dyDescent="0.2">
      <c r="A50" s="7" t="str">
        <f>'Pregnant Women Participating'!A50</f>
        <v>San Felipe Pueblo, NM</v>
      </c>
      <c r="B50" s="13">
        <v>115</v>
      </c>
      <c r="C50" s="4">
        <v>110</v>
      </c>
      <c r="D50" s="4">
        <v>84</v>
      </c>
      <c r="E50" s="4">
        <v>115</v>
      </c>
      <c r="F50" s="4">
        <v>106</v>
      </c>
      <c r="G50" s="4">
        <v>113</v>
      </c>
      <c r="H50" s="4">
        <v>126</v>
      </c>
      <c r="I50" s="4">
        <v>130</v>
      </c>
      <c r="J50" s="4">
        <v>128</v>
      </c>
      <c r="K50" s="4">
        <v>125</v>
      </c>
      <c r="L50" s="4">
        <v>134</v>
      </c>
      <c r="M50" s="40">
        <v>140</v>
      </c>
      <c r="N50" s="13">
        <f t="shared" si="1"/>
        <v>118.83333333333333</v>
      </c>
    </row>
    <row r="51" spans="1:14" ht="12" customHeight="1" x14ac:dyDescent="0.2">
      <c r="A51" s="7" t="str">
        <f>'Pregnant Women Participating'!A51</f>
        <v>Santo Domingo Tribe, NM</v>
      </c>
      <c r="B51" s="13">
        <v>70</v>
      </c>
      <c r="C51" s="4">
        <v>72</v>
      </c>
      <c r="D51" s="4">
        <v>72</v>
      </c>
      <c r="E51" s="4">
        <v>70</v>
      </c>
      <c r="F51" s="4">
        <v>74</v>
      </c>
      <c r="G51" s="4">
        <v>75</v>
      </c>
      <c r="H51" s="4">
        <v>74</v>
      </c>
      <c r="I51" s="4">
        <v>70</v>
      </c>
      <c r="J51" s="4">
        <v>66</v>
      </c>
      <c r="K51" s="4">
        <v>60</v>
      </c>
      <c r="L51" s="4">
        <v>64</v>
      </c>
      <c r="M51" s="40">
        <v>61</v>
      </c>
      <c r="N51" s="13">
        <f t="shared" si="1"/>
        <v>69</v>
      </c>
    </row>
    <row r="52" spans="1:14" ht="12" customHeight="1" x14ac:dyDescent="0.2">
      <c r="A52" s="7" t="str">
        <f>'Pregnant Women Participating'!A52</f>
        <v>Zuni Pueblo, NM</v>
      </c>
      <c r="B52" s="13">
        <v>204</v>
      </c>
      <c r="C52" s="4">
        <v>226</v>
      </c>
      <c r="D52" s="4">
        <v>258</v>
      </c>
      <c r="E52" s="4">
        <v>225</v>
      </c>
      <c r="F52" s="4">
        <v>244</v>
      </c>
      <c r="G52" s="4">
        <v>203</v>
      </c>
      <c r="H52" s="4">
        <v>228</v>
      </c>
      <c r="I52" s="4">
        <v>248</v>
      </c>
      <c r="J52" s="4">
        <v>256</v>
      </c>
      <c r="K52" s="4">
        <v>225</v>
      </c>
      <c r="L52" s="4">
        <v>244</v>
      </c>
      <c r="M52" s="40">
        <v>253</v>
      </c>
      <c r="N52" s="13">
        <f t="shared" si="1"/>
        <v>234.5</v>
      </c>
    </row>
    <row r="53" spans="1:14" ht="12" customHeight="1" x14ac:dyDescent="0.2">
      <c r="A53" s="7" t="str">
        <f>'Pregnant Women Participating'!A53</f>
        <v>Cherokee Nation, OK</v>
      </c>
      <c r="B53" s="13">
        <v>2567</v>
      </c>
      <c r="C53" s="4">
        <v>2614</v>
      </c>
      <c r="D53" s="4">
        <v>2584</v>
      </c>
      <c r="E53" s="4">
        <v>2633</v>
      </c>
      <c r="F53" s="4">
        <v>2636</v>
      </c>
      <c r="G53" s="4">
        <v>2708</v>
      </c>
      <c r="H53" s="4">
        <v>2757</v>
      </c>
      <c r="I53" s="4">
        <v>2827</v>
      </c>
      <c r="J53" s="4">
        <v>2884</v>
      </c>
      <c r="K53" s="4">
        <v>2953</v>
      </c>
      <c r="L53" s="4">
        <v>3047</v>
      </c>
      <c r="M53" s="40">
        <v>3057</v>
      </c>
      <c r="N53" s="13">
        <f t="shared" si="1"/>
        <v>2772.25</v>
      </c>
    </row>
    <row r="54" spans="1:14" ht="12" customHeight="1" x14ac:dyDescent="0.2">
      <c r="A54" s="7" t="str">
        <f>'Pregnant Women Participating'!A54</f>
        <v>Chickasaw Nation, OK</v>
      </c>
      <c r="B54" s="13">
        <v>1972</v>
      </c>
      <c r="C54" s="4">
        <v>1928</v>
      </c>
      <c r="D54" s="4">
        <v>1915</v>
      </c>
      <c r="E54" s="4">
        <v>1970</v>
      </c>
      <c r="F54" s="4">
        <v>2023</v>
      </c>
      <c r="G54" s="4">
        <v>2055</v>
      </c>
      <c r="H54" s="4">
        <v>2035</v>
      </c>
      <c r="I54" s="4">
        <v>2069</v>
      </c>
      <c r="J54" s="4">
        <v>2059</v>
      </c>
      <c r="K54" s="4">
        <v>2072</v>
      </c>
      <c r="L54" s="4">
        <v>2121</v>
      </c>
      <c r="M54" s="40">
        <v>2133</v>
      </c>
      <c r="N54" s="13">
        <f t="shared" si="1"/>
        <v>2029.3333333333333</v>
      </c>
    </row>
    <row r="55" spans="1:14" ht="12" customHeight="1" x14ac:dyDescent="0.2">
      <c r="A55" s="7" t="str">
        <f>'Pregnant Women Participating'!A55</f>
        <v>Choctaw Nation, OK</v>
      </c>
      <c r="B55" s="13">
        <v>3433</v>
      </c>
      <c r="C55" s="4">
        <v>3379</v>
      </c>
      <c r="D55" s="4">
        <v>3407</v>
      </c>
      <c r="E55" s="4">
        <v>3416</v>
      </c>
      <c r="F55" s="4">
        <v>3447</v>
      </c>
      <c r="G55" s="4">
        <v>3341</v>
      </c>
      <c r="H55" s="4">
        <v>3361</v>
      </c>
      <c r="I55" s="4">
        <v>3485</v>
      </c>
      <c r="J55" s="4">
        <v>3463</v>
      </c>
      <c r="K55" s="4">
        <v>3428</v>
      </c>
      <c r="L55" s="4">
        <v>3482</v>
      </c>
      <c r="M55" s="40">
        <v>3469</v>
      </c>
      <c r="N55" s="13">
        <f t="shared" si="1"/>
        <v>3425.9166666666665</v>
      </c>
    </row>
    <row r="56" spans="1:14" ht="12" customHeight="1" x14ac:dyDescent="0.2">
      <c r="A56" s="7" t="str">
        <f>'Pregnant Women Participating'!A56</f>
        <v>Citizen Potawatomi Nation, OK</v>
      </c>
      <c r="B56" s="13">
        <v>773</v>
      </c>
      <c r="C56" s="4">
        <v>789</v>
      </c>
      <c r="D56" s="4">
        <v>787</v>
      </c>
      <c r="E56" s="4">
        <v>807</v>
      </c>
      <c r="F56" s="4">
        <v>818</v>
      </c>
      <c r="G56" s="4">
        <v>825</v>
      </c>
      <c r="H56" s="4">
        <v>832</v>
      </c>
      <c r="I56" s="4">
        <v>814</v>
      </c>
      <c r="J56" s="4">
        <v>851</v>
      </c>
      <c r="K56" s="4">
        <v>838</v>
      </c>
      <c r="L56" s="4">
        <v>837</v>
      </c>
      <c r="M56" s="40">
        <v>810</v>
      </c>
      <c r="N56" s="13">
        <f t="shared" si="1"/>
        <v>815.08333333333337</v>
      </c>
    </row>
    <row r="57" spans="1:14" ht="12" customHeight="1" x14ac:dyDescent="0.2">
      <c r="A57" s="7" t="str">
        <f>'Pregnant Women Participating'!A57</f>
        <v>Inter-Tribal Council, OK</v>
      </c>
      <c r="B57" s="13">
        <v>310</v>
      </c>
      <c r="C57" s="4">
        <v>317</v>
      </c>
      <c r="D57" s="4">
        <v>323</v>
      </c>
      <c r="E57" s="4">
        <v>305</v>
      </c>
      <c r="F57" s="4">
        <v>307</v>
      </c>
      <c r="G57" s="4">
        <v>314</v>
      </c>
      <c r="H57" s="4">
        <v>321</v>
      </c>
      <c r="I57" s="4">
        <v>334</v>
      </c>
      <c r="J57" s="4">
        <v>339</v>
      </c>
      <c r="K57" s="4">
        <v>336</v>
      </c>
      <c r="L57" s="4">
        <v>342</v>
      </c>
      <c r="M57" s="40">
        <v>332</v>
      </c>
      <c r="N57" s="13">
        <f t="shared" si="1"/>
        <v>323.33333333333331</v>
      </c>
    </row>
    <row r="58" spans="1:14" ht="12" customHeight="1" x14ac:dyDescent="0.2">
      <c r="A58" s="7" t="str">
        <f>'Pregnant Women Participating'!A58</f>
        <v>Muscogee Creek Nation, OK</v>
      </c>
      <c r="B58" s="13">
        <v>1484</v>
      </c>
      <c r="C58" s="4">
        <v>1507</v>
      </c>
      <c r="D58" s="4">
        <v>1535</v>
      </c>
      <c r="E58" s="4">
        <v>1567</v>
      </c>
      <c r="F58" s="4">
        <v>1582</v>
      </c>
      <c r="G58" s="4">
        <v>1588</v>
      </c>
      <c r="H58" s="4">
        <v>1634</v>
      </c>
      <c r="I58" s="4">
        <v>1640</v>
      </c>
      <c r="J58" s="4">
        <v>1617</v>
      </c>
      <c r="K58" s="4">
        <v>1587</v>
      </c>
      <c r="L58" s="4">
        <v>1585</v>
      </c>
      <c r="M58" s="40">
        <v>1577</v>
      </c>
      <c r="N58" s="13">
        <f t="shared" si="1"/>
        <v>1575.25</v>
      </c>
    </row>
    <row r="59" spans="1:14" ht="12" customHeight="1" x14ac:dyDescent="0.2">
      <c r="A59" s="7" t="str">
        <f>'Pregnant Women Participating'!A59</f>
        <v>Osage Tribal Council, OK</v>
      </c>
      <c r="B59" s="13">
        <v>2411</v>
      </c>
      <c r="C59" s="4">
        <v>2429</v>
      </c>
      <c r="D59" s="4">
        <v>2415</v>
      </c>
      <c r="E59" s="4">
        <v>2398</v>
      </c>
      <c r="F59" s="4">
        <v>2415</v>
      </c>
      <c r="G59" s="4">
        <v>2463</v>
      </c>
      <c r="H59" s="4">
        <v>2471</v>
      </c>
      <c r="I59" s="4">
        <v>2480</v>
      </c>
      <c r="J59" s="4">
        <v>2465</v>
      </c>
      <c r="K59" s="4">
        <v>2442</v>
      </c>
      <c r="L59" s="4">
        <v>2432</v>
      </c>
      <c r="M59" s="40">
        <v>2411</v>
      </c>
      <c r="N59" s="13">
        <f t="shared" si="1"/>
        <v>2436</v>
      </c>
    </row>
    <row r="60" spans="1:14" ht="12" customHeight="1" x14ac:dyDescent="0.2">
      <c r="A60" s="7" t="str">
        <f>'Pregnant Women Participating'!A60</f>
        <v>Otoe-Missouria Tribe, OK</v>
      </c>
      <c r="B60" s="13">
        <v>112</v>
      </c>
      <c r="C60" s="4">
        <v>112</v>
      </c>
      <c r="D60" s="4">
        <v>116</v>
      </c>
      <c r="E60" s="4">
        <v>118</v>
      </c>
      <c r="F60" s="4">
        <v>125</v>
      </c>
      <c r="G60" s="4">
        <v>133</v>
      </c>
      <c r="H60" s="4">
        <v>123</v>
      </c>
      <c r="I60" s="4">
        <v>121</v>
      </c>
      <c r="J60" s="4">
        <v>132</v>
      </c>
      <c r="K60" s="4">
        <v>124</v>
      </c>
      <c r="L60" s="4">
        <v>145</v>
      </c>
      <c r="M60" s="40">
        <v>134</v>
      </c>
      <c r="N60" s="13">
        <f t="shared" si="1"/>
        <v>124.58333333333333</v>
      </c>
    </row>
    <row r="61" spans="1:14" ht="12" customHeight="1" x14ac:dyDescent="0.2">
      <c r="A61" s="7" t="str">
        <f>'Pregnant Women Participating'!A61</f>
        <v>Wichita, Caddo &amp; Delaware (WCD), OK</v>
      </c>
      <c r="B61" s="13">
        <v>2543</v>
      </c>
      <c r="C61" s="4">
        <v>2538</v>
      </c>
      <c r="D61" s="4">
        <v>2544</v>
      </c>
      <c r="E61" s="4">
        <v>2550</v>
      </c>
      <c r="F61" s="4">
        <v>2549</v>
      </c>
      <c r="G61" s="4">
        <v>2565</v>
      </c>
      <c r="H61" s="4">
        <v>2592</v>
      </c>
      <c r="I61" s="4">
        <v>2587</v>
      </c>
      <c r="J61" s="4">
        <v>2640</v>
      </c>
      <c r="K61" s="4">
        <v>2645</v>
      </c>
      <c r="L61" s="4">
        <v>2641</v>
      </c>
      <c r="M61" s="40">
        <v>2512</v>
      </c>
      <c r="N61" s="13">
        <f t="shared" si="1"/>
        <v>2575.5</v>
      </c>
    </row>
    <row r="62" spans="1:14" ht="12" customHeight="1" x14ac:dyDescent="0.2">
      <c r="A62" s="7" t="str">
        <f>'Pregnant Women Participating'!A62</f>
        <v>Colorado</v>
      </c>
      <c r="B62" s="13">
        <v>44468</v>
      </c>
      <c r="C62" s="4">
        <v>44702</v>
      </c>
      <c r="D62" s="4">
        <v>45175</v>
      </c>
      <c r="E62" s="4">
        <v>45189</v>
      </c>
      <c r="F62" s="4">
        <v>45634</v>
      </c>
      <c r="G62" s="4">
        <v>46770</v>
      </c>
      <c r="H62" s="4">
        <v>47306</v>
      </c>
      <c r="I62" s="4">
        <v>48217</v>
      </c>
      <c r="J62" s="4">
        <v>49214</v>
      </c>
      <c r="K62" s="4">
        <v>49759</v>
      </c>
      <c r="L62" s="4">
        <v>50599</v>
      </c>
      <c r="M62" s="40">
        <v>50966</v>
      </c>
      <c r="N62" s="13">
        <f t="shared" si="1"/>
        <v>47333.25</v>
      </c>
    </row>
    <row r="63" spans="1:14" ht="12" customHeight="1" x14ac:dyDescent="0.2">
      <c r="A63" s="7" t="str">
        <f>'Pregnant Women Participating'!A63</f>
        <v>Kansas</v>
      </c>
      <c r="B63" s="13">
        <v>25185</v>
      </c>
      <c r="C63" s="4">
        <v>25108</v>
      </c>
      <c r="D63" s="4">
        <v>24673</v>
      </c>
      <c r="E63" s="4">
        <v>25110</v>
      </c>
      <c r="F63" s="4">
        <v>25059</v>
      </c>
      <c r="G63" s="4">
        <v>25549</v>
      </c>
      <c r="H63" s="4">
        <v>25404</v>
      </c>
      <c r="I63" s="4">
        <v>25962</v>
      </c>
      <c r="J63" s="4">
        <v>26197</v>
      </c>
      <c r="K63" s="4">
        <v>26202</v>
      </c>
      <c r="L63" s="4">
        <v>26829</v>
      </c>
      <c r="M63" s="40">
        <v>26520</v>
      </c>
      <c r="N63" s="13">
        <f t="shared" si="1"/>
        <v>25649.833333333332</v>
      </c>
    </row>
    <row r="64" spans="1:14" ht="12" customHeight="1" x14ac:dyDescent="0.2">
      <c r="A64" s="7" t="str">
        <f>'Pregnant Women Participating'!A64</f>
        <v>Missouri</v>
      </c>
      <c r="B64" s="13">
        <v>41709</v>
      </c>
      <c r="C64" s="4">
        <v>42613</v>
      </c>
      <c r="D64" s="4">
        <v>42181</v>
      </c>
      <c r="E64" s="4">
        <v>41889</v>
      </c>
      <c r="F64" s="4">
        <v>43122</v>
      </c>
      <c r="G64" s="4">
        <v>43689</v>
      </c>
      <c r="H64" s="4">
        <v>43294</v>
      </c>
      <c r="I64" s="4">
        <v>43885</v>
      </c>
      <c r="J64" s="4">
        <v>44217</v>
      </c>
      <c r="K64" s="4">
        <v>44079</v>
      </c>
      <c r="L64" s="4">
        <v>45384</v>
      </c>
      <c r="M64" s="40">
        <v>45749</v>
      </c>
      <c r="N64" s="13">
        <f t="shared" si="1"/>
        <v>43484.25</v>
      </c>
    </row>
    <row r="65" spans="1:14" ht="12" customHeight="1" x14ac:dyDescent="0.2">
      <c r="A65" s="7" t="str">
        <f>'Pregnant Women Participating'!A65</f>
        <v>Montana</v>
      </c>
      <c r="B65" s="13">
        <v>7999</v>
      </c>
      <c r="C65" s="4">
        <v>8050</v>
      </c>
      <c r="D65" s="4">
        <v>7994</v>
      </c>
      <c r="E65" s="4">
        <v>8013</v>
      </c>
      <c r="F65" s="4">
        <v>8014</v>
      </c>
      <c r="G65" s="4">
        <v>8001</v>
      </c>
      <c r="H65" s="4">
        <v>7979</v>
      </c>
      <c r="I65" s="4">
        <v>7990</v>
      </c>
      <c r="J65" s="4">
        <v>8035</v>
      </c>
      <c r="K65" s="4">
        <v>7952</v>
      </c>
      <c r="L65" s="4">
        <v>7948</v>
      </c>
      <c r="M65" s="40">
        <v>7979</v>
      </c>
      <c r="N65" s="13">
        <f t="shared" si="1"/>
        <v>7996.166666666667</v>
      </c>
    </row>
    <row r="66" spans="1:14" ht="12" customHeight="1" x14ac:dyDescent="0.2">
      <c r="A66" s="7" t="str">
        <f>'Pregnant Women Participating'!A66</f>
        <v>Nebraska</v>
      </c>
      <c r="B66" s="13">
        <v>20541</v>
      </c>
      <c r="C66" s="4">
        <v>20405</v>
      </c>
      <c r="D66" s="4">
        <v>20302</v>
      </c>
      <c r="E66" s="4">
        <v>20430</v>
      </c>
      <c r="F66" s="4">
        <v>20707</v>
      </c>
      <c r="G66" s="4">
        <v>21113</v>
      </c>
      <c r="H66" s="4">
        <v>21177</v>
      </c>
      <c r="I66" s="4">
        <v>21476</v>
      </c>
      <c r="J66" s="4">
        <v>21745</v>
      </c>
      <c r="K66" s="4">
        <v>21860</v>
      </c>
      <c r="L66" s="4">
        <v>21930</v>
      </c>
      <c r="M66" s="40">
        <v>21567</v>
      </c>
      <c r="N66" s="13">
        <f t="shared" si="1"/>
        <v>21104.416666666668</v>
      </c>
    </row>
    <row r="67" spans="1:14" ht="12" customHeight="1" x14ac:dyDescent="0.2">
      <c r="A67" s="7" t="str">
        <f>'Pregnant Women Participating'!A67</f>
        <v>North Dakota</v>
      </c>
      <c r="B67" s="13">
        <v>5928</v>
      </c>
      <c r="C67" s="4">
        <v>5907</v>
      </c>
      <c r="D67" s="4">
        <v>5888</v>
      </c>
      <c r="E67" s="4">
        <v>5961</v>
      </c>
      <c r="F67" s="4">
        <v>5959</v>
      </c>
      <c r="G67" s="4">
        <v>5982</v>
      </c>
      <c r="H67" s="4">
        <v>6011</v>
      </c>
      <c r="I67" s="4">
        <v>6069</v>
      </c>
      <c r="J67" s="4">
        <v>6086</v>
      </c>
      <c r="K67" s="4">
        <v>5905</v>
      </c>
      <c r="L67" s="4">
        <v>5990</v>
      </c>
      <c r="M67" s="40">
        <v>5968</v>
      </c>
      <c r="N67" s="13">
        <f t="shared" si="1"/>
        <v>5971.166666666667</v>
      </c>
    </row>
    <row r="68" spans="1:14" ht="12" customHeight="1" x14ac:dyDescent="0.2">
      <c r="A68" s="7" t="str">
        <f>'Pregnant Women Participating'!A68</f>
        <v>South Dakota</v>
      </c>
      <c r="B68" s="13">
        <v>8019</v>
      </c>
      <c r="C68" s="4">
        <v>8014</v>
      </c>
      <c r="D68" s="4">
        <v>7977</v>
      </c>
      <c r="E68" s="4">
        <v>8008</v>
      </c>
      <c r="F68" s="4">
        <v>7959</v>
      </c>
      <c r="G68" s="4">
        <v>7914</v>
      </c>
      <c r="H68" s="4">
        <v>7971</v>
      </c>
      <c r="I68" s="4">
        <v>8016</v>
      </c>
      <c r="J68" s="4">
        <v>7929</v>
      </c>
      <c r="K68" s="4">
        <v>7869</v>
      </c>
      <c r="L68" s="4">
        <v>7827</v>
      </c>
      <c r="M68" s="40">
        <v>7735</v>
      </c>
      <c r="N68" s="13">
        <f t="shared" si="1"/>
        <v>7936.5</v>
      </c>
    </row>
    <row r="69" spans="1:14" ht="12" customHeight="1" x14ac:dyDescent="0.2">
      <c r="A69" s="7" t="str">
        <f>'Pregnant Women Participating'!A69</f>
        <v>Wyoming</v>
      </c>
      <c r="B69" s="13">
        <v>3870</v>
      </c>
      <c r="C69" s="4">
        <v>3912</v>
      </c>
      <c r="D69" s="4">
        <v>3932</v>
      </c>
      <c r="E69" s="4">
        <v>3914</v>
      </c>
      <c r="F69" s="4">
        <v>3898</v>
      </c>
      <c r="G69" s="4">
        <v>3999</v>
      </c>
      <c r="H69" s="4">
        <v>3996</v>
      </c>
      <c r="I69" s="4">
        <v>4040</v>
      </c>
      <c r="J69" s="4">
        <v>4028</v>
      </c>
      <c r="K69" s="4">
        <v>4009</v>
      </c>
      <c r="L69" s="4">
        <v>4098</v>
      </c>
      <c r="M69" s="40">
        <v>4081</v>
      </c>
      <c r="N69" s="13">
        <f t="shared" si="1"/>
        <v>3981.4166666666665</v>
      </c>
    </row>
    <row r="70" spans="1:14" ht="12" customHeight="1" x14ac:dyDescent="0.2">
      <c r="A70" s="7" t="str">
        <f>'Pregnant Women Participating'!A70</f>
        <v>Ute Mountain Ute Tribe, CO</v>
      </c>
      <c r="B70" s="13">
        <v>84</v>
      </c>
      <c r="C70" s="4">
        <v>85</v>
      </c>
      <c r="D70" s="4">
        <v>80</v>
      </c>
      <c r="E70" s="4">
        <v>81</v>
      </c>
      <c r="F70" s="4">
        <v>71</v>
      </c>
      <c r="G70" s="4">
        <v>67</v>
      </c>
      <c r="H70" s="4">
        <v>77</v>
      </c>
      <c r="I70" s="4">
        <v>78</v>
      </c>
      <c r="J70" s="4">
        <v>82</v>
      </c>
      <c r="K70" s="4">
        <v>73</v>
      </c>
      <c r="L70" s="4">
        <v>68</v>
      </c>
      <c r="M70" s="40">
        <v>66</v>
      </c>
      <c r="N70" s="13">
        <f t="shared" si="1"/>
        <v>76</v>
      </c>
    </row>
    <row r="71" spans="1:14" ht="12" customHeight="1" x14ac:dyDescent="0.2">
      <c r="A71" s="7" t="str">
        <f>'Pregnant Women Participating'!A71</f>
        <v>Omaha Sioux, NE</v>
      </c>
      <c r="B71" s="13">
        <v>137</v>
      </c>
      <c r="C71" s="4">
        <v>145</v>
      </c>
      <c r="D71" s="4">
        <v>145</v>
      </c>
      <c r="E71" s="4">
        <v>151</v>
      </c>
      <c r="F71" s="4">
        <v>145</v>
      </c>
      <c r="G71" s="4">
        <v>143</v>
      </c>
      <c r="H71" s="4">
        <v>142</v>
      </c>
      <c r="I71" s="4">
        <v>144</v>
      </c>
      <c r="J71" s="4">
        <v>146</v>
      </c>
      <c r="K71" s="4">
        <v>139</v>
      </c>
      <c r="L71" s="4">
        <v>138</v>
      </c>
      <c r="M71" s="40">
        <v>134</v>
      </c>
      <c r="N71" s="13">
        <f t="shared" si="1"/>
        <v>142.41666666666666</v>
      </c>
    </row>
    <row r="72" spans="1:14" ht="12" customHeight="1" x14ac:dyDescent="0.2">
      <c r="A72" s="7" t="str">
        <f>'Pregnant Women Participating'!A72</f>
        <v>Santee Sioux, NE</v>
      </c>
      <c r="B72" s="13">
        <v>16</v>
      </c>
      <c r="C72" s="4">
        <v>19</v>
      </c>
      <c r="D72" s="4">
        <v>22</v>
      </c>
      <c r="E72" s="4">
        <v>22</v>
      </c>
      <c r="F72" s="4">
        <v>23</v>
      </c>
      <c r="G72" s="4">
        <v>25</v>
      </c>
      <c r="H72" s="4">
        <v>21</v>
      </c>
      <c r="I72" s="4">
        <v>19</v>
      </c>
      <c r="J72" s="4">
        <v>23</v>
      </c>
      <c r="K72" s="4">
        <v>23</v>
      </c>
      <c r="L72" s="4">
        <v>27</v>
      </c>
      <c r="M72" s="40">
        <v>28</v>
      </c>
      <c r="N72" s="13">
        <f t="shared" si="1"/>
        <v>22.333333333333332</v>
      </c>
    </row>
    <row r="73" spans="1:14" ht="12" customHeight="1" x14ac:dyDescent="0.2">
      <c r="A73" s="7" t="str">
        <f>'Pregnant Women Participating'!A73</f>
        <v>Winnebago Tribe, NE</v>
      </c>
      <c r="B73" s="13">
        <v>65</v>
      </c>
      <c r="C73" s="4">
        <v>55</v>
      </c>
      <c r="D73" s="4">
        <v>50</v>
      </c>
      <c r="E73" s="4">
        <v>59</v>
      </c>
      <c r="F73" s="4">
        <v>51</v>
      </c>
      <c r="G73" s="4">
        <v>56</v>
      </c>
      <c r="H73" s="4">
        <v>55</v>
      </c>
      <c r="I73" s="4">
        <v>60</v>
      </c>
      <c r="J73" s="4">
        <v>71</v>
      </c>
      <c r="K73" s="4">
        <v>69</v>
      </c>
      <c r="L73" s="4">
        <v>65</v>
      </c>
      <c r="M73" s="40">
        <v>76</v>
      </c>
      <c r="N73" s="13">
        <f t="shared" si="1"/>
        <v>61</v>
      </c>
    </row>
    <row r="74" spans="1:14" ht="12" customHeight="1" x14ac:dyDescent="0.2">
      <c r="A74" s="7" t="str">
        <f>'Pregnant Women Participating'!A74</f>
        <v>Standing Rock Sioux Tribe, ND</v>
      </c>
      <c r="B74" s="13">
        <v>142</v>
      </c>
      <c r="C74" s="4">
        <v>136</v>
      </c>
      <c r="D74" s="4">
        <v>138</v>
      </c>
      <c r="E74" s="4">
        <v>146</v>
      </c>
      <c r="F74" s="4">
        <v>146</v>
      </c>
      <c r="G74" s="4">
        <v>143</v>
      </c>
      <c r="H74" s="4">
        <v>145</v>
      </c>
      <c r="I74" s="4">
        <v>136</v>
      </c>
      <c r="J74" s="4">
        <v>147</v>
      </c>
      <c r="K74" s="4">
        <v>149</v>
      </c>
      <c r="L74" s="4">
        <v>142</v>
      </c>
      <c r="M74" s="40">
        <v>143</v>
      </c>
      <c r="N74" s="13">
        <f t="shared" si="1"/>
        <v>142.75</v>
      </c>
    </row>
    <row r="75" spans="1:14" ht="12" customHeight="1" x14ac:dyDescent="0.2">
      <c r="A75" s="7" t="str">
        <f>'Pregnant Women Participating'!A75</f>
        <v>Three Affiliated Tribes, ND</v>
      </c>
      <c r="B75" s="13">
        <v>49</v>
      </c>
      <c r="C75" s="4">
        <v>54</v>
      </c>
      <c r="D75" s="4">
        <v>49</v>
      </c>
      <c r="E75" s="4">
        <v>48</v>
      </c>
      <c r="F75" s="4">
        <v>50</v>
      </c>
      <c r="G75" s="4">
        <v>53</v>
      </c>
      <c r="H75" s="4">
        <v>46</v>
      </c>
      <c r="I75" s="4">
        <v>50</v>
      </c>
      <c r="J75" s="4">
        <v>56</v>
      </c>
      <c r="K75" s="4">
        <v>49</v>
      </c>
      <c r="L75" s="4">
        <v>48</v>
      </c>
      <c r="M75" s="40">
        <v>49</v>
      </c>
      <c r="N75" s="13">
        <f t="shared" si="1"/>
        <v>50.083333333333336</v>
      </c>
    </row>
    <row r="76" spans="1:14" ht="12" customHeight="1" x14ac:dyDescent="0.2">
      <c r="A76" s="7" t="str">
        <f>'Pregnant Women Participating'!A76</f>
        <v>Cheyenne River Sioux, SD</v>
      </c>
      <c r="B76" s="13">
        <v>315</v>
      </c>
      <c r="C76" s="4">
        <v>317</v>
      </c>
      <c r="D76" s="4">
        <v>305</v>
      </c>
      <c r="E76" s="4">
        <v>327</v>
      </c>
      <c r="F76" s="4">
        <v>311</v>
      </c>
      <c r="G76" s="4">
        <v>314</v>
      </c>
      <c r="H76" s="4">
        <v>318</v>
      </c>
      <c r="I76" s="4">
        <v>326</v>
      </c>
      <c r="J76" s="4">
        <v>320</v>
      </c>
      <c r="K76" s="4">
        <v>337</v>
      </c>
      <c r="L76" s="4">
        <v>324</v>
      </c>
      <c r="M76" s="40">
        <v>325</v>
      </c>
      <c r="N76" s="13">
        <f t="shared" si="1"/>
        <v>319.91666666666669</v>
      </c>
    </row>
    <row r="77" spans="1:14" ht="12" customHeight="1" x14ac:dyDescent="0.2">
      <c r="A77" s="7" t="str">
        <f>'Pregnant Women Participating'!A77</f>
        <v>Rosebud Sioux, SD</v>
      </c>
      <c r="B77" s="13">
        <v>549</v>
      </c>
      <c r="C77" s="4">
        <v>553</v>
      </c>
      <c r="D77" s="4">
        <v>536</v>
      </c>
      <c r="E77" s="4">
        <v>540</v>
      </c>
      <c r="F77" s="4">
        <v>522</v>
      </c>
      <c r="G77" s="4">
        <v>541</v>
      </c>
      <c r="H77" s="4">
        <v>540</v>
      </c>
      <c r="I77" s="4">
        <v>541</v>
      </c>
      <c r="J77" s="4">
        <v>545</v>
      </c>
      <c r="K77" s="4">
        <v>542</v>
      </c>
      <c r="L77" s="4">
        <v>539</v>
      </c>
      <c r="M77" s="40">
        <v>418</v>
      </c>
      <c r="N77" s="13">
        <f t="shared" si="1"/>
        <v>530.5</v>
      </c>
    </row>
    <row r="78" spans="1:14" ht="12" customHeight="1" x14ac:dyDescent="0.2">
      <c r="A78" s="7" t="str">
        <f>'Pregnant Women Participating'!A78</f>
        <v>Northern Arapahoe, WY</v>
      </c>
      <c r="B78" s="13">
        <v>88</v>
      </c>
      <c r="C78" s="4">
        <v>86</v>
      </c>
      <c r="D78" s="4">
        <v>85</v>
      </c>
      <c r="E78" s="4">
        <v>92</v>
      </c>
      <c r="F78" s="4">
        <v>99</v>
      </c>
      <c r="G78" s="4">
        <v>96</v>
      </c>
      <c r="H78" s="4">
        <v>97</v>
      </c>
      <c r="I78" s="4">
        <v>102</v>
      </c>
      <c r="J78" s="4">
        <v>95</v>
      </c>
      <c r="K78" s="4">
        <v>101</v>
      </c>
      <c r="L78" s="4">
        <v>96</v>
      </c>
      <c r="M78" s="40">
        <v>97</v>
      </c>
      <c r="N78" s="13">
        <f t="shared" si="1"/>
        <v>94.5</v>
      </c>
    </row>
    <row r="79" spans="1:14" ht="12" customHeight="1" x14ac:dyDescent="0.2">
      <c r="A79" s="7" t="str">
        <f>'Pregnant Women Participating'!A79</f>
        <v>Shoshone Tribe, WY</v>
      </c>
      <c r="B79" s="13">
        <v>52</v>
      </c>
      <c r="C79" s="4">
        <v>51</v>
      </c>
      <c r="D79" s="4">
        <v>43</v>
      </c>
      <c r="E79" s="4">
        <v>45</v>
      </c>
      <c r="F79" s="4">
        <v>40</v>
      </c>
      <c r="G79" s="4">
        <v>40</v>
      </c>
      <c r="H79" s="4">
        <v>33</v>
      </c>
      <c r="I79" s="4">
        <v>33</v>
      </c>
      <c r="J79" s="4">
        <v>32</v>
      </c>
      <c r="K79" s="4">
        <v>32</v>
      </c>
      <c r="L79" s="4">
        <v>33</v>
      </c>
      <c r="M79" s="40">
        <v>42</v>
      </c>
      <c r="N79" s="13">
        <f t="shared" si="1"/>
        <v>39.666666666666664</v>
      </c>
    </row>
    <row r="80" spans="1:14" ht="12" customHeight="1" x14ac:dyDescent="0.2">
      <c r="A80" s="8" t="str">
        <f>'Pregnant Women Participating'!A80</f>
        <v>Alaska</v>
      </c>
      <c r="B80" s="13">
        <v>7573</v>
      </c>
      <c r="C80" s="4">
        <v>7510</v>
      </c>
      <c r="D80" s="4">
        <v>7533</v>
      </c>
      <c r="E80" s="4">
        <v>7645</v>
      </c>
      <c r="F80" s="4">
        <v>7754</v>
      </c>
      <c r="G80" s="4">
        <v>7949</v>
      </c>
      <c r="H80" s="4">
        <v>7905</v>
      </c>
      <c r="I80" s="4">
        <v>7921</v>
      </c>
      <c r="J80" s="4">
        <v>7979</v>
      </c>
      <c r="K80" s="4">
        <v>8004</v>
      </c>
      <c r="L80" s="4">
        <v>8190</v>
      </c>
      <c r="M80" s="40">
        <v>8172</v>
      </c>
      <c r="N80" s="13">
        <f t="shared" si="1"/>
        <v>7844.583333333333</v>
      </c>
    </row>
    <row r="81" spans="1:14" ht="12" customHeight="1" x14ac:dyDescent="0.2">
      <c r="A81" s="8" t="str">
        <f>'Pregnant Women Participating'!A81</f>
        <v>American Samoa</v>
      </c>
      <c r="B81" s="13">
        <v>2473</v>
      </c>
      <c r="C81" s="4">
        <v>2455</v>
      </c>
      <c r="D81" s="4">
        <v>2436</v>
      </c>
      <c r="E81" s="4">
        <v>2476</v>
      </c>
      <c r="F81" s="4">
        <v>2472</v>
      </c>
      <c r="G81" s="4">
        <v>2465</v>
      </c>
      <c r="H81" s="4">
        <v>2409</v>
      </c>
      <c r="I81" s="4">
        <v>2428</v>
      </c>
      <c r="J81" s="4">
        <v>2432</v>
      </c>
      <c r="K81" s="4">
        <v>2430</v>
      </c>
      <c r="L81" s="4">
        <v>2494</v>
      </c>
      <c r="M81" s="40">
        <v>2501</v>
      </c>
      <c r="N81" s="13">
        <f t="shared" si="1"/>
        <v>2455.9166666666665</v>
      </c>
    </row>
    <row r="82" spans="1:14" ht="12" customHeight="1" x14ac:dyDescent="0.2">
      <c r="A82" s="8" t="str">
        <f>'Pregnant Women Participating'!A82</f>
        <v>California</v>
      </c>
      <c r="B82" s="13">
        <v>573532</v>
      </c>
      <c r="C82" s="4">
        <v>573875</v>
      </c>
      <c r="D82" s="4">
        <v>573507</v>
      </c>
      <c r="E82" s="4">
        <v>575470</v>
      </c>
      <c r="F82" s="4">
        <v>575382</v>
      </c>
      <c r="G82" s="4">
        <v>582470</v>
      </c>
      <c r="H82" s="4">
        <v>579262</v>
      </c>
      <c r="I82" s="4">
        <v>583128</v>
      </c>
      <c r="J82" s="4">
        <v>587623</v>
      </c>
      <c r="K82" s="4">
        <v>590923</v>
      </c>
      <c r="L82" s="4">
        <v>595418</v>
      </c>
      <c r="M82" s="40">
        <v>595788</v>
      </c>
      <c r="N82" s="13">
        <f t="shared" si="1"/>
        <v>582198.16666666663</v>
      </c>
    </row>
    <row r="83" spans="1:14" ht="12" customHeight="1" x14ac:dyDescent="0.2">
      <c r="A83" s="8" t="str">
        <f>'Pregnant Women Participating'!A83</f>
        <v>Guam</v>
      </c>
      <c r="B83" s="13">
        <v>3207</v>
      </c>
      <c r="C83" s="4">
        <v>3198</v>
      </c>
      <c r="D83" s="4">
        <v>3214</v>
      </c>
      <c r="E83" s="4">
        <v>3312</v>
      </c>
      <c r="F83" s="4">
        <v>3315</v>
      </c>
      <c r="G83" s="4">
        <v>3430</v>
      </c>
      <c r="H83" s="4">
        <v>3523</v>
      </c>
      <c r="I83" s="4">
        <v>3741</v>
      </c>
      <c r="J83" s="4">
        <v>3828</v>
      </c>
      <c r="K83" s="4">
        <v>3461</v>
      </c>
      <c r="L83" s="4">
        <v>3528</v>
      </c>
      <c r="M83" s="40">
        <v>3587</v>
      </c>
      <c r="N83" s="13">
        <f t="shared" si="1"/>
        <v>3445.3333333333335</v>
      </c>
    </row>
    <row r="84" spans="1:14" ht="12" customHeight="1" x14ac:dyDescent="0.2">
      <c r="A84" s="8" t="str">
        <f>'Pregnant Women Participating'!A84</f>
        <v>Hawaii</v>
      </c>
      <c r="B84" s="13">
        <v>15007</v>
      </c>
      <c r="C84" s="4">
        <v>15175</v>
      </c>
      <c r="D84" s="4">
        <v>15301</v>
      </c>
      <c r="E84" s="4">
        <v>15584</v>
      </c>
      <c r="F84" s="4">
        <v>15533</v>
      </c>
      <c r="G84" s="4">
        <v>15312</v>
      </c>
      <c r="H84" s="4">
        <v>14824</v>
      </c>
      <c r="I84" s="4">
        <v>15251</v>
      </c>
      <c r="J84" s="4">
        <v>15027</v>
      </c>
      <c r="K84" s="4">
        <v>15212</v>
      </c>
      <c r="L84" s="4">
        <v>14616</v>
      </c>
      <c r="M84" s="40">
        <v>14411</v>
      </c>
      <c r="N84" s="13">
        <f t="shared" si="1"/>
        <v>15104.416666666666</v>
      </c>
    </row>
    <row r="85" spans="1:14" ht="12" customHeight="1" x14ac:dyDescent="0.2">
      <c r="A85" s="8" t="str">
        <f>'Pregnant Women Participating'!A85</f>
        <v>Idaho</v>
      </c>
      <c r="B85" s="13">
        <v>17107</v>
      </c>
      <c r="C85" s="4">
        <v>17358</v>
      </c>
      <c r="D85" s="4">
        <v>17314</v>
      </c>
      <c r="E85" s="4">
        <v>17155</v>
      </c>
      <c r="F85" s="4">
        <v>17258</v>
      </c>
      <c r="G85" s="4">
        <v>17574</v>
      </c>
      <c r="H85" s="4">
        <v>17630</v>
      </c>
      <c r="I85" s="4">
        <v>17688</v>
      </c>
      <c r="J85" s="4">
        <v>17607</v>
      </c>
      <c r="K85" s="4">
        <v>17731</v>
      </c>
      <c r="L85" s="4">
        <v>17766</v>
      </c>
      <c r="M85" s="40">
        <v>17575</v>
      </c>
      <c r="N85" s="13">
        <f t="shared" si="1"/>
        <v>17480.25</v>
      </c>
    </row>
    <row r="86" spans="1:14" ht="12" customHeight="1" x14ac:dyDescent="0.2">
      <c r="A86" s="8" t="str">
        <f>'Pregnant Women Participating'!A86</f>
        <v>Nevada</v>
      </c>
      <c r="B86" s="13">
        <v>28624</v>
      </c>
      <c r="C86" s="4">
        <v>28400</v>
      </c>
      <c r="D86" s="4">
        <v>28100</v>
      </c>
      <c r="E86" s="4">
        <v>28338</v>
      </c>
      <c r="F86" s="4">
        <v>28151</v>
      </c>
      <c r="G86" s="4">
        <v>28486</v>
      </c>
      <c r="H86" s="4">
        <v>28405</v>
      </c>
      <c r="I86" s="4">
        <v>28878</v>
      </c>
      <c r="J86" s="4">
        <v>29239</v>
      </c>
      <c r="K86" s="4">
        <v>29390</v>
      </c>
      <c r="L86" s="4">
        <v>30028</v>
      </c>
      <c r="M86" s="40">
        <v>30112</v>
      </c>
      <c r="N86" s="13">
        <f t="shared" si="1"/>
        <v>28845.916666666668</v>
      </c>
    </row>
    <row r="87" spans="1:14" ht="12" customHeight="1" x14ac:dyDescent="0.2">
      <c r="A87" s="8" t="str">
        <f>'Pregnant Women Participating'!A87</f>
        <v>Oregon</v>
      </c>
      <c r="B87" s="13">
        <v>45882</v>
      </c>
      <c r="C87" s="4">
        <v>45492</v>
      </c>
      <c r="D87" s="4">
        <v>45284</v>
      </c>
      <c r="E87" s="4">
        <v>45551</v>
      </c>
      <c r="F87" s="4">
        <v>45652</v>
      </c>
      <c r="G87" s="4">
        <v>46350</v>
      </c>
      <c r="H87" s="4">
        <v>46686</v>
      </c>
      <c r="I87" s="4">
        <v>46844</v>
      </c>
      <c r="J87" s="4">
        <v>47164</v>
      </c>
      <c r="K87" s="4">
        <v>47224</v>
      </c>
      <c r="L87" s="4">
        <v>47117</v>
      </c>
      <c r="M87" s="40">
        <v>45951</v>
      </c>
      <c r="N87" s="13">
        <f t="shared" si="1"/>
        <v>46266.416666666664</v>
      </c>
    </row>
    <row r="88" spans="1:14" ht="12" customHeight="1" x14ac:dyDescent="0.2">
      <c r="A88" s="8" t="str">
        <f>'Pregnant Women Participating'!A88</f>
        <v>Washington</v>
      </c>
      <c r="B88" s="13">
        <v>72815</v>
      </c>
      <c r="C88" s="4">
        <v>72449</v>
      </c>
      <c r="D88" s="4">
        <v>72012</v>
      </c>
      <c r="E88" s="4">
        <v>72745</v>
      </c>
      <c r="F88" s="4">
        <v>72794</v>
      </c>
      <c r="G88" s="4">
        <v>74124</v>
      </c>
      <c r="H88" s="4">
        <v>74508</v>
      </c>
      <c r="I88" s="4">
        <v>75856</v>
      </c>
      <c r="J88" s="4">
        <v>76470</v>
      </c>
      <c r="K88" s="4">
        <v>76444</v>
      </c>
      <c r="L88" s="4">
        <v>77398</v>
      </c>
      <c r="M88" s="40">
        <v>77644</v>
      </c>
      <c r="N88" s="13">
        <f t="shared" si="1"/>
        <v>74604.916666666672</v>
      </c>
    </row>
    <row r="89" spans="1:14" ht="12" customHeight="1" x14ac:dyDescent="0.2">
      <c r="A89" s="8" t="str">
        <f>'Pregnant Women Participating'!A89</f>
        <v>Northern Marianas</v>
      </c>
      <c r="B89" s="13">
        <v>1734</v>
      </c>
      <c r="C89" s="4">
        <v>1709</v>
      </c>
      <c r="D89" s="4">
        <v>1697</v>
      </c>
      <c r="E89" s="4">
        <v>1701</v>
      </c>
      <c r="F89" s="4">
        <v>1730</v>
      </c>
      <c r="G89" s="4">
        <v>1743</v>
      </c>
      <c r="H89" s="4">
        <v>1759</v>
      </c>
      <c r="I89" s="4">
        <v>1727</v>
      </c>
      <c r="J89" s="4">
        <v>1720</v>
      </c>
      <c r="K89" s="4">
        <v>1713</v>
      </c>
      <c r="L89" s="4">
        <v>1716</v>
      </c>
      <c r="M89" s="40">
        <v>1701</v>
      </c>
      <c r="N89" s="13">
        <f t="shared" si="1"/>
        <v>1720.8333333333333</v>
      </c>
    </row>
    <row r="90" spans="1:14" ht="12" customHeight="1" x14ac:dyDescent="0.2">
      <c r="A90" s="8" t="str">
        <f>'Pregnant Women Participating'!A90</f>
        <v>Inter-Tribal Council, NV</v>
      </c>
      <c r="B90" s="13">
        <v>363</v>
      </c>
      <c r="C90" s="4">
        <v>341</v>
      </c>
      <c r="D90" s="4">
        <v>344</v>
      </c>
      <c r="E90" s="4">
        <v>355</v>
      </c>
      <c r="F90" s="4">
        <v>331</v>
      </c>
      <c r="G90" s="4">
        <v>340</v>
      </c>
      <c r="H90" s="4">
        <v>345</v>
      </c>
      <c r="I90" s="4">
        <v>335</v>
      </c>
      <c r="J90" s="4">
        <v>336</v>
      </c>
      <c r="K90" s="4">
        <v>316</v>
      </c>
      <c r="L90" s="4">
        <v>316</v>
      </c>
      <c r="M90" s="40">
        <v>301</v>
      </c>
      <c r="N90" s="13">
        <f t="shared" si="1"/>
        <v>335.25</v>
      </c>
    </row>
  </sheetData>
  <phoneticPr fontId="2" type="noConversion"/>
  <pageMargins left="0.5" right="0.5" top="0.5" bottom="0.5" header="0.5" footer="0.3"/>
  <pageSetup scale="91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>
    <pageSetUpPr fitToPage="1"/>
  </sheetPr>
  <dimension ref="A1:N90"/>
  <sheetViews>
    <sheetView showGridLines="0" workbookViewId="0">
      <selection activeCell="N2" sqref="N2"/>
    </sheetView>
  </sheetViews>
  <sheetFormatPr defaultColWidth="9.140625" defaultRowHeight="12" x14ac:dyDescent="0.2"/>
  <cols>
    <col min="1" max="1" width="34.7109375" style="3" customWidth="1"/>
    <col min="2" max="13" width="11.7109375" style="3" customWidth="1"/>
    <col min="14" max="14" width="13.7109375" style="3" customWidth="1"/>
    <col min="15" max="16384" width="9.140625" style="3"/>
  </cols>
  <sheetData>
    <row r="1" spans="1:14" ht="24" customHeight="1" x14ac:dyDescent="0.2">
      <c r="A1" s="74" t="s">
        <v>124</v>
      </c>
      <c r="B1" s="18" t="s">
        <v>177</v>
      </c>
      <c r="C1" s="19" t="s">
        <v>178</v>
      </c>
      <c r="D1" s="19" t="s">
        <v>179</v>
      </c>
      <c r="E1" s="19" t="s">
        <v>180</v>
      </c>
      <c r="F1" s="19" t="s">
        <v>181</v>
      </c>
      <c r="G1" s="19" t="s">
        <v>182</v>
      </c>
      <c r="H1" s="19" t="s">
        <v>183</v>
      </c>
      <c r="I1" s="19" t="s">
        <v>184</v>
      </c>
      <c r="J1" s="19" t="s">
        <v>185</v>
      </c>
      <c r="K1" s="19" t="s">
        <v>186</v>
      </c>
      <c r="L1" s="19" t="s">
        <v>187</v>
      </c>
      <c r="M1" s="19" t="s">
        <v>188</v>
      </c>
      <c r="N1" s="12" t="s">
        <v>189</v>
      </c>
    </row>
    <row r="2" spans="1:14" ht="12" customHeight="1" x14ac:dyDescent="0.2">
      <c r="A2" s="7" t="str">
        <f>'Pregnant Women Participating'!A2</f>
        <v>Connecticut</v>
      </c>
      <c r="B2" s="13">
        <v>47829</v>
      </c>
      <c r="C2" s="4">
        <v>47486</v>
      </c>
      <c r="D2" s="4">
        <v>46766</v>
      </c>
      <c r="E2" s="4">
        <v>47163</v>
      </c>
      <c r="F2" s="4">
        <v>46767</v>
      </c>
      <c r="G2" s="4">
        <v>47596</v>
      </c>
      <c r="H2" s="4">
        <v>47628</v>
      </c>
      <c r="I2" s="4">
        <v>48205</v>
      </c>
      <c r="J2" s="4">
        <v>48196</v>
      </c>
      <c r="K2" s="4">
        <v>48300</v>
      </c>
      <c r="L2" s="4">
        <v>49172</v>
      </c>
      <c r="M2" s="40">
        <v>49050</v>
      </c>
      <c r="N2" s="13">
        <f t="shared" ref="N2:N11" si="0">IF(SUM(B2:M2)&gt;0,AVERAGE(B2:M2)," ")</f>
        <v>47846.5</v>
      </c>
    </row>
    <row r="3" spans="1:14" ht="12" customHeight="1" x14ac:dyDescent="0.2">
      <c r="A3" s="7" t="str">
        <f>'Pregnant Women Participating'!A3</f>
        <v>Maine</v>
      </c>
      <c r="B3" s="13">
        <v>17199</v>
      </c>
      <c r="C3" s="4">
        <v>17090</v>
      </c>
      <c r="D3" s="4">
        <v>17290</v>
      </c>
      <c r="E3" s="4">
        <v>17594</v>
      </c>
      <c r="F3" s="4">
        <v>17592</v>
      </c>
      <c r="G3" s="4">
        <v>17915</v>
      </c>
      <c r="H3" s="4">
        <v>18028</v>
      </c>
      <c r="I3" s="4">
        <v>18251</v>
      </c>
      <c r="J3" s="4">
        <v>18356</v>
      </c>
      <c r="K3" s="4">
        <v>18463</v>
      </c>
      <c r="L3" s="4">
        <v>18283</v>
      </c>
      <c r="M3" s="40">
        <v>18147</v>
      </c>
      <c r="N3" s="13">
        <f t="shared" si="0"/>
        <v>17850.666666666668</v>
      </c>
    </row>
    <row r="4" spans="1:14" ht="12" customHeight="1" x14ac:dyDescent="0.2">
      <c r="A4" s="7" t="str">
        <f>'Pregnant Women Participating'!A4</f>
        <v>Massachusetts</v>
      </c>
      <c r="B4" s="13">
        <v>120480</v>
      </c>
      <c r="C4" s="4">
        <v>119934</v>
      </c>
      <c r="D4" s="4">
        <v>120687</v>
      </c>
      <c r="E4" s="4">
        <v>122192</v>
      </c>
      <c r="F4" s="4">
        <v>122757</v>
      </c>
      <c r="G4" s="4">
        <v>124572</v>
      </c>
      <c r="H4" s="4">
        <v>124447</v>
      </c>
      <c r="I4" s="4">
        <v>125971</v>
      </c>
      <c r="J4" s="4">
        <v>125921</v>
      </c>
      <c r="K4" s="4">
        <v>125836</v>
      </c>
      <c r="L4" s="4">
        <v>125485</v>
      </c>
      <c r="M4" s="40">
        <v>123980</v>
      </c>
      <c r="N4" s="13">
        <f t="shared" si="0"/>
        <v>123521.83333333333</v>
      </c>
    </row>
    <row r="5" spans="1:14" ht="12" customHeight="1" x14ac:dyDescent="0.2">
      <c r="A5" s="7" t="str">
        <f>'Pregnant Women Participating'!A5</f>
        <v>New Hampshire</v>
      </c>
      <c r="B5" s="13">
        <v>13450</v>
      </c>
      <c r="C5" s="4">
        <v>13537</v>
      </c>
      <c r="D5" s="4">
        <v>13355</v>
      </c>
      <c r="E5" s="4">
        <v>13439</v>
      </c>
      <c r="F5" s="4">
        <v>13374</v>
      </c>
      <c r="G5" s="4">
        <v>13586</v>
      </c>
      <c r="H5" s="4">
        <v>13423</v>
      </c>
      <c r="I5" s="4">
        <v>13679</v>
      </c>
      <c r="J5" s="4">
        <v>13599</v>
      </c>
      <c r="K5" s="4">
        <v>13283</v>
      </c>
      <c r="L5" s="4">
        <v>13076</v>
      </c>
      <c r="M5" s="40">
        <v>12680</v>
      </c>
      <c r="N5" s="13">
        <f t="shared" si="0"/>
        <v>13373.416666666666</v>
      </c>
    </row>
    <row r="6" spans="1:14" ht="12" customHeight="1" x14ac:dyDescent="0.2">
      <c r="A6" s="7" t="str">
        <f>'Pregnant Women Participating'!A6</f>
        <v>New York</v>
      </c>
      <c r="B6" s="13">
        <v>403452</v>
      </c>
      <c r="C6" s="4">
        <v>405145</v>
      </c>
      <c r="D6" s="4">
        <v>406453</v>
      </c>
      <c r="E6" s="4">
        <v>410721</v>
      </c>
      <c r="F6" s="4">
        <v>411041</v>
      </c>
      <c r="G6" s="4">
        <v>419112</v>
      </c>
      <c r="H6" s="4">
        <v>418753</v>
      </c>
      <c r="I6" s="4">
        <v>423543</v>
      </c>
      <c r="J6" s="4">
        <v>423292</v>
      </c>
      <c r="K6" s="4">
        <v>422195</v>
      </c>
      <c r="L6" s="4">
        <v>425197</v>
      </c>
      <c r="M6" s="40">
        <v>425728</v>
      </c>
      <c r="N6" s="13">
        <f t="shared" si="0"/>
        <v>416219.33333333331</v>
      </c>
    </row>
    <row r="7" spans="1:14" ht="12" customHeight="1" x14ac:dyDescent="0.2">
      <c r="A7" s="7" t="str">
        <f>'Pregnant Women Participating'!A7</f>
        <v>Rhode Island</v>
      </c>
      <c r="B7" s="13">
        <v>16127</v>
      </c>
      <c r="C7" s="4">
        <v>16223</v>
      </c>
      <c r="D7" s="4">
        <v>16440</v>
      </c>
      <c r="E7" s="4">
        <v>16941</v>
      </c>
      <c r="F7" s="4">
        <v>16936</v>
      </c>
      <c r="G7" s="4">
        <v>17580</v>
      </c>
      <c r="H7" s="4">
        <v>17571</v>
      </c>
      <c r="I7" s="4">
        <v>17685</v>
      </c>
      <c r="J7" s="4">
        <v>17866</v>
      </c>
      <c r="K7" s="4">
        <v>17842</v>
      </c>
      <c r="L7" s="4">
        <v>17805</v>
      </c>
      <c r="M7" s="40">
        <v>17806</v>
      </c>
      <c r="N7" s="13">
        <f t="shared" si="0"/>
        <v>17235.166666666668</v>
      </c>
    </row>
    <row r="8" spans="1:14" ht="12" customHeight="1" x14ac:dyDescent="0.2">
      <c r="A8" s="7" t="str">
        <f>'Pregnant Women Participating'!A8</f>
        <v>Vermont</v>
      </c>
      <c r="B8" s="13">
        <v>11262</v>
      </c>
      <c r="C8" s="4">
        <v>10945</v>
      </c>
      <c r="D8" s="4">
        <v>10903</v>
      </c>
      <c r="E8" s="4">
        <v>10883</v>
      </c>
      <c r="F8" s="4">
        <v>10882</v>
      </c>
      <c r="G8" s="4">
        <v>10947</v>
      </c>
      <c r="H8" s="4">
        <v>10890</v>
      </c>
      <c r="I8" s="4">
        <v>10902</v>
      </c>
      <c r="J8" s="4">
        <v>10975</v>
      </c>
      <c r="K8" s="4">
        <v>10958</v>
      </c>
      <c r="L8" s="4">
        <v>10853</v>
      </c>
      <c r="M8" s="40">
        <v>10738</v>
      </c>
      <c r="N8" s="13">
        <f t="shared" si="0"/>
        <v>10928.166666666666</v>
      </c>
    </row>
    <row r="9" spans="1:14" ht="12" customHeight="1" x14ac:dyDescent="0.2">
      <c r="A9" s="7" t="str">
        <f>'Pregnant Women Participating'!A9</f>
        <v>Virgin Islands</v>
      </c>
      <c r="B9" s="13">
        <v>2508</v>
      </c>
      <c r="C9" s="4">
        <v>2532</v>
      </c>
      <c r="D9" s="4">
        <v>2491</v>
      </c>
      <c r="E9" s="4">
        <v>2489</v>
      </c>
      <c r="F9" s="4">
        <v>2480</v>
      </c>
      <c r="G9" s="4">
        <v>2543</v>
      </c>
      <c r="H9" s="4">
        <v>2542</v>
      </c>
      <c r="I9" s="4">
        <v>2552</v>
      </c>
      <c r="J9" s="4">
        <v>2645</v>
      </c>
      <c r="K9" s="4">
        <v>2630</v>
      </c>
      <c r="L9" s="4">
        <v>2608</v>
      </c>
      <c r="M9" s="40">
        <v>2574</v>
      </c>
      <c r="N9" s="13">
        <f t="shared" si="0"/>
        <v>2549.5</v>
      </c>
    </row>
    <row r="10" spans="1:14" ht="12" customHeight="1" x14ac:dyDescent="0.2">
      <c r="A10" s="7" t="str">
        <f>'Pregnant Women Participating'!A10</f>
        <v>Indian Township, ME</v>
      </c>
      <c r="B10" s="13">
        <v>67</v>
      </c>
      <c r="C10" s="4">
        <v>49</v>
      </c>
      <c r="D10" s="4">
        <v>44</v>
      </c>
      <c r="E10" s="4">
        <v>42</v>
      </c>
      <c r="F10" s="4">
        <v>41</v>
      </c>
      <c r="G10" s="4">
        <v>45</v>
      </c>
      <c r="H10" s="4">
        <v>46</v>
      </c>
      <c r="I10" s="4">
        <v>50</v>
      </c>
      <c r="J10" s="4">
        <v>44</v>
      </c>
      <c r="K10" s="4">
        <v>48</v>
      </c>
      <c r="L10" s="4">
        <v>46</v>
      </c>
      <c r="M10" s="40">
        <v>47</v>
      </c>
      <c r="N10" s="13">
        <f t="shared" si="0"/>
        <v>47.416666666666664</v>
      </c>
    </row>
    <row r="11" spans="1:14" ht="12" customHeight="1" x14ac:dyDescent="0.2">
      <c r="A11" s="7" t="str">
        <f>'Pregnant Women Participating'!A11</f>
        <v>Pleasant Point, ME</v>
      </c>
      <c r="B11" s="13">
        <v>29</v>
      </c>
      <c r="C11" s="4">
        <v>30</v>
      </c>
      <c r="D11" s="4">
        <v>33</v>
      </c>
      <c r="E11" s="4">
        <v>33</v>
      </c>
      <c r="F11" s="4">
        <v>38</v>
      </c>
      <c r="G11" s="4">
        <v>40</v>
      </c>
      <c r="H11" s="4">
        <v>42</v>
      </c>
      <c r="I11" s="4">
        <v>41</v>
      </c>
      <c r="J11" s="4">
        <v>44</v>
      </c>
      <c r="K11" s="4">
        <v>44</v>
      </c>
      <c r="L11" s="4">
        <v>44</v>
      </c>
      <c r="M11" s="40">
        <v>42</v>
      </c>
      <c r="N11" s="13">
        <f t="shared" si="0"/>
        <v>38.333333333333336</v>
      </c>
    </row>
    <row r="12" spans="1:14" ht="12" customHeight="1" x14ac:dyDescent="0.2">
      <c r="A12" s="7" t="str">
        <f>'Pregnant Women Participating'!A12</f>
        <v>Delaware</v>
      </c>
      <c r="B12" s="13">
        <v>18508</v>
      </c>
      <c r="C12" s="4">
        <v>18704</v>
      </c>
      <c r="D12" s="4">
        <v>19060</v>
      </c>
      <c r="E12" s="4">
        <v>19290</v>
      </c>
      <c r="F12" s="4">
        <v>19502</v>
      </c>
      <c r="G12" s="4">
        <v>19929</v>
      </c>
      <c r="H12" s="4">
        <v>19839</v>
      </c>
      <c r="I12" s="4">
        <v>20342</v>
      </c>
      <c r="J12" s="4">
        <v>20521</v>
      </c>
      <c r="K12" s="4">
        <v>20721</v>
      </c>
      <c r="L12" s="4">
        <v>20769</v>
      </c>
      <c r="M12" s="40">
        <v>20958</v>
      </c>
      <c r="N12" s="13">
        <f t="shared" ref="N12:N90" si="1">IF(SUM(B12:M12)&gt;0,AVERAGE(B12:M12)," ")</f>
        <v>19845.25</v>
      </c>
    </row>
    <row r="13" spans="1:14" ht="12" customHeight="1" x14ac:dyDescent="0.2">
      <c r="A13" s="7" t="str">
        <f>'Pregnant Women Participating'!A13</f>
        <v>District of Columbia</v>
      </c>
      <c r="B13" s="13">
        <v>10111</v>
      </c>
      <c r="C13" s="4">
        <v>10263</v>
      </c>
      <c r="D13" s="4">
        <v>10450</v>
      </c>
      <c r="E13" s="4">
        <v>10745</v>
      </c>
      <c r="F13" s="4">
        <v>10823</v>
      </c>
      <c r="G13" s="4">
        <v>11166</v>
      </c>
      <c r="H13" s="4">
        <v>11354</v>
      </c>
      <c r="I13" s="4">
        <v>11582</v>
      </c>
      <c r="J13" s="4">
        <v>11718</v>
      </c>
      <c r="K13" s="4">
        <v>11804</v>
      </c>
      <c r="L13" s="4">
        <v>12058</v>
      </c>
      <c r="M13" s="40">
        <v>12131</v>
      </c>
      <c r="N13" s="13">
        <f t="shared" si="1"/>
        <v>11183.75</v>
      </c>
    </row>
    <row r="14" spans="1:14" ht="12" customHeight="1" x14ac:dyDescent="0.2">
      <c r="A14" s="7" t="str">
        <f>'Pregnant Women Participating'!A14</f>
        <v>Maryland</v>
      </c>
      <c r="B14" s="13">
        <v>122971</v>
      </c>
      <c r="C14" s="4">
        <v>121640</v>
      </c>
      <c r="D14" s="4">
        <v>120073</v>
      </c>
      <c r="E14" s="4">
        <v>120765</v>
      </c>
      <c r="F14" s="4">
        <v>121449</v>
      </c>
      <c r="G14" s="4">
        <v>123108</v>
      </c>
      <c r="H14" s="4">
        <v>122525</v>
      </c>
      <c r="I14" s="4">
        <v>123699</v>
      </c>
      <c r="J14" s="4">
        <v>123101</v>
      </c>
      <c r="K14" s="4">
        <v>122844</v>
      </c>
      <c r="L14" s="4">
        <v>121899</v>
      </c>
      <c r="M14" s="40">
        <v>121116</v>
      </c>
      <c r="N14" s="13">
        <f t="shared" si="1"/>
        <v>122099.16666666667</v>
      </c>
    </row>
    <row r="15" spans="1:14" ht="12" customHeight="1" x14ac:dyDescent="0.2">
      <c r="A15" s="7" t="str">
        <f>'Pregnant Women Participating'!A15</f>
        <v>New Jersey</v>
      </c>
      <c r="B15" s="13">
        <v>154441</v>
      </c>
      <c r="C15" s="4">
        <v>156102</v>
      </c>
      <c r="D15" s="4">
        <v>156816</v>
      </c>
      <c r="E15" s="4">
        <v>159938</v>
      </c>
      <c r="F15" s="4">
        <v>161752</v>
      </c>
      <c r="G15" s="4">
        <v>164628</v>
      </c>
      <c r="H15" s="4">
        <v>165568</v>
      </c>
      <c r="I15" s="4">
        <v>166870</v>
      </c>
      <c r="J15" s="4">
        <v>166840</v>
      </c>
      <c r="K15" s="4">
        <v>166562</v>
      </c>
      <c r="L15" s="4">
        <v>166285</v>
      </c>
      <c r="M15" s="40">
        <v>163741</v>
      </c>
      <c r="N15" s="13">
        <f t="shared" si="1"/>
        <v>162461.91666666666</v>
      </c>
    </row>
    <row r="16" spans="1:14" ht="12" customHeight="1" x14ac:dyDescent="0.2">
      <c r="A16" s="7" t="str">
        <f>'Pregnant Women Participating'!A16</f>
        <v>Pennsylvania</v>
      </c>
      <c r="B16" s="13">
        <v>164545</v>
      </c>
      <c r="C16" s="4">
        <v>161599</v>
      </c>
      <c r="D16" s="4">
        <v>159442</v>
      </c>
      <c r="E16" s="4">
        <v>162304</v>
      </c>
      <c r="F16" s="4">
        <v>165863</v>
      </c>
      <c r="G16" s="4">
        <v>171309</v>
      </c>
      <c r="H16" s="4">
        <v>172415</v>
      </c>
      <c r="I16" s="4">
        <v>176387</v>
      </c>
      <c r="J16" s="4">
        <v>177335</v>
      </c>
      <c r="K16" s="4">
        <v>175702</v>
      </c>
      <c r="L16" s="4">
        <v>178254</v>
      </c>
      <c r="M16" s="40">
        <v>177891</v>
      </c>
      <c r="N16" s="13">
        <f t="shared" si="1"/>
        <v>170253.83333333334</v>
      </c>
    </row>
    <row r="17" spans="1:14" ht="12" customHeight="1" x14ac:dyDescent="0.2">
      <c r="A17" s="7" t="str">
        <f>'Pregnant Women Participating'!A17</f>
        <v>Puerto Rico</v>
      </c>
      <c r="B17" s="13">
        <v>81248</v>
      </c>
      <c r="C17" s="4">
        <v>82732</v>
      </c>
      <c r="D17" s="4">
        <v>83579</v>
      </c>
      <c r="E17" s="4">
        <v>83340</v>
      </c>
      <c r="F17" s="4">
        <v>83335</v>
      </c>
      <c r="G17" s="4">
        <v>86336</v>
      </c>
      <c r="H17" s="4">
        <v>84661</v>
      </c>
      <c r="I17" s="4">
        <v>86216</v>
      </c>
      <c r="J17" s="4">
        <v>86542</v>
      </c>
      <c r="K17" s="4">
        <v>85718</v>
      </c>
      <c r="L17" s="4">
        <v>87015</v>
      </c>
      <c r="M17" s="40">
        <v>89029</v>
      </c>
      <c r="N17" s="13">
        <f t="shared" si="1"/>
        <v>84979.25</v>
      </c>
    </row>
    <row r="18" spans="1:14" ht="12" customHeight="1" x14ac:dyDescent="0.2">
      <c r="A18" s="7" t="str">
        <f>'Pregnant Women Participating'!A18</f>
        <v>Virginia</v>
      </c>
      <c r="B18" s="13">
        <v>121469</v>
      </c>
      <c r="C18" s="4">
        <v>120378</v>
      </c>
      <c r="D18" s="4">
        <v>120181</v>
      </c>
      <c r="E18" s="4">
        <v>122143</v>
      </c>
      <c r="F18" s="4">
        <v>121358</v>
      </c>
      <c r="G18" s="4">
        <v>124762</v>
      </c>
      <c r="H18" s="4">
        <v>125935</v>
      </c>
      <c r="I18" s="4">
        <v>127682</v>
      </c>
      <c r="J18" s="4">
        <v>127144</v>
      </c>
      <c r="K18" s="4">
        <v>125569</v>
      </c>
      <c r="L18" s="4">
        <v>123357</v>
      </c>
      <c r="M18" s="40">
        <v>117305</v>
      </c>
      <c r="N18" s="13">
        <f t="shared" si="1"/>
        <v>123106.91666666667</v>
      </c>
    </row>
    <row r="19" spans="1:14" ht="12" customHeight="1" x14ac:dyDescent="0.2">
      <c r="A19" s="7" t="str">
        <f>'Pregnant Women Participating'!A19</f>
        <v>West Virginia</v>
      </c>
      <c r="B19" s="13">
        <v>36863</v>
      </c>
      <c r="C19" s="4">
        <v>36688</v>
      </c>
      <c r="D19" s="4">
        <v>36596</v>
      </c>
      <c r="E19" s="4">
        <v>36900</v>
      </c>
      <c r="F19" s="4">
        <v>36525</v>
      </c>
      <c r="G19" s="4">
        <v>37030</v>
      </c>
      <c r="H19" s="4">
        <v>36885</v>
      </c>
      <c r="I19" s="4">
        <v>37116</v>
      </c>
      <c r="J19" s="4">
        <v>37292</v>
      </c>
      <c r="K19" s="4">
        <v>37469</v>
      </c>
      <c r="L19" s="4">
        <v>37668</v>
      </c>
      <c r="M19" s="40">
        <v>37546</v>
      </c>
      <c r="N19" s="13">
        <f t="shared" si="1"/>
        <v>37048.166666666664</v>
      </c>
    </row>
    <row r="20" spans="1:14" ht="12" customHeight="1" x14ac:dyDescent="0.2">
      <c r="A20" s="7" t="str">
        <f>'Pregnant Women Participating'!A20</f>
        <v>Alabama</v>
      </c>
      <c r="B20" s="13">
        <v>110093</v>
      </c>
      <c r="C20" s="4">
        <v>109483</v>
      </c>
      <c r="D20" s="4">
        <v>109834</v>
      </c>
      <c r="E20" s="4">
        <v>110894</v>
      </c>
      <c r="F20" s="4">
        <v>109364</v>
      </c>
      <c r="G20" s="4">
        <v>110825</v>
      </c>
      <c r="H20" s="4">
        <v>109366</v>
      </c>
      <c r="I20" s="4">
        <v>111593</v>
      </c>
      <c r="J20" s="4">
        <v>111999</v>
      </c>
      <c r="K20" s="4">
        <v>112420</v>
      </c>
      <c r="L20" s="4">
        <v>113953</v>
      </c>
      <c r="M20" s="40">
        <v>114025</v>
      </c>
      <c r="N20" s="13">
        <f t="shared" si="1"/>
        <v>111154.08333333333</v>
      </c>
    </row>
    <row r="21" spans="1:14" ht="12" customHeight="1" x14ac:dyDescent="0.2">
      <c r="A21" s="7" t="str">
        <f>'Pregnant Women Participating'!A21</f>
        <v>Florida</v>
      </c>
      <c r="B21" s="13">
        <v>422292</v>
      </c>
      <c r="C21" s="4">
        <v>413899</v>
      </c>
      <c r="D21" s="4">
        <v>412152</v>
      </c>
      <c r="E21" s="4">
        <v>417191</v>
      </c>
      <c r="F21" s="4">
        <v>419004</v>
      </c>
      <c r="G21" s="4">
        <v>426625</v>
      </c>
      <c r="H21" s="4">
        <v>426916</v>
      </c>
      <c r="I21" s="4">
        <v>429748</v>
      </c>
      <c r="J21" s="4">
        <v>431403</v>
      </c>
      <c r="K21" s="4">
        <v>428149</v>
      </c>
      <c r="L21" s="4">
        <v>422737</v>
      </c>
      <c r="M21" s="40">
        <v>418118</v>
      </c>
      <c r="N21" s="13">
        <f t="shared" si="1"/>
        <v>422352.83333333331</v>
      </c>
    </row>
    <row r="22" spans="1:14" ht="12" customHeight="1" x14ac:dyDescent="0.2">
      <c r="A22" s="7" t="str">
        <f>'Pregnant Women Participating'!A22</f>
        <v>Georgia</v>
      </c>
      <c r="B22" s="13">
        <v>177426</v>
      </c>
      <c r="C22" s="4">
        <v>178449</v>
      </c>
      <c r="D22" s="4">
        <v>180889</v>
      </c>
      <c r="E22" s="4">
        <v>190687</v>
      </c>
      <c r="F22" s="4">
        <v>197701</v>
      </c>
      <c r="G22" s="4">
        <v>206280</v>
      </c>
      <c r="H22" s="4">
        <v>210848</v>
      </c>
      <c r="I22" s="4">
        <v>217056</v>
      </c>
      <c r="J22" s="4">
        <v>220842</v>
      </c>
      <c r="K22" s="4">
        <v>223371</v>
      </c>
      <c r="L22" s="4">
        <v>225830</v>
      </c>
      <c r="M22" s="40">
        <v>226406</v>
      </c>
      <c r="N22" s="13">
        <f t="shared" si="1"/>
        <v>204648.75</v>
      </c>
    </row>
    <row r="23" spans="1:14" ht="12" customHeight="1" x14ac:dyDescent="0.2">
      <c r="A23" s="7" t="str">
        <f>'Pregnant Women Participating'!A23</f>
        <v>Kentucky</v>
      </c>
      <c r="B23" s="13">
        <v>113991</v>
      </c>
      <c r="C23" s="4">
        <v>114626</v>
      </c>
      <c r="D23" s="4">
        <v>114590</v>
      </c>
      <c r="E23" s="4">
        <v>116211</v>
      </c>
      <c r="F23" s="4">
        <v>117285</v>
      </c>
      <c r="G23" s="4">
        <v>118556</v>
      </c>
      <c r="H23" s="4">
        <v>118112</v>
      </c>
      <c r="I23" s="4">
        <v>119150</v>
      </c>
      <c r="J23" s="4">
        <v>119884</v>
      </c>
      <c r="K23" s="4">
        <v>119755</v>
      </c>
      <c r="L23" s="4">
        <v>107931</v>
      </c>
      <c r="M23" s="40">
        <v>105325</v>
      </c>
      <c r="N23" s="13">
        <f t="shared" si="1"/>
        <v>115451.33333333333</v>
      </c>
    </row>
    <row r="24" spans="1:14" ht="12" customHeight="1" x14ac:dyDescent="0.2">
      <c r="A24" s="7" t="str">
        <f>'Pregnant Women Participating'!A24</f>
        <v>Mississippi</v>
      </c>
      <c r="B24" s="13">
        <v>62261</v>
      </c>
      <c r="C24" s="4">
        <v>64113</v>
      </c>
      <c r="D24" s="4">
        <v>63670</v>
      </c>
      <c r="E24" s="4">
        <v>63937</v>
      </c>
      <c r="F24" s="4">
        <v>65549</v>
      </c>
      <c r="G24" s="4">
        <v>66554</v>
      </c>
      <c r="H24" s="4">
        <v>63508</v>
      </c>
      <c r="I24" s="4">
        <v>64109</v>
      </c>
      <c r="J24" s="4">
        <v>63620</v>
      </c>
      <c r="K24" s="4">
        <v>63314</v>
      </c>
      <c r="L24" s="4">
        <v>63995</v>
      </c>
      <c r="M24" s="40">
        <v>62701</v>
      </c>
      <c r="N24" s="13">
        <f t="shared" si="1"/>
        <v>63944.25</v>
      </c>
    </row>
    <row r="25" spans="1:14" ht="12" customHeight="1" x14ac:dyDescent="0.2">
      <c r="A25" s="7" t="str">
        <f>'Pregnant Women Participating'!A25</f>
        <v>North Carolina</v>
      </c>
      <c r="B25" s="13">
        <v>263340</v>
      </c>
      <c r="C25" s="4">
        <v>262957</v>
      </c>
      <c r="D25" s="4">
        <v>262527</v>
      </c>
      <c r="E25" s="4">
        <v>264869</v>
      </c>
      <c r="F25" s="4">
        <v>265361</v>
      </c>
      <c r="G25" s="4">
        <v>271808</v>
      </c>
      <c r="H25" s="4">
        <v>267683</v>
      </c>
      <c r="I25" s="4">
        <v>270252</v>
      </c>
      <c r="J25" s="4">
        <v>268692</v>
      </c>
      <c r="K25" s="4">
        <v>268549</v>
      </c>
      <c r="L25" s="4">
        <v>231440</v>
      </c>
      <c r="M25" s="40">
        <v>230430</v>
      </c>
      <c r="N25" s="13">
        <f t="shared" si="1"/>
        <v>260659</v>
      </c>
    </row>
    <row r="26" spans="1:14" ht="12" customHeight="1" x14ac:dyDescent="0.2">
      <c r="A26" s="7" t="str">
        <f>'Pregnant Women Participating'!A26</f>
        <v>South Carolina</v>
      </c>
      <c r="B26" s="13">
        <v>88373</v>
      </c>
      <c r="C26" s="4">
        <v>88763</v>
      </c>
      <c r="D26" s="4">
        <v>88605</v>
      </c>
      <c r="E26" s="4">
        <v>90863</v>
      </c>
      <c r="F26" s="4">
        <v>91715</v>
      </c>
      <c r="G26" s="4">
        <v>94288</v>
      </c>
      <c r="H26" s="4">
        <v>94733</v>
      </c>
      <c r="I26" s="4">
        <v>94629</v>
      </c>
      <c r="J26" s="4">
        <v>95037</v>
      </c>
      <c r="K26" s="4">
        <v>94529</v>
      </c>
      <c r="L26" s="4">
        <v>95684</v>
      </c>
      <c r="M26" s="40">
        <v>96363</v>
      </c>
      <c r="N26" s="13">
        <f t="shared" si="1"/>
        <v>92798.5</v>
      </c>
    </row>
    <row r="27" spans="1:14" ht="12" customHeight="1" x14ac:dyDescent="0.2">
      <c r="A27" s="7" t="str">
        <f>'Pregnant Women Participating'!A27</f>
        <v>Tennessee</v>
      </c>
      <c r="B27" s="13">
        <v>119115</v>
      </c>
      <c r="C27" s="4">
        <v>118610</v>
      </c>
      <c r="D27" s="4">
        <v>118435</v>
      </c>
      <c r="E27" s="4">
        <v>123857</v>
      </c>
      <c r="F27" s="4">
        <v>125735</v>
      </c>
      <c r="G27" s="4">
        <v>130694</v>
      </c>
      <c r="H27" s="4">
        <v>128721</v>
      </c>
      <c r="I27" s="4">
        <v>132406</v>
      </c>
      <c r="J27" s="4">
        <v>133284</v>
      </c>
      <c r="K27" s="4">
        <v>133799</v>
      </c>
      <c r="L27" s="4">
        <v>136201</v>
      </c>
      <c r="M27" s="40">
        <v>134229</v>
      </c>
      <c r="N27" s="13">
        <f t="shared" si="1"/>
        <v>127923.83333333333</v>
      </c>
    </row>
    <row r="28" spans="1:14" ht="12" customHeight="1" x14ac:dyDescent="0.2">
      <c r="A28" s="7" t="str">
        <f>'Pregnant Women Participating'!A28</f>
        <v>Choctaw Indians, MS</v>
      </c>
      <c r="B28" s="13">
        <v>797</v>
      </c>
      <c r="C28" s="4">
        <v>823</v>
      </c>
      <c r="D28" s="4">
        <v>789</v>
      </c>
      <c r="E28" s="4">
        <v>779</v>
      </c>
      <c r="F28" s="4">
        <v>783</v>
      </c>
      <c r="G28" s="4">
        <v>758</v>
      </c>
      <c r="H28" s="4">
        <v>717</v>
      </c>
      <c r="I28" s="4">
        <v>719</v>
      </c>
      <c r="J28" s="4">
        <v>704</v>
      </c>
      <c r="K28" s="4">
        <v>683</v>
      </c>
      <c r="L28" s="4">
        <v>695</v>
      </c>
      <c r="M28" s="40">
        <v>687</v>
      </c>
      <c r="N28" s="13">
        <f t="shared" si="1"/>
        <v>744.5</v>
      </c>
    </row>
    <row r="29" spans="1:14" ht="12" customHeight="1" x14ac:dyDescent="0.2">
      <c r="A29" s="7" t="str">
        <f>'Pregnant Women Participating'!A29</f>
        <v>Eastern Cherokee, NC</v>
      </c>
      <c r="B29" s="13">
        <v>519</v>
      </c>
      <c r="C29" s="4">
        <v>523</v>
      </c>
      <c r="D29" s="4">
        <v>503</v>
      </c>
      <c r="E29" s="4">
        <v>520</v>
      </c>
      <c r="F29" s="4">
        <v>507</v>
      </c>
      <c r="G29" s="4">
        <v>510</v>
      </c>
      <c r="H29" s="4">
        <v>498</v>
      </c>
      <c r="I29" s="4">
        <v>509</v>
      </c>
      <c r="J29" s="4">
        <v>492</v>
      </c>
      <c r="K29" s="4">
        <v>477</v>
      </c>
      <c r="L29" s="4">
        <v>402</v>
      </c>
      <c r="M29" s="40">
        <v>429</v>
      </c>
      <c r="N29" s="13">
        <f t="shared" si="1"/>
        <v>490.75</v>
      </c>
    </row>
    <row r="30" spans="1:14" ht="12" customHeight="1" x14ac:dyDescent="0.2">
      <c r="A30" s="7" t="str">
        <f>'Pregnant Women Participating'!A30</f>
        <v>Illinois</v>
      </c>
      <c r="B30" s="13">
        <v>160858</v>
      </c>
      <c r="C30" s="4">
        <v>159832</v>
      </c>
      <c r="D30" s="4">
        <v>159402</v>
      </c>
      <c r="E30" s="4">
        <v>163055</v>
      </c>
      <c r="F30" s="4">
        <v>163476</v>
      </c>
      <c r="G30" s="4">
        <v>166649</v>
      </c>
      <c r="H30" s="4">
        <v>166084</v>
      </c>
      <c r="I30" s="4">
        <v>167698</v>
      </c>
      <c r="J30" s="4">
        <v>167903</v>
      </c>
      <c r="K30" s="4">
        <v>167434</v>
      </c>
      <c r="L30" s="4">
        <v>168352</v>
      </c>
      <c r="M30" s="40">
        <v>166689</v>
      </c>
      <c r="N30" s="13">
        <f t="shared" si="1"/>
        <v>164786</v>
      </c>
    </row>
    <row r="31" spans="1:14" ht="12" customHeight="1" x14ac:dyDescent="0.2">
      <c r="A31" s="7" t="str">
        <f>'Pregnant Women Participating'!A31</f>
        <v>Indiana</v>
      </c>
      <c r="B31" s="13">
        <v>143013</v>
      </c>
      <c r="C31" s="4">
        <v>142274</v>
      </c>
      <c r="D31" s="4">
        <v>141422</v>
      </c>
      <c r="E31" s="4">
        <v>143743</v>
      </c>
      <c r="F31" s="4">
        <v>144181</v>
      </c>
      <c r="G31" s="4">
        <v>146748</v>
      </c>
      <c r="H31" s="4">
        <v>145775</v>
      </c>
      <c r="I31" s="4">
        <v>147677</v>
      </c>
      <c r="J31" s="4">
        <v>148179</v>
      </c>
      <c r="K31" s="4">
        <v>148222</v>
      </c>
      <c r="L31" s="4">
        <v>149360</v>
      </c>
      <c r="M31" s="40">
        <v>148756</v>
      </c>
      <c r="N31" s="13">
        <f t="shared" si="1"/>
        <v>145779.16666666666</v>
      </c>
    </row>
    <row r="32" spans="1:14" ht="12" customHeight="1" x14ac:dyDescent="0.2">
      <c r="A32" s="7" t="str">
        <f>'Pregnant Women Participating'!A32</f>
        <v>Iowa</v>
      </c>
      <c r="B32" s="13">
        <v>57768</v>
      </c>
      <c r="C32" s="4">
        <v>57625</v>
      </c>
      <c r="D32" s="4">
        <v>57554</v>
      </c>
      <c r="E32" s="4">
        <v>55316</v>
      </c>
      <c r="F32" s="4">
        <v>55630</v>
      </c>
      <c r="G32" s="4">
        <v>56670</v>
      </c>
      <c r="H32" s="4">
        <v>56765</v>
      </c>
      <c r="I32" s="4">
        <v>57437</v>
      </c>
      <c r="J32" s="4">
        <v>58126</v>
      </c>
      <c r="K32" s="4">
        <v>57628</v>
      </c>
      <c r="L32" s="4">
        <v>58825</v>
      </c>
      <c r="M32" s="40">
        <v>59044</v>
      </c>
      <c r="N32" s="13">
        <f t="shared" si="1"/>
        <v>57365.666666666664</v>
      </c>
    </row>
    <row r="33" spans="1:14" ht="12" customHeight="1" x14ac:dyDescent="0.2">
      <c r="A33" s="7" t="str">
        <f>'Pregnant Women Participating'!A33</f>
        <v>Michigan</v>
      </c>
      <c r="B33" s="13">
        <v>204133</v>
      </c>
      <c r="C33" s="4">
        <v>204210</v>
      </c>
      <c r="D33" s="4">
        <v>204021</v>
      </c>
      <c r="E33" s="4">
        <v>206592</v>
      </c>
      <c r="F33" s="4">
        <v>206024</v>
      </c>
      <c r="G33" s="4">
        <v>207912</v>
      </c>
      <c r="H33" s="4">
        <v>207200</v>
      </c>
      <c r="I33" s="4">
        <v>207215</v>
      </c>
      <c r="J33" s="4">
        <v>207728</v>
      </c>
      <c r="K33" s="4">
        <v>207230</v>
      </c>
      <c r="L33" s="4">
        <v>206031</v>
      </c>
      <c r="M33" s="40">
        <v>202207</v>
      </c>
      <c r="N33" s="13">
        <f t="shared" si="1"/>
        <v>205875.25</v>
      </c>
    </row>
    <row r="34" spans="1:14" ht="12" customHeight="1" x14ac:dyDescent="0.2">
      <c r="A34" s="7" t="str">
        <f>'Pregnant Women Participating'!A34</f>
        <v>Minnesota</v>
      </c>
      <c r="B34" s="13">
        <v>103454</v>
      </c>
      <c r="C34" s="4">
        <v>103596</v>
      </c>
      <c r="D34" s="4">
        <v>103850</v>
      </c>
      <c r="E34" s="4">
        <v>105354</v>
      </c>
      <c r="F34" s="4">
        <v>105656</v>
      </c>
      <c r="G34" s="4">
        <v>107337</v>
      </c>
      <c r="H34" s="4">
        <v>106961</v>
      </c>
      <c r="I34" s="4">
        <v>108381</v>
      </c>
      <c r="J34" s="4">
        <v>108696</v>
      </c>
      <c r="K34" s="4">
        <v>108538</v>
      </c>
      <c r="L34" s="4">
        <v>107451</v>
      </c>
      <c r="M34" s="40">
        <v>104450</v>
      </c>
      <c r="N34" s="13">
        <f t="shared" si="1"/>
        <v>106143.66666666667</v>
      </c>
    </row>
    <row r="35" spans="1:14" ht="12" customHeight="1" x14ac:dyDescent="0.2">
      <c r="A35" s="7" t="str">
        <f>'Pregnant Women Participating'!A35</f>
        <v>Ohio</v>
      </c>
      <c r="B35" s="13">
        <v>165991</v>
      </c>
      <c r="C35" s="4">
        <v>167365</v>
      </c>
      <c r="D35" s="4">
        <v>166503</v>
      </c>
      <c r="E35" s="4">
        <v>170203</v>
      </c>
      <c r="F35" s="4">
        <v>171955</v>
      </c>
      <c r="G35" s="4">
        <v>174078</v>
      </c>
      <c r="H35" s="4">
        <v>175569</v>
      </c>
      <c r="I35" s="4">
        <v>178058</v>
      </c>
      <c r="J35" s="4">
        <v>179262</v>
      </c>
      <c r="K35" s="4">
        <v>179773</v>
      </c>
      <c r="L35" s="4">
        <v>181948</v>
      </c>
      <c r="M35" s="40">
        <v>181761</v>
      </c>
      <c r="N35" s="13">
        <f t="shared" si="1"/>
        <v>174372.16666666666</v>
      </c>
    </row>
    <row r="36" spans="1:14" ht="12" customHeight="1" x14ac:dyDescent="0.2">
      <c r="A36" s="7" t="str">
        <f>'Pregnant Women Participating'!A36</f>
        <v>Wisconsin</v>
      </c>
      <c r="B36" s="13">
        <v>85558</v>
      </c>
      <c r="C36" s="4">
        <v>86428</v>
      </c>
      <c r="D36" s="4">
        <v>86553</v>
      </c>
      <c r="E36" s="4">
        <v>88093</v>
      </c>
      <c r="F36" s="4">
        <v>88183</v>
      </c>
      <c r="G36" s="4">
        <v>89338</v>
      </c>
      <c r="H36" s="4">
        <v>89765</v>
      </c>
      <c r="I36" s="4">
        <v>90908</v>
      </c>
      <c r="J36" s="4">
        <v>91696</v>
      </c>
      <c r="K36" s="4">
        <v>91853</v>
      </c>
      <c r="L36" s="4">
        <v>92491</v>
      </c>
      <c r="M36" s="40">
        <v>92066</v>
      </c>
      <c r="N36" s="13">
        <f t="shared" si="1"/>
        <v>89411</v>
      </c>
    </row>
    <row r="37" spans="1:14" ht="12" customHeight="1" x14ac:dyDescent="0.2">
      <c r="A37" s="7" t="str">
        <f>'Pregnant Women Participating'!A37</f>
        <v>Arizona</v>
      </c>
      <c r="B37" s="13">
        <v>135047</v>
      </c>
      <c r="C37" s="4">
        <v>135247</v>
      </c>
      <c r="D37" s="4">
        <v>135510</v>
      </c>
      <c r="E37" s="4">
        <v>136484</v>
      </c>
      <c r="F37" s="4">
        <v>136579</v>
      </c>
      <c r="G37" s="4">
        <v>138535</v>
      </c>
      <c r="H37" s="4">
        <v>138069</v>
      </c>
      <c r="I37" s="4">
        <v>139109</v>
      </c>
      <c r="J37" s="4">
        <v>139765</v>
      </c>
      <c r="K37" s="4">
        <v>139985</v>
      </c>
      <c r="L37" s="4">
        <v>142191</v>
      </c>
      <c r="M37" s="40">
        <v>140805</v>
      </c>
      <c r="N37" s="13">
        <f t="shared" si="1"/>
        <v>138110.5</v>
      </c>
    </row>
    <row r="38" spans="1:14" ht="12" customHeight="1" x14ac:dyDescent="0.2">
      <c r="A38" s="7" t="str">
        <f>'Pregnant Women Participating'!A38</f>
        <v>Arkansas</v>
      </c>
      <c r="B38" s="13">
        <v>55474</v>
      </c>
      <c r="C38" s="4">
        <v>59032</v>
      </c>
      <c r="D38" s="4">
        <v>60750</v>
      </c>
      <c r="E38" s="4">
        <v>58456</v>
      </c>
      <c r="F38" s="4">
        <v>61698</v>
      </c>
      <c r="G38" s="4">
        <v>64750</v>
      </c>
      <c r="H38" s="4">
        <v>63168</v>
      </c>
      <c r="I38" s="4">
        <v>64711</v>
      </c>
      <c r="J38" s="4">
        <v>65274</v>
      </c>
      <c r="K38" s="4">
        <v>63330</v>
      </c>
      <c r="L38" s="4">
        <v>65379</v>
      </c>
      <c r="M38" s="40">
        <v>63865</v>
      </c>
      <c r="N38" s="13">
        <f t="shared" si="1"/>
        <v>62157.25</v>
      </c>
    </row>
    <row r="39" spans="1:14" ht="12" customHeight="1" x14ac:dyDescent="0.2">
      <c r="A39" s="7" t="str">
        <f>'Pregnant Women Participating'!A39</f>
        <v>Louisiana</v>
      </c>
      <c r="B39" s="13">
        <v>86604</v>
      </c>
      <c r="C39" s="4">
        <v>84870</v>
      </c>
      <c r="D39" s="4">
        <v>84146</v>
      </c>
      <c r="E39" s="4">
        <v>87267</v>
      </c>
      <c r="F39" s="4">
        <v>89276</v>
      </c>
      <c r="G39" s="4">
        <v>91418</v>
      </c>
      <c r="H39" s="4">
        <v>90994</v>
      </c>
      <c r="I39" s="4">
        <v>94450</v>
      </c>
      <c r="J39" s="4">
        <v>96890</v>
      </c>
      <c r="K39" s="4">
        <v>97204</v>
      </c>
      <c r="L39" s="4">
        <v>98596</v>
      </c>
      <c r="M39" s="40">
        <v>98300</v>
      </c>
      <c r="N39" s="13">
        <f t="shared" si="1"/>
        <v>91667.916666666672</v>
      </c>
    </row>
    <row r="40" spans="1:14" ht="12" customHeight="1" x14ac:dyDescent="0.2">
      <c r="A40" s="7" t="str">
        <f>'Pregnant Women Participating'!A40</f>
        <v>New Mexico</v>
      </c>
      <c r="B40" s="13">
        <v>35239</v>
      </c>
      <c r="C40" s="4">
        <v>34858</v>
      </c>
      <c r="D40" s="4">
        <v>34177</v>
      </c>
      <c r="E40" s="4">
        <v>34530</v>
      </c>
      <c r="F40" s="4">
        <v>34954</v>
      </c>
      <c r="G40" s="4">
        <v>35673</v>
      </c>
      <c r="H40" s="4">
        <v>35676</v>
      </c>
      <c r="I40" s="4">
        <v>36421</v>
      </c>
      <c r="J40" s="4">
        <v>36719</v>
      </c>
      <c r="K40" s="4">
        <v>36713</v>
      </c>
      <c r="L40" s="4">
        <v>37650</v>
      </c>
      <c r="M40" s="40">
        <v>37564</v>
      </c>
      <c r="N40" s="13">
        <f t="shared" si="1"/>
        <v>35847.833333333336</v>
      </c>
    </row>
    <row r="41" spans="1:14" ht="12" customHeight="1" x14ac:dyDescent="0.2">
      <c r="A41" s="7" t="str">
        <f>'Pregnant Women Participating'!A41</f>
        <v>Oklahoma</v>
      </c>
      <c r="B41" s="13">
        <v>65850</v>
      </c>
      <c r="C41" s="4">
        <v>66716</v>
      </c>
      <c r="D41" s="4">
        <v>66106</v>
      </c>
      <c r="E41" s="4">
        <v>67244</v>
      </c>
      <c r="F41" s="4">
        <v>67919</v>
      </c>
      <c r="G41" s="4">
        <v>69321</v>
      </c>
      <c r="H41" s="4">
        <v>70955</v>
      </c>
      <c r="I41" s="4">
        <v>72153</v>
      </c>
      <c r="J41" s="4">
        <v>72949</v>
      </c>
      <c r="K41" s="4">
        <v>72620</v>
      </c>
      <c r="L41" s="4">
        <v>72640</v>
      </c>
      <c r="M41" s="40">
        <v>72199</v>
      </c>
      <c r="N41" s="13">
        <f t="shared" si="1"/>
        <v>69722.666666666672</v>
      </c>
    </row>
    <row r="42" spans="1:14" ht="12" customHeight="1" x14ac:dyDescent="0.2">
      <c r="A42" s="7" t="str">
        <f>'Pregnant Women Participating'!A42</f>
        <v>Texas</v>
      </c>
      <c r="B42" s="13">
        <v>736195</v>
      </c>
      <c r="C42" s="4">
        <v>739248</v>
      </c>
      <c r="D42" s="4">
        <v>729995</v>
      </c>
      <c r="E42" s="4">
        <v>735485</v>
      </c>
      <c r="F42" s="4">
        <v>741400</v>
      </c>
      <c r="G42" s="4">
        <v>758416</v>
      </c>
      <c r="H42" s="4">
        <v>764454</v>
      </c>
      <c r="I42" s="4">
        <v>777523</v>
      </c>
      <c r="J42" s="4">
        <v>786686</v>
      </c>
      <c r="K42" s="4">
        <v>791014</v>
      </c>
      <c r="L42" s="4">
        <v>801176</v>
      </c>
      <c r="M42" s="40">
        <v>792206</v>
      </c>
      <c r="N42" s="13">
        <f t="shared" si="1"/>
        <v>762816.5</v>
      </c>
    </row>
    <row r="43" spans="1:14" ht="12" customHeight="1" x14ac:dyDescent="0.2">
      <c r="A43" s="7" t="str">
        <f>'Pregnant Women Participating'!A43</f>
        <v>Utah</v>
      </c>
      <c r="B43" s="13">
        <v>39370</v>
      </c>
      <c r="C43" s="4">
        <v>39727</v>
      </c>
      <c r="D43" s="4">
        <v>39722</v>
      </c>
      <c r="E43" s="4">
        <v>38522</v>
      </c>
      <c r="F43" s="4">
        <v>39303</v>
      </c>
      <c r="G43" s="4">
        <v>40363</v>
      </c>
      <c r="H43" s="4">
        <v>40651</v>
      </c>
      <c r="I43" s="4">
        <v>41202</v>
      </c>
      <c r="J43" s="4">
        <v>41383</v>
      </c>
      <c r="K43" s="4">
        <v>41167</v>
      </c>
      <c r="L43" s="4">
        <v>42513</v>
      </c>
      <c r="M43" s="40">
        <v>44847</v>
      </c>
      <c r="N43" s="13">
        <f t="shared" si="1"/>
        <v>40730.833333333336</v>
      </c>
    </row>
    <row r="44" spans="1:14" ht="12" customHeight="1" x14ac:dyDescent="0.2">
      <c r="A44" s="7" t="str">
        <f>'Pregnant Women Participating'!A44</f>
        <v>Inter-Tribal Council, AZ</v>
      </c>
      <c r="B44" s="13">
        <v>6905</v>
      </c>
      <c r="C44" s="4">
        <v>6750</v>
      </c>
      <c r="D44" s="4">
        <v>6703</v>
      </c>
      <c r="E44" s="4">
        <v>6654</v>
      </c>
      <c r="F44" s="4">
        <v>6604</v>
      </c>
      <c r="G44" s="4">
        <v>6584</v>
      </c>
      <c r="H44" s="4">
        <v>6511</v>
      </c>
      <c r="I44" s="4">
        <v>6582</v>
      </c>
      <c r="J44" s="4">
        <v>6691</v>
      </c>
      <c r="K44" s="4">
        <v>6611</v>
      </c>
      <c r="L44" s="4">
        <v>6152</v>
      </c>
      <c r="M44" s="40">
        <v>6084</v>
      </c>
      <c r="N44" s="13">
        <f t="shared" si="1"/>
        <v>6569.25</v>
      </c>
    </row>
    <row r="45" spans="1:14" ht="12" customHeight="1" x14ac:dyDescent="0.2">
      <c r="A45" s="7" t="str">
        <f>'Pregnant Women Participating'!A45</f>
        <v>Navajo Nation, AZ</v>
      </c>
      <c r="B45" s="13">
        <v>4583</v>
      </c>
      <c r="C45" s="4">
        <v>4519</v>
      </c>
      <c r="D45" s="4">
        <v>4541</v>
      </c>
      <c r="E45" s="4">
        <v>4583</v>
      </c>
      <c r="F45" s="4">
        <v>4533</v>
      </c>
      <c r="G45" s="4">
        <v>4565</v>
      </c>
      <c r="H45" s="4">
        <v>4613</v>
      </c>
      <c r="I45" s="4">
        <v>4555</v>
      </c>
      <c r="J45" s="4">
        <v>4558</v>
      </c>
      <c r="K45" s="4">
        <v>4617</v>
      </c>
      <c r="L45" s="4">
        <v>4592</v>
      </c>
      <c r="M45" s="40">
        <v>4557</v>
      </c>
      <c r="N45" s="13">
        <f t="shared" si="1"/>
        <v>4568</v>
      </c>
    </row>
    <row r="46" spans="1:14" ht="12" customHeight="1" x14ac:dyDescent="0.2">
      <c r="A46" s="7" t="str">
        <f>'Pregnant Women Participating'!A46</f>
        <v>Acoma, Canoncito &amp; Laguna, NM</v>
      </c>
      <c r="B46" s="13">
        <v>293</v>
      </c>
      <c r="C46" s="4">
        <v>295</v>
      </c>
      <c r="D46" s="4">
        <v>285</v>
      </c>
      <c r="E46" s="4">
        <v>254</v>
      </c>
      <c r="F46" s="4">
        <v>264</v>
      </c>
      <c r="G46" s="4">
        <v>270</v>
      </c>
      <c r="H46" s="4">
        <v>278</v>
      </c>
      <c r="I46" s="4">
        <v>286</v>
      </c>
      <c r="J46" s="4">
        <v>282</v>
      </c>
      <c r="K46" s="4">
        <v>267</v>
      </c>
      <c r="L46" s="4">
        <v>292</v>
      </c>
      <c r="M46" s="40">
        <v>286</v>
      </c>
      <c r="N46" s="13">
        <f t="shared" si="1"/>
        <v>279.33333333333331</v>
      </c>
    </row>
    <row r="47" spans="1:14" ht="12" customHeight="1" x14ac:dyDescent="0.2">
      <c r="A47" s="7" t="str">
        <f>'Pregnant Women Participating'!A47</f>
        <v>Eight Northern Pueblos, NM</v>
      </c>
      <c r="B47" s="13">
        <v>227</v>
      </c>
      <c r="C47" s="4">
        <v>230</v>
      </c>
      <c r="D47" s="4">
        <v>239</v>
      </c>
      <c r="E47" s="4">
        <v>253</v>
      </c>
      <c r="F47" s="4">
        <v>254</v>
      </c>
      <c r="G47" s="4">
        <v>254</v>
      </c>
      <c r="H47" s="4">
        <v>252</v>
      </c>
      <c r="I47" s="4">
        <v>244</v>
      </c>
      <c r="J47" s="4">
        <v>250</v>
      </c>
      <c r="K47" s="4">
        <v>274</v>
      </c>
      <c r="L47" s="4">
        <v>274</v>
      </c>
      <c r="M47" s="40">
        <v>274</v>
      </c>
      <c r="N47" s="13">
        <f t="shared" si="1"/>
        <v>252.08333333333334</v>
      </c>
    </row>
    <row r="48" spans="1:14" ht="12" customHeight="1" x14ac:dyDescent="0.2">
      <c r="A48" s="7" t="str">
        <f>'Pregnant Women Participating'!A48</f>
        <v>Five Sandoval Pueblos, NM</v>
      </c>
      <c r="B48" s="13">
        <v>142</v>
      </c>
      <c r="C48" s="4">
        <v>150</v>
      </c>
      <c r="D48" s="4">
        <v>137</v>
      </c>
      <c r="E48" s="4">
        <v>135</v>
      </c>
      <c r="F48" s="4">
        <v>143</v>
      </c>
      <c r="G48" s="4">
        <v>145</v>
      </c>
      <c r="H48" s="4">
        <v>145</v>
      </c>
      <c r="I48" s="4">
        <v>152</v>
      </c>
      <c r="J48" s="4">
        <v>163</v>
      </c>
      <c r="K48" s="4">
        <v>165</v>
      </c>
      <c r="L48" s="4">
        <v>164</v>
      </c>
      <c r="M48" s="40">
        <v>164</v>
      </c>
      <c r="N48" s="13">
        <f t="shared" si="1"/>
        <v>150.41666666666666</v>
      </c>
    </row>
    <row r="49" spans="1:14" ht="12" customHeight="1" x14ac:dyDescent="0.2">
      <c r="A49" s="7" t="str">
        <f>'Pregnant Women Participating'!A49</f>
        <v>Isleta Pueblo, NM</v>
      </c>
      <c r="B49" s="13">
        <v>904</v>
      </c>
      <c r="C49" s="4">
        <v>862</v>
      </c>
      <c r="D49" s="4">
        <v>915</v>
      </c>
      <c r="E49" s="4">
        <v>933</v>
      </c>
      <c r="F49" s="4">
        <v>957</v>
      </c>
      <c r="G49" s="4">
        <v>976</v>
      </c>
      <c r="H49" s="4">
        <v>989</v>
      </c>
      <c r="I49" s="4">
        <v>1048</v>
      </c>
      <c r="J49" s="4">
        <v>1054</v>
      </c>
      <c r="K49" s="4">
        <v>1041</v>
      </c>
      <c r="L49" s="4">
        <v>1063</v>
      </c>
      <c r="M49" s="40">
        <v>1034</v>
      </c>
      <c r="N49" s="13">
        <f t="shared" si="1"/>
        <v>981.33333333333337</v>
      </c>
    </row>
    <row r="50" spans="1:14" ht="12" customHeight="1" x14ac:dyDescent="0.2">
      <c r="A50" s="7" t="str">
        <f>'Pregnant Women Participating'!A50</f>
        <v>San Felipe Pueblo, NM</v>
      </c>
      <c r="B50" s="13">
        <v>199</v>
      </c>
      <c r="C50" s="4">
        <v>186</v>
      </c>
      <c r="D50" s="4">
        <v>150</v>
      </c>
      <c r="E50" s="4">
        <v>197</v>
      </c>
      <c r="F50" s="4">
        <v>192</v>
      </c>
      <c r="G50" s="4">
        <v>196</v>
      </c>
      <c r="H50" s="4">
        <v>206</v>
      </c>
      <c r="I50" s="4">
        <v>214</v>
      </c>
      <c r="J50" s="4">
        <v>213</v>
      </c>
      <c r="K50" s="4">
        <v>219</v>
      </c>
      <c r="L50" s="4">
        <v>227</v>
      </c>
      <c r="M50" s="40">
        <v>233</v>
      </c>
      <c r="N50" s="13">
        <f t="shared" si="1"/>
        <v>202.66666666666666</v>
      </c>
    </row>
    <row r="51" spans="1:14" ht="12" customHeight="1" x14ac:dyDescent="0.2">
      <c r="A51" s="7" t="str">
        <f>'Pregnant Women Participating'!A51</f>
        <v>Santo Domingo Tribe, NM</v>
      </c>
      <c r="B51" s="13">
        <v>117</v>
      </c>
      <c r="C51" s="4">
        <v>122</v>
      </c>
      <c r="D51" s="4">
        <v>129</v>
      </c>
      <c r="E51" s="4">
        <v>128</v>
      </c>
      <c r="F51" s="4">
        <v>135</v>
      </c>
      <c r="G51" s="4">
        <v>136</v>
      </c>
      <c r="H51" s="4">
        <v>139</v>
      </c>
      <c r="I51" s="4">
        <v>128</v>
      </c>
      <c r="J51" s="4">
        <v>124</v>
      </c>
      <c r="K51" s="4">
        <v>112</v>
      </c>
      <c r="L51" s="4">
        <v>112</v>
      </c>
      <c r="M51" s="40">
        <v>112</v>
      </c>
      <c r="N51" s="13">
        <f t="shared" si="1"/>
        <v>124.5</v>
      </c>
    </row>
    <row r="52" spans="1:14" ht="12" customHeight="1" x14ac:dyDescent="0.2">
      <c r="A52" s="7" t="str">
        <f>'Pregnant Women Participating'!A52</f>
        <v>Zuni Pueblo, NM</v>
      </c>
      <c r="B52" s="13">
        <v>375</v>
      </c>
      <c r="C52" s="4">
        <v>404</v>
      </c>
      <c r="D52" s="4">
        <v>440</v>
      </c>
      <c r="E52" s="4">
        <v>380</v>
      </c>
      <c r="F52" s="4">
        <v>421</v>
      </c>
      <c r="G52" s="4">
        <v>364</v>
      </c>
      <c r="H52" s="4">
        <v>405</v>
      </c>
      <c r="I52" s="4">
        <v>447</v>
      </c>
      <c r="J52" s="4">
        <v>463</v>
      </c>
      <c r="K52" s="4">
        <v>427</v>
      </c>
      <c r="L52" s="4">
        <v>446</v>
      </c>
      <c r="M52" s="40">
        <v>450</v>
      </c>
      <c r="N52" s="13">
        <f t="shared" si="1"/>
        <v>418.5</v>
      </c>
    </row>
    <row r="53" spans="1:14" ht="12" customHeight="1" x14ac:dyDescent="0.2">
      <c r="A53" s="7" t="str">
        <f>'Pregnant Women Participating'!A53</f>
        <v>Cherokee Nation, OK</v>
      </c>
      <c r="B53" s="13">
        <v>4974</v>
      </c>
      <c r="C53" s="4">
        <v>5029</v>
      </c>
      <c r="D53" s="4">
        <v>4972</v>
      </c>
      <c r="E53" s="4">
        <v>5069</v>
      </c>
      <c r="F53" s="4">
        <v>5143</v>
      </c>
      <c r="G53" s="4">
        <v>5318</v>
      </c>
      <c r="H53" s="4">
        <v>5463</v>
      </c>
      <c r="I53" s="4">
        <v>5574</v>
      </c>
      <c r="J53" s="4">
        <v>5709</v>
      </c>
      <c r="K53" s="4">
        <v>5960</v>
      </c>
      <c r="L53" s="4">
        <v>6212</v>
      </c>
      <c r="M53" s="40">
        <v>6307</v>
      </c>
      <c r="N53" s="13">
        <f t="shared" si="1"/>
        <v>5477.5</v>
      </c>
    </row>
    <row r="54" spans="1:14" ht="12" customHeight="1" x14ac:dyDescent="0.2">
      <c r="A54" s="7" t="str">
        <f>'Pregnant Women Participating'!A54</f>
        <v>Chickasaw Nation, OK</v>
      </c>
      <c r="B54" s="13">
        <v>3547</v>
      </c>
      <c r="C54" s="4">
        <v>3475</v>
      </c>
      <c r="D54" s="4">
        <v>3459</v>
      </c>
      <c r="E54" s="4">
        <v>3560</v>
      </c>
      <c r="F54" s="4">
        <v>3597</v>
      </c>
      <c r="G54" s="4">
        <v>3680</v>
      </c>
      <c r="H54" s="4">
        <v>3638</v>
      </c>
      <c r="I54" s="4">
        <v>3733</v>
      </c>
      <c r="J54" s="4">
        <v>3742</v>
      </c>
      <c r="K54" s="4">
        <v>3768</v>
      </c>
      <c r="L54" s="4">
        <v>3912</v>
      </c>
      <c r="M54" s="40">
        <v>3945</v>
      </c>
      <c r="N54" s="13">
        <f t="shared" si="1"/>
        <v>3671.3333333333335</v>
      </c>
    </row>
    <row r="55" spans="1:14" ht="12" customHeight="1" x14ac:dyDescent="0.2">
      <c r="A55" s="7" t="str">
        <f>'Pregnant Women Participating'!A55</f>
        <v>Choctaw Nation, OK</v>
      </c>
      <c r="B55" s="13">
        <v>5418</v>
      </c>
      <c r="C55" s="4">
        <v>5399</v>
      </c>
      <c r="D55" s="4">
        <v>5430</v>
      </c>
      <c r="E55" s="4">
        <v>5452</v>
      </c>
      <c r="F55" s="4">
        <v>5522</v>
      </c>
      <c r="G55" s="4">
        <v>5440</v>
      </c>
      <c r="H55" s="4">
        <v>5465</v>
      </c>
      <c r="I55" s="4">
        <v>5637</v>
      </c>
      <c r="J55" s="4">
        <v>5622</v>
      </c>
      <c r="K55" s="4">
        <v>5622</v>
      </c>
      <c r="L55" s="4">
        <v>5730</v>
      </c>
      <c r="M55" s="40">
        <v>5669</v>
      </c>
      <c r="N55" s="13">
        <f t="shared" si="1"/>
        <v>5533.833333333333</v>
      </c>
    </row>
    <row r="56" spans="1:14" ht="12" customHeight="1" x14ac:dyDescent="0.2">
      <c r="A56" s="7" t="str">
        <f>'Pregnant Women Participating'!A56</f>
        <v>Citizen Potawatomi Nation, OK</v>
      </c>
      <c r="B56" s="13">
        <v>1305</v>
      </c>
      <c r="C56" s="4">
        <v>1326</v>
      </c>
      <c r="D56" s="4">
        <v>1343</v>
      </c>
      <c r="E56" s="4">
        <v>1385</v>
      </c>
      <c r="F56" s="4">
        <v>1382</v>
      </c>
      <c r="G56" s="4">
        <v>1386</v>
      </c>
      <c r="H56" s="4">
        <v>1410</v>
      </c>
      <c r="I56" s="4">
        <v>1403</v>
      </c>
      <c r="J56" s="4">
        <v>1482</v>
      </c>
      <c r="K56" s="4">
        <v>1476</v>
      </c>
      <c r="L56" s="4">
        <v>1452</v>
      </c>
      <c r="M56" s="40">
        <v>1463</v>
      </c>
      <c r="N56" s="13">
        <f t="shared" si="1"/>
        <v>1401.0833333333333</v>
      </c>
    </row>
    <row r="57" spans="1:14" ht="12" customHeight="1" x14ac:dyDescent="0.2">
      <c r="A57" s="7" t="str">
        <f>'Pregnant Women Participating'!A57</f>
        <v>Inter-Tribal Council, OK</v>
      </c>
      <c r="B57" s="13">
        <v>549</v>
      </c>
      <c r="C57" s="4">
        <v>553</v>
      </c>
      <c r="D57" s="4">
        <v>549</v>
      </c>
      <c r="E57" s="4">
        <v>527</v>
      </c>
      <c r="F57" s="4">
        <v>549</v>
      </c>
      <c r="G57" s="4">
        <v>558</v>
      </c>
      <c r="H57" s="4">
        <v>542</v>
      </c>
      <c r="I57" s="4">
        <v>552</v>
      </c>
      <c r="J57" s="4">
        <v>574</v>
      </c>
      <c r="K57" s="4">
        <v>573</v>
      </c>
      <c r="L57" s="4">
        <v>596</v>
      </c>
      <c r="M57" s="40">
        <v>576</v>
      </c>
      <c r="N57" s="13">
        <f t="shared" si="1"/>
        <v>558.16666666666663</v>
      </c>
    </row>
    <row r="58" spans="1:14" ht="12" customHeight="1" x14ac:dyDescent="0.2">
      <c r="A58" s="7" t="str">
        <f>'Pregnant Women Participating'!A58</f>
        <v>Muscogee Creek Nation, OK</v>
      </c>
      <c r="B58" s="13">
        <v>2295</v>
      </c>
      <c r="C58" s="4">
        <v>2338</v>
      </c>
      <c r="D58" s="4">
        <v>2365</v>
      </c>
      <c r="E58" s="4">
        <v>2405</v>
      </c>
      <c r="F58" s="4">
        <v>2430</v>
      </c>
      <c r="G58" s="4">
        <v>2460</v>
      </c>
      <c r="H58" s="4">
        <v>2475</v>
      </c>
      <c r="I58" s="4">
        <v>2471</v>
      </c>
      <c r="J58" s="4">
        <v>2447</v>
      </c>
      <c r="K58" s="4">
        <v>2424</v>
      </c>
      <c r="L58" s="4">
        <v>2428</v>
      </c>
      <c r="M58" s="40">
        <v>2404</v>
      </c>
      <c r="N58" s="13">
        <f t="shared" si="1"/>
        <v>2411.8333333333335</v>
      </c>
    </row>
    <row r="59" spans="1:14" ht="12" customHeight="1" x14ac:dyDescent="0.2">
      <c r="A59" s="7" t="str">
        <f>'Pregnant Women Participating'!A59</f>
        <v>Osage Tribal Council, OK</v>
      </c>
      <c r="B59" s="13">
        <v>3852</v>
      </c>
      <c r="C59" s="4">
        <v>3836</v>
      </c>
      <c r="D59" s="4">
        <v>3792</v>
      </c>
      <c r="E59" s="4">
        <v>3771</v>
      </c>
      <c r="F59" s="4">
        <v>3833</v>
      </c>
      <c r="G59" s="4">
        <v>3910</v>
      </c>
      <c r="H59" s="4">
        <v>3934</v>
      </c>
      <c r="I59" s="4">
        <v>3980</v>
      </c>
      <c r="J59" s="4">
        <v>3967</v>
      </c>
      <c r="K59" s="4">
        <v>3975</v>
      </c>
      <c r="L59" s="4">
        <v>3923</v>
      </c>
      <c r="M59" s="40">
        <v>3862</v>
      </c>
      <c r="N59" s="13">
        <f t="shared" si="1"/>
        <v>3886.25</v>
      </c>
    </row>
    <row r="60" spans="1:14" ht="12" customHeight="1" x14ac:dyDescent="0.2">
      <c r="A60" s="7" t="str">
        <f>'Pregnant Women Participating'!A60</f>
        <v>Otoe-Missouria Tribe, OK</v>
      </c>
      <c r="B60" s="13">
        <v>232</v>
      </c>
      <c r="C60" s="4">
        <v>227</v>
      </c>
      <c r="D60" s="4">
        <v>232</v>
      </c>
      <c r="E60" s="4">
        <v>232</v>
      </c>
      <c r="F60" s="4">
        <v>236</v>
      </c>
      <c r="G60" s="4">
        <v>244</v>
      </c>
      <c r="H60" s="4">
        <v>236</v>
      </c>
      <c r="I60" s="4">
        <v>240</v>
      </c>
      <c r="J60" s="4">
        <v>253</v>
      </c>
      <c r="K60" s="4">
        <v>240</v>
      </c>
      <c r="L60" s="4">
        <v>276</v>
      </c>
      <c r="M60" s="40">
        <v>268</v>
      </c>
      <c r="N60" s="13">
        <f t="shared" si="1"/>
        <v>243</v>
      </c>
    </row>
    <row r="61" spans="1:14" ht="12" customHeight="1" x14ac:dyDescent="0.2">
      <c r="A61" s="7" t="str">
        <f>'Pregnant Women Participating'!A61</f>
        <v>Wichita, Caddo &amp; Delaware (WCD), OK</v>
      </c>
      <c r="B61" s="13">
        <v>4216</v>
      </c>
      <c r="C61" s="4">
        <v>4202</v>
      </c>
      <c r="D61" s="4">
        <v>4194</v>
      </c>
      <c r="E61" s="4">
        <v>4217</v>
      </c>
      <c r="F61" s="4">
        <v>4206</v>
      </c>
      <c r="G61" s="4">
        <v>4226</v>
      </c>
      <c r="H61" s="4">
        <v>4257</v>
      </c>
      <c r="I61" s="4">
        <v>4270</v>
      </c>
      <c r="J61" s="4">
        <v>4345</v>
      </c>
      <c r="K61" s="4">
        <v>4347</v>
      </c>
      <c r="L61" s="4">
        <v>4311</v>
      </c>
      <c r="M61" s="40">
        <v>4123</v>
      </c>
      <c r="N61" s="13">
        <f t="shared" si="1"/>
        <v>4242.833333333333</v>
      </c>
    </row>
    <row r="62" spans="1:14" ht="12" customHeight="1" x14ac:dyDescent="0.2">
      <c r="A62" s="7" t="str">
        <f>'Pregnant Women Participating'!A62</f>
        <v>Colorado</v>
      </c>
      <c r="B62" s="13">
        <v>80679</v>
      </c>
      <c r="C62" s="4">
        <v>80876</v>
      </c>
      <c r="D62" s="4">
        <v>81356</v>
      </c>
      <c r="E62" s="4">
        <v>81410</v>
      </c>
      <c r="F62" s="4">
        <v>82486</v>
      </c>
      <c r="G62" s="4">
        <v>84586</v>
      </c>
      <c r="H62" s="4">
        <v>84904</v>
      </c>
      <c r="I62" s="4">
        <v>86176</v>
      </c>
      <c r="J62" s="4">
        <v>87752</v>
      </c>
      <c r="K62" s="4">
        <v>87873</v>
      </c>
      <c r="L62" s="4">
        <v>89591</v>
      </c>
      <c r="M62" s="40">
        <v>90240</v>
      </c>
      <c r="N62" s="13">
        <f t="shared" si="1"/>
        <v>84827.416666666672</v>
      </c>
    </row>
    <row r="63" spans="1:14" ht="12" customHeight="1" x14ac:dyDescent="0.2">
      <c r="A63" s="7" t="str">
        <f>'Pregnant Women Participating'!A63</f>
        <v>Kansas</v>
      </c>
      <c r="B63" s="13">
        <v>45637</v>
      </c>
      <c r="C63" s="4">
        <v>45328</v>
      </c>
      <c r="D63" s="4">
        <v>44627</v>
      </c>
      <c r="E63" s="4">
        <v>45525</v>
      </c>
      <c r="F63" s="4">
        <v>45387</v>
      </c>
      <c r="G63" s="4">
        <v>46453</v>
      </c>
      <c r="H63" s="4">
        <v>46054</v>
      </c>
      <c r="I63" s="4">
        <v>47072</v>
      </c>
      <c r="J63" s="4">
        <v>47399</v>
      </c>
      <c r="K63" s="4">
        <v>47218</v>
      </c>
      <c r="L63" s="4">
        <v>48205</v>
      </c>
      <c r="M63" s="40">
        <v>47577</v>
      </c>
      <c r="N63" s="13">
        <f t="shared" si="1"/>
        <v>46373.5</v>
      </c>
    </row>
    <row r="64" spans="1:14" ht="12" customHeight="1" x14ac:dyDescent="0.2">
      <c r="A64" s="7" t="str">
        <f>'Pregnant Women Participating'!A64</f>
        <v>Missouri</v>
      </c>
      <c r="B64" s="13">
        <v>86362</v>
      </c>
      <c r="C64" s="4">
        <v>88065</v>
      </c>
      <c r="D64" s="4">
        <v>87092</v>
      </c>
      <c r="E64" s="4">
        <v>86875</v>
      </c>
      <c r="F64" s="4">
        <v>89021</v>
      </c>
      <c r="G64" s="4">
        <v>90115</v>
      </c>
      <c r="H64" s="4">
        <v>89333</v>
      </c>
      <c r="I64" s="4">
        <v>90443</v>
      </c>
      <c r="J64" s="4">
        <v>90913</v>
      </c>
      <c r="K64" s="4">
        <v>90396</v>
      </c>
      <c r="L64" s="4">
        <v>92901</v>
      </c>
      <c r="M64" s="40">
        <v>93050</v>
      </c>
      <c r="N64" s="13">
        <f t="shared" si="1"/>
        <v>89547.166666666672</v>
      </c>
    </row>
    <row r="65" spans="1:14" ht="12" customHeight="1" x14ac:dyDescent="0.2">
      <c r="A65" s="7" t="str">
        <f>'Pregnant Women Participating'!A65</f>
        <v>Montana</v>
      </c>
      <c r="B65" s="13">
        <v>13687</v>
      </c>
      <c r="C65" s="4">
        <v>13907</v>
      </c>
      <c r="D65" s="4">
        <v>13897</v>
      </c>
      <c r="E65" s="4">
        <v>13972</v>
      </c>
      <c r="F65" s="4">
        <v>14032</v>
      </c>
      <c r="G65" s="4">
        <v>14101</v>
      </c>
      <c r="H65" s="4">
        <v>14052</v>
      </c>
      <c r="I65" s="4">
        <v>14089</v>
      </c>
      <c r="J65" s="4">
        <v>14109</v>
      </c>
      <c r="K65" s="4">
        <v>13881</v>
      </c>
      <c r="L65" s="4">
        <v>13971</v>
      </c>
      <c r="M65" s="40">
        <v>13892</v>
      </c>
      <c r="N65" s="13">
        <f t="shared" si="1"/>
        <v>13965.833333333334</v>
      </c>
    </row>
    <row r="66" spans="1:14" ht="12" customHeight="1" x14ac:dyDescent="0.2">
      <c r="A66" s="7" t="str">
        <f>'Pregnant Women Participating'!A66</f>
        <v>Nebraska</v>
      </c>
      <c r="B66" s="13">
        <v>34873</v>
      </c>
      <c r="C66" s="4">
        <v>34886</v>
      </c>
      <c r="D66" s="4">
        <v>34826</v>
      </c>
      <c r="E66" s="4">
        <v>34918</v>
      </c>
      <c r="F66" s="4">
        <v>35454</v>
      </c>
      <c r="G66" s="4">
        <v>36125</v>
      </c>
      <c r="H66" s="4">
        <v>36201</v>
      </c>
      <c r="I66" s="4">
        <v>36681</v>
      </c>
      <c r="J66" s="4">
        <v>37025</v>
      </c>
      <c r="K66" s="4">
        <v>36963</v>
      </c>
      <c r="L66" s="4">
        <v>36941</v>
      </c>
      <c r="M66" s="40">
        <v>36532</v>
      </c>
      <c r="N66" s="13">
        <f t="shared" si="1"/>
        <v>35952.083333333336</v>
      </c>
    </row>
    <row r="67" spans="1:14" ht="12" customHeight="1" x14ac:dyDescent="0.2">
      <c r="A67" s="7" t="str">
        <f>'Pregnant Women Participating'!A67</f>
        <v>North Dakota</v>
      </c>
      <c r="B67" s="13">
        <v>9917</v>
      </c>
      <c r="C67" s="4">
        <v>9888</v>
      </c>
      <c r="D67" s="4">
        <v>9783</v>
      </c>
      <c r="E67" s="4">
        <v>9937</v>
      </c>
      <c r="F67" s="4">
        <v>9982</v>
      </c>
      <c r="G67" s="4">
        <v>10044</v>
      </c>
      <c r="H67" s="4">
        <v>10046</v>
      </c>
      <c r="I67" s="4">
        <v>10168</v>
      </c>
      <c r="J67" s="4">
        <v>10299</v>
      </c>
      <c r="K67" s="4">
        <v>10262</v>
      </c>
      <c r="L67" s="4">
        <v>10433</v>
      </c>
      <c r="M67" s="40">
        <v>10361</v>
      </c>
      <c r="N67" s="13">
        <f t="shared" si="1"/>
        <v>10093.333333333334</v>
      </c>
    </row>
    <row r="68" spans="1:14" ht="12" customHeight="1" x14ac:dyDescent="0.2">
      <c r="A68" s="7" t="str">
        <f>'Pregnant Women Participating'!A68</f>
        <v>South Dakota</v>
      </c>
      <c r="B68" s="13">
        <v>13745</v>
      </c>
      <c r="C68" s="4">
        <v>13692</v>
      </c>
      <c r="D68" s="4">
        <v>13640</v>
      </c>
      <c r="E68" s="4">
        <v>13867</v>
      </c>
      <c r="F68" s="4">
        <v>13799</v>
      </c>
      <c r="G68" s="4">
        <v>13961</v>
      </c>
      <c r="H68" s="4">
        <v>13931</v>
      </c>
      <c r="I68" s="4">
        <v>14087</v>
      </c>
      <c r="J68" s="4">
        <v>13929</v>
      </c>
      <c r="K68" s="4">
        <v>13850</v>
      </c>
      <c r="L68" s="4">
        <v>13815</v>
      </c>
      <c r="M68" s="40">
        <v>13632</v>
      </c>
      <c r="N68" s="13">
        <f t="shared" si="1"/>
        <v>13829</v>
      </c>
    </row>
    <row r="69" spans="1:14" ht="12" customHeight="1" x14ac:dyDescent="0.2">
      <c r="A69" s="7" t="str">
        <f>'Pregnant Women Participating'!A69</f>
        <v>Wyoming</v>
      </c>
      <c r="B69" s="13">
        <v>7027</v>
      </c>
      <c r="C69" s="4">
        <v>7067</v>
      </c>
      <c r="D69" s="4">
        <v>7099</v>
      </c>
      <c r="E69" s="4">
        <v>7198</v>
      </c>
      <c r="F69" s="4">
        <v>7153</v>
      </c>
      <c r="G69" s="4">
        <v>7332</v>
      </c>
      <c r="H69" s="4">
        <v>7345</v>
      </c>
      <c r="I69" s="4">
        <v>7439</v>
      </c>
      <c r="J69" s="4">
        <v>7484</v>
      </c>
      <c r="K69" s="4">
        <v>7383</v>
      </c>
      <c r="L69" s="4">
        <v>7554</v>
      </c>
      <c r="M69" s="40">
        <v>7469</v>
      </c>
      <c r="N69" s="13">
        <f t="shared" si="1"/>
        <v>7295.833333333333</v>
      </c>
    </row>
    <row r="70" spans="1:14" ht="12" customHeight="1" x14ac:dyDescent="0.2">
      <c r="A70" s="7" t="str">
        <f>'Pregnant Women Participating'!A70</f>
        <v>Ute Mountain Ute Tribe, CO</v>
      </c>
      <c r="B70" s="13">
        <v>139</v>
      </c>
      <c r="C70" s="4">
        <v>144</v>
      </c>
      <c r="D70" s="4">
        <v>140</v>
      </c>
      <c r="E70" s="4">
        <v>141</v>
      </c>
      <c r="F70" s="4">
        <v>132</v>
      </c>
      <c r="G70" s="4">
        <v>130</v>
      </c>
      <c r="H70" s="4">
        <v>151</v>
      </c>
      <c r="I70" s="4">
        <v>145</v>
      </c>
      <c r="J70" s="4">
        <v>146</v>
      </c>
      <c r="K70" s="4">
        <v>140</v>
      </c>
      <c r="L70" s="4">
        <v>134</v>
      </c>
      <c r="M70" s="40">
        <v>134</v>
      </c>
      <c r="N70" s="13">
        <f t="shared" si="1"/>
        <v>139.66666666666666</v>
      </c>
    </row>
    <row r="71" spans="1:14" ht="12" customHeight="1" x14ac:dyDescent="0.2">
      <c r="A71" s="7" t="str">
        <f>'Pregnant Women Participating'!A71</f>
        <v>Omaha Sioux, NE</v>
      </c>
      <c r="B71" s="13">
        <v>226</v>
      </c>
      <c r="C71" s="4">
        <v>240</v>
      </c>
      <c r="D71" s="4">
        <v>230</v>
      </c>
      <c r="E71" s="4">
        <v>239</v>
      </c>
      <c r="F71" s="4">
        <v>234</v>
      </c>
      <c r="G71" s="4">
        <v>232</v>
      </c>
      <c r="H71" s="4">
        <v>241</v>
      </c>
      <c r="I71" s="4">
        <v>243</v>
      </c>
      <c r="J71" s="4">
        <v>247</v>
      </c>
      <c r="K71" s="4">
        <v>240</v>
      </c>
      <c r="L71" s="4">
        <v>239</v>
      </c>
      <c r="M71" s="40">
        <v>233</v>
      </c>
      <c r="N71" s="13">
        <f t="shared" si="1"/>
        <v>237</v>
      </c>
    </row>
    <row r="72" spans="1:14" ht="12" customHeight="1" x14ac:dyDescent="0.2">
      <c r="A72" s="7" t="str">
        <f>'Pregnant Women Participating'!A72</f>
        <v>Santee Sioux, NE</v>
      </c>
      <c r="B72" s="13">
        <v>32</v>
      </c>
      <c r="C72" s="4">
        <v>36</v>
      </c>
      <c r="D72" s="4">
        <v>39</v>
      </c>
      <c r="E72" s="4">
        <v>41</v>
      </c>
      <c r="F72" s="4">
        <v>43</v>
      </c>
      <c r="G72" s="4">
        <v>42</v>
      </c>
      <c r="H72" s="4">
        <v>39</v>
      </c>
      <c r="I72" s="4">
        <v>39</v>
      </c>
      <c r="J72" s="4">
        <v>42</v>
      </c>
      <c r="K72" s="4">
        <v>45</v>
      </c>
      <c r="L72" s="4">
        <v>47</v>
      </c>
      <c r="M72" s="40">
        <v>49</v>
      </c>
      <c r="N72" s="13">
        <f t="shared" si="1"/>
        <v>41.166666666666664</v>
      </c>
    </row>
    <row r="73" spans="1:14" ht="12" customHeight="1" x14ac:dyDescent="0.2">
      <c r="A73" s="7" t="str">
        <f>'Pregnant Women Participating'!A73</f>
        <v>Winnebago Tribe, NE</v>
      </c>
      <c r="B73" s="13">
        <v>122</v>
      </c>
      <c r="C73" s="4">
        <v>114</v>
      </c>
      <c r="D73" s="4">
        <v>111</v>
      </c>
      <c r="E73" s="4">
        <v>114</v>
      </c>
      <c r="F73" s="4">
        <v>103</v>
      </c>
      <c r="G73" s="4">
        <v>112</v>
      </c>
      <c r="H73" s="4">
        <v>123</v>
      </c>
      <c r="I73" s="4">
        <v>134</v>
      </c>
      <c r="J73" s="4">
        <v>143</v>
      </c>
      <c r="K73" s="4">
        <v>142</v>
      </c>
      <c r="L73" s="4">
        <v>138</v>
      </c>
      <c r="M73" s="40">
        <v>148</v>
      </c>
      <c r="N73" s="13">
        <f t="shared" si="1"/>
        <v>125.33333333333333</v>
      </c>
    </row>
    <row r="74" spans="1:14" ht="12" customHeight="1" x14ac:dyDescent="0.2">
      <c r="A74" s="7" t="str">
        <f>'Pregnant Women Participating'!A74</f>
        <v>Standing Rock Sioux Tribe, ND</v>
      </c>
      <c r="B74" s="13">
        <v>229</v>
      </c>
      <c r="C74" s="4">
        <v>217</v>
      </c>
      <c r="D74" s="4">
        <v>225</v>
      </c>
      <c r="E74" s="4">
        <v>245</v>
      </c>
      <c r="F74" s="4">
        <v>245</v>
      </c>
      <c r="G74" s="4">
        <v>249</v>
      </c>
      <c r="H74" s="4">
        <v>247</v>
      </c>
      <c r="I74" s="4">
        <v>233</v>
      </c>
      <c r="J74" s="4">
        <v>248</v>
      </c>
      <c r="K74" s="4">
        <v>252</v>
      </c>
      <c r="L74" s="4">
        <v>248</v>
      </c>
      <c r="M74" s="40">
        <v>257</v>
      </c>
      <c r="N74" s="13">
        <f t="shared" si="1"/>
        <v>241.25</v>
      </c>
    </row>
    <row r="75" spans="1:14" ht="12" customHeight="1" x14ac:dyDescent="0.2">
      <c r="A75" s="7" t="str">
        <f>'Pregnant Women Participating'!A75</f>
        <v>Three Affiliated Tribes, ND</v>
      </c>
      <c r="B75" s="13">
        <v>88</v>
      </c>
      <c r="C75" s="4">
        <v>88</v>
      </c>
      <c r="D75" s="4">
        <v>82</v>
      </c>
      <c r="E75" s="4">
        <v>87</v>
      </c>
      <c r="F75" s="4">
        <v>88</v>
      </c>
      <c r="G75" s="4">
        <v>98</v>
      </c>
      <c r="H75" s="4">
        <v>88</v>
      </c>
      <c r="I75" s="4">
        <v>89</v>
      </c>
      <c r="J75" s="4">
        <v>96</v>
      </c>
      <c r="K75" s="4">
        <v>85</v>
      </c>
      <c r="L75" s="4">
        <v>84</v>
      </c>
      <c r="M75" s="40">
        <v>86</v>
      </c>
      <c r="N75" s="13">
        <f t="shared" si="1"/>
        <v>88.25</v>
      </c>
    </row>
    <row r="76" spans="1:14" ht="12" customHeight="1" x14ac:dyDescent="0.2">
      <c r="A76" s="7" t="str">
        <f>'Pregnant Women Participating'!A76</f>
        <v>Cheyenne River Sioux, SD</v>
      </c>
      <c r="B76" s="13">
        <v>507</v>
      </c>
      <c r="C76" s="4">
        <v>515</v>
      </c>
      <c r="D76" s="4">
        <v>511</v>
      </c>
      <c r="E76" s="4">
        <v>545</v>
      </c>
      <c r="F76" s="4">
        <v>523</v>
      </c>
      <c r="G76" s="4">
        <v>540</v>
      </c>
      <c r="H76" s="4">
        <v>525</v>
      </c>
      <c r="I76" s="4">
        <v>523</v>
      </c>
      <c r="J76" s="4">
        <v>518</v>
      </c>
      <c r="K76" s="4">
        <v>539</v>
      </c>
      <c r="L76" s="4">
        <v>527</v>
      </c>
      <c r="M76" s="40">
        <v>517</v>
      </c>
      <c r="N76" s="13">
        <f t="shared" si="1"/>
        <v>524.16666666666663</v>
      </c>
    </row>
    <row r="77" spans="1:14" ht="12" customHeight="1" x14ac:dyDescent="0.2">
      <c r="A77" s="7" t="str">
        <f>'Pregnant Women Participating'!A77</f>
        <v>Rosebud Sioux, SD</v>
      </c>
      <c r="B77" s="13">
        <v>875</v>
      </c>
      <c r="C77" s="4">
        <v>898</v>
      </c>
      <c r="D77" s="4">
        <v>871</v>
      </c>
      <c r="E77" s="4">
        <v>890</v>
      </c>
      <c r="F77" s="4">
        <v>870</v>
      </c>
      <c r="G77" s="4">
        <v>912</v>
      </c>
      <c r="H77" s="4">
        <v>917</v>
      </c>
      <c r="I77" s="4">
        <v>925</v>
      </c>
      <c r="J77" s="4">
        <v>926</v>
      </c>
      <c r="K77" s="4">
        <v>917</v>
      </c>
      <c r="L77" s="4">
        <v>913</v>
      </c>
      <c r="M77" s="40">
        <v>736</v>
      </c>
      <c r="N77" s="13">
        <f t="shared" si="1"/>
        <v>887.5</v>
      </c>
    </row>
    <row r="78" spans="1:14" ht="12" customHeight="1" x14ac:dyDescent="0.2">
      <c r="A78" s="7" t="str">
        <f>'Pregnant Women Participating'!A78</f>
        <v>Northern Arapahoe, WY</v>
      </c>
      <c r="B78" s="13">
        <v>192</v>
      </c>
      <c r="C78" s="4">
        <v>186</v>
      </c>
      <c r="D78" s="4">
        <v>196</v>
      </c>
      <c r="E78" s="4">
        <v>196</v>
      </c>
      <c r="F78" s="4">
        <v>203</v>
      </c>
      <c r="G78" s="4">
        <v>202</v>
      </c>
      <c r="H78" s="4">
        <v>207</v>
      </c>
      <c r="I78" s="4">
        <v>209</v>
      </c>
      <c r="J78" s="4">
        <v>201</v>
      </c>
      <c r="K78" s="4">
        <v>202</v>
      </c>
      <c r="L78" s="4">
        <v>205</v>
      </c>
      <c r="M78" s="40">
        <v>209</v>
      </c>
      <c r="N78" s="13">
        <f t="shared" si="1"/>
        <v>200.66666666666666</v>
      </c>
    </row>
    <row r="79" spans="1:14" ht="12" customHeight="1" x14ac:dyDescent="0.2">
      <c r="A79" s="7" t="str">
        <f>'Pregnant Women Participating'!A79</f>
        <v>Shoshone Tribe, WY</v>
      </c>
      <c r="B79" s="13">
        <v>93</v>
      </c>
      <c r="C79" s="4">
        <v>98</v>
      </c>
      <c r="D79" s="4">
        <v>79</v>
      </c>
      <c r="E79" s="4">
        <v>95</v>
      </c>
      <c r="F79" s="4">
        <v>69</v>
      </c>
      <c r="G79" s="4">
        <v>83</v>
      </c>
      <c r="H79" s="4">
        <v>60</v>
      </c>
      <c r="I79" s="4">
        <v>64</v>
      </c>
      <c r="J79" s="4">
        <v>55</v>
      </c>
      <c r="K79" s="4">
        <v>56</v>
      </c>
      <c r="L79" s="4">
        <v>63</v>
      </c>
      <c r="M79" s="40">
        <v>75</v>
      </c>
      <c r="N79" s="13">
        <f t="shared" si="1"/>
        <v>74.166666666666671</v>
      </c>
    </row>
    <row r="80" spans="1:14" ht="12" customHeight="1" x14ac:dyDescent="0.2">
      <c r="A80" s="8" t="str">
        <f>'Pregnant Women Participating'!A80</f>
        <v>Alaska</v>
      </c>
      <c r="B80" s="13">
        <v>13347</v>
      </c>
      <c r="C80" s="4">
        <v>13282</v>
      </c>
      <c r="D80" s="4">
        <v>13262</v>
      </c>
      <c r="E80" s="4">
        <v>13437</v>
      </c>
      <c r="F80" s="4">
        <v>13670</v>
      </c>
      <c r="G80" s="4">
        <v>13975</v>
      </c>
      <c r="H80" s="4">
        <v>13897</v>
      </c>
      <c r="I80" s="4">
        <v>13999</v>
      </c>
      <c r="J80" s="4">
        <v>14092</v>
      </c>
      <c r="K80" s="4">
        <v>14128</v>
      </c>
      <c r="L80" s="4">
        <v>14347</v>
      </c>
      <c r="M80" s="40">
        <v>14240</v>
      </c>
      <c r="N80" s="13">
        <f t="shared" si="1"/>
        <v>13806.333333333334</v>
      </c>
    </row>
    <row r="81" spans="1:14" ht="12" customHeight="1" x14ac:dyDescent="0.2">
      <c r="A81" s="8" t="str">
        <f>'Pregnant Women Participating'!A81</f>
        <v>American Samoa</v>
      </c>
      <c r="B81" s="13">
        <v>3804</v>
      </c>
      <c r="C81" s="4">
        <v>3764</v>
      </c>
      <c r="D81" s="4">
        <v>3732</v>
      </c>
      <c r="E81" s="4">
        <v>3790</v>
      </c>
      <c r="F81" s="4">
        <v>3780</v>
      </c>
      <c r="G81" s="4">
        <v>3812</v>
      </c>
      <c r="H81" s="4">
        <v>3722</v>
      </c>
      <c r="I81" s="4">
        <v>3775</v>
      </c>
      <c r="J81" s="4">
        <v>3787</v>
      </c>
      <c r="K81" s="4">
        <v>3782</v>
      </c>
      <c r="L81" s="4">
        <v>3896</v>
      </c>
      <c r="M81" s="40">
        <v>3904</v>
      </c>
      <c r="N81" s="13">
        <f t="shared" si="1"/>
        <v>3795.6666666666665</v>
      </c>
    </row>
    <row r="82" spans="1:14" ht="12" customHeight="1" x14ac:dyDescent="0.2">
      <c r="A82" s="8" t="str">
        <f>'Pregnant Women Participating'!A82</f>
        <v>California</v>
      </c>
      <c r="B82" s="13">
        <v>955360</v>
      </c>
      <c r="C82" s="4">
        <v>952810</v>
      </c>
      <c r="D82" s="4">
        <v>949918</v>
      </c>
      <c r="E82" s="4">
        <v>956089</v>
      </c>
      <c r="F82" s="4">
        <v>953468</v>
      </c>
      <c r="G82" s="4">
        <v>967699</v>
      </c>
      <c r="H82" s="4">
        <v>960415</v>
      </c>
      <c r="I82" s="4">
        <v>967183</v>
      </c>
      <c r="J82" s="4">
        <v>973318</v>
      </c>
      <c r="K82" s="4">
        <v>974980</v>
      </c>
      <c r="L82" s="4">
        <v>982086</v>
      </c>
      <c r="M82" s="40">
        <v>979651</v>
      </c>
      <c r="N82" s="13">
        <f t="shared" si="1"/>
        <v>964414.75</v>
      </c>
    </row>
    <row r="83" spans="1:14" ht="12" customHeight="1" x14ac:dyDescent="0.2">
      <c r="A83" s="8" t="str">
        <f>'Pregnant Women Participating'!A83</f>
        <v>Guam</v>
      </c>
      <c r="B83" s="13">
        <v>5551</v>
      </c>
      <c r="C83" s="4">
        <v>5514</v>
      </c>
      <c r="D83" s="4">
        <v>5522</v>
      </c>
      <c r="E83" s="4">
        <v>5684</v>
      </c>
      <c r="F83" s="4">
        <v>5719</v>
      </c>
      <c r="G83" s="4">
        <v>5910</v>
      </c>
      <c r="H83" s="4">
        <v>6017</v>
      </c>
      <c r="I83" s="4">
        <v>6235</v>
      </c>
      <c r="J83" s="4">
        <v>6261</v>
      </c>
      <c r="K83" s="4">
        <v>5804</v>
      </c>
      <c r="L83" s="4">
        <v>5926</v>
      </c>
      <c r="M83" s="40">
        <v>6039</v>
      </c>
      <c r="N83" s="13">
        <f t="shared" si="1"/>
        <v>5848.5</v>
      </c>
    </row>
    <row r="84" spans="1:14" ht="12" customHeight="1" x14ac:dyDescent="0.2">
      <c r="A84" s="8" t="str">
        <f>'Pregnant Women Participating'!A84</f>
        <v>Hawaii</v>
      </c>
      <c r="B84" s="13">
        <v>25979</v>
      </c>
      <c r="C84" s="4">
        <v>26237</v>
      </c>
      <c r="D84" s="4">
        <v>26310</v>
      </c>
      <c r="E84" s="4">
        <v>26728</v>
      </c>
      <c r="F84" s="4">
        <v>26609</v>
      </c>
      <c r="G84" s="4">
        <v>26541</v>
      </c>
      <c r="H84" s="4">
        <v>25915</v>
      </c>
      <c r="I84" s="4">
        <v>26450</v>
      </c>
      <c r="J84" s="4">
        <v>26205</v>
      </c>
      <c r="K84" s="4">
        <v>26248</v>
      </c>
      <c r="L84" s="4">
        <v>25302</v>
      </c>
      <c r="M84" s="40">
        <v>24867</v>
      </c>
      <c r="N84" s="13">
        <f t="shared" si="1"/>
        <v>26115.916666666668</v>
      </c>
    </row>
    <row r="85" spans="1:14" ht="12" customHeight="1" x14ac:dyDescent="0.2">
      <c r="A85" s="8" t="str">
        <f>'Pregnant Women Participating'!A85</f>
        <v>Idaho</v>
      </c>
      <c r="B85" s="13">
        <v>29982</v>
      </c>
      <c r="C85" s="4">
        <v>30267</v>
      </c>
      <c r="D85" s="4">
        <v>30168</v>
      </c>
      <c r="E85" s="4">
        <v>30118</v>
      </c>
      <c r="F85" s="4">
        <v>30273</v>
      </c>
      <c r="G85" s="4">
        <v>30901</v>
      </c>
      <c r="H85" s="4">
        <v>30754</v>
      </c>
      <c r="I85" s="4">
        <v>30875</v>
      </c>
      <c r="J85" s="4">
        <v>30766</v>
      </c>
      <c r="K85" s="4">
        <v>30984</v>
      </c>
      <c r="L85" s="4">
        <v>31224</v>
      </c>
      <c r="M85" s="40">
        <v>30968</v>
      </c>
      <c r="N85" s="13">
        <f t="shared" si="1"/>
        <v>30606.666666666668</v>
      </c>
    </row>
    <row r="86" spans="1:14" ht="12" customHeight="1" x14ac:dyDescent="0.2">
      <c r="A86" s="8" t="str">
        <f>'Pregnant Women Participating'!A86</f>
        <v>Nevada</v>
      </c>
      <c r="B86" s="13">
        <v>52004</v>
      </c>
      <c r="C86" s="4">
        <v>51539</v>
      </c>
      <c r="D86" s="4">
        <v>51073</v>
      </c>
      <c r="E86" s="4">
        <v>51631</v>
      </c>
      <c r="F86" s="4">
        <v>51543</v>
      </c>
      <c r="G86" s="4">
        <v>52081</v>
      </c>
      <c r="H86" s="4">
        <v>51800</v>
      </c>
      <c r="I86" s="4">
        <v>52457</v>
      </c>
      <c r="J86" s="4">
        <v>52976</v>
      </c>
      <c r="K86" s="4">
        <v>52876</v>
      </c>
      <c r="L86" s="4">
        <v>53943</v>
      </c>
      <c r="M86" s="40">
        <v>53815</v>
      </c>
      <c r="N86" s="13">
        <f t="shared" si="1"/>
        <v>52311.5</v>
      </c>
    </row>
    <row r="87" spans="1:14" ht="12" customHeight="1" x14ac:dyDescent="0.2">
      <c r="A87" s="8" t="str">
        <f>'Pregnant Women Participating'!A87</f>
        <v>Oregon</v>
      </c>
      <c r="B87" s="13">
        <v>75697</v>
      </c>
      <c r="C87" s="4">
        <v>75383</v>
      </c>
      <c r="D87" s="4">
        <v>75035</v>
      </c>
      <c r="E87" s="4">
        <v>75781</v>
      </c>
      <c r="F87" s="4">
        <v>75884</v>
      </c>
      <c r="G87" s="4">
        <v>77079</v>
      </c>
      <c r="H87" s="4">
        <v>77738</v>
      </c>
      <c r="I87" s="4">
        <v>78418</v>
      </c>
      <c r="J87" s="4">
        <v>78764</v>
      </c>
      <c r="K87" s="4">
        <v>78737</v>
      </c>
      <c r="L87" s="4">
        <v>78846</v>
      </c>
      <c r="M87" s="40">
        <v>77866</v>
      </c>
      <c r="N87" s="13">
        <f t="shared" si="1"/>
        <v>77102.333333333328</v>
      </c>
    </row>
    <row r="88" spans="1:14" ht="12" customHeight="1" x14ac:dyDescent="0.2">
      <c r="A88" s="8" t="str">
        <f>'Pregnant Women Participating'!A88</f>
        <v>Washington</v>
      </c>
      <c r="B88" s="13">
        <v>124999</v>
      </c>
      <c r="C88" s="4">
        <v>124328</v>
      </c>
      <c r="D88" s="4">
        <v>123721</v>
      </c>
      <c r="E88" s="4">
        <v>125362</v>
      </c>
      <c r="F88" s="4">
        <v>125249</v>
      </c>
      <c r="G88" s="4">
        <v>127722</v>
      </c>
      <c r="H88" s="4">
        <v>127945</v>
      </c>
      <c r="I88" s="4">
        <v>130002</v>
      </c>
      <c r="J88" s="4">
        <v>130962</v>
      </c>
      <c r="K88" s="4">
        <v>130443</v>
      </c>
      <c r="L88" s="4">
        <v>131909</v>
      </c>
      <c r="M88" s="40">
        <v>131522</v>
      </c>
      <c r="N88" s="13">
        <f t="shared" si="1"/>
        <v>127847</v>
      </c>
    </row>
    <row r="89" spans="1:14" ht="12" customHeight="1" x14ac:dyDescent="0.2">
      <c r="A89" s="8" t="str">
        <f>'Pregnant Women Participating'!A89</f>
        <v>Northern Marianas</v>
      </c>
      <c r="B89" s="13">
        <v>2611</v>
      </c>
      <c r="C89" s="4">
        <v>2553</v>
      </c>
      <c r="D89" s="4">
        <v>2544</v>
      </c>
      <c r="E89" s="4">
        <v>2564</v>
      </c>
      <c r="F89" s="4">
        <v>2615</v>
      </c>
      <c r="G89" s="4">
        <v>2720</v>
      </c>
      <c r="H89" s="4">
        <v>2731</v>
      </c>
      <c r="I89" s="4">
        <v>2688</v>
      </c>
      <c r="J89" s="4">
        <v>2680</v>
      </c>
      <c r="K89" s="4">
        <v>2686</v>
      </c>
      <c r="L89" s="4">
        <v>2712</v>
      </c>
      <c r="M89" s="40">
        <v>2715</v>
      </c>
      <c r="N89" s="13">
        <f t="shared" si="1"/>
        <v>2651.5833333333335</v>
      </c>
    </row>
    <row r="90" spans="1:14" ht="12" customHeight="1" x14ac:dyDescent="0.2">
      <c r="A90" s="8" t="str">
        <f>'Pregnant Women Participating'!A90</f>
        <v>Inter-Tribal Council, NV</v>
      </c>
      <c r="B90" s="13">
        <v>571</v>
      </c>
      <c r="C90" s="4">
        <v>557</v>
      </c>
      <c r="D90" s="4">
        <v>560</v>
      </c>
      <c r="E90" s="4">
        <v>571</v>
      </c>
      <c r="F90" s="4">
        <v>539</v>
      </c>
      <c r="G90" s="4">
        <v>532</v>
      </c>
      <c r="H90" s="4">
        <v>523</v>
      </c>
      <c r="I90" s="4">
        <v>495</v>
      </c>
      <c r="J90" s="4">
        <v>498</v>
      </c>
      <c r="K90" s="4">
        <v>467</v>
      </c>
      <c r="L90" s="4">
        <v>463</v>
      </c>
      <c r="M90" s="40">
        <v>443</v>
      </c>
      <c r="N90" s="13">
        <f t="shared" si="1"/>
        <v>518.25</v>
      </c>
    </row>
  </sheetData>
  <phoneticPr fontId="2" type="noConversion"/>
  <pageMargins left="0.5" right="0.5" top="0.5" bottom="0.5" header="0.5" footer="0.3"/>
  <pageSetup scale="91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9">
    <pageSetUpPr fitToPage="1"/>
  </sheetPr>
  <dimension ref="A1:O177"/>
  <sheetViews>
    <sheetView showGridLines="0" workbookViewId="0"/>
  </sheetViews>
  <sheetFormatPr defaultColWidth="9.140625" defaultRowHeight="12" x14ac:dyDescent="0.2"/>
  <cols>
    <col min="1" max="1" width="34.7109375" style="3" customWidth="1"/>
    <col min="2" max="13" width="11.7109375" style="5" customWidth="1"/>
    <col min="14" max="14" width="13.7109375" style="5" customWidth="1"/>
    <col min="15" max="16384" width="9.140625" style="3"/>
  </cols>
  <sheetData>
    <row r="1" spans="1:15" ht="12" customHeight="1" x14ac:dyDescent="0.2">
      <c r="A1" s="10" t="s">
        <v>4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</row>
    <row r="2" spans="1:15" ht="12" customHeight="1" x14ac:dyDescent="0.2">
      <c r="A2" s="10" t="e">
        <f>'Pregnant Women Participating'!#REF!</f>
        <v>#REF!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5" ht="12" customHeight="1" x14ac:dyDescent="0.2">
      <c r="A3" s="1" t="e">
        <f>'Pregnant Women Participating'!#REF!</f>
        <v>#REF!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5" ht="12" customHeight="1" x14ac:dyDescent="0.2">
      <c r="A4" s="2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</row>
    <row r="5" spans="1:15" ht="24" customHeight="1" x14ac:dyDescent="0.2">
      <c r="A5" s="6" t="s">
        <v>0</v>
      </c>
      <c r="B5" s="18" t="e">
        <f>DATE(RIGHT(A2,4)-1,10,1)</f>
        <v>#REF!</v>
      </c>
      <c r="C5" s="19" t="e">
        <f>DATE(RIGHT(A2,4)-1,11,1)</f>
        <v>#REF!</v>
      </c>
      <c r="D5" s="19" t="e">
        <f>DATE(RIGHT(A2,4)-1,12,1)</f>
        <v>#REF!</v>
      </c>
      <c r="E5" s="19" t="e">
        <f>DATE(RIGHT(A2,4),1,1)</f>
        <v>#REF!</v>
      </c>
      <c r="F5" s="19" t="e">
        <f>DATE(RIGHT(A2,4),2,1)</f>
        <v>#REF!</v>
      </c>
      <c r="G5" s="19" t="e">
        <f>DATE(RIGHT(A2,4),3,1)</f>
        <v>#REF!</v>
      </c>
      <c r="H5" s="19" t="e">
        <f>DATE(RIGHT(A2,4),4,1)</f>
        <v>#REF!</v>
      </c>
      <c r="I5" s="19" t="e">
        <f>DATE(RIGHT(A2,4),5,1)</f>
        <v>#REF!</v>
      </c>
      <c r="J5" s="19" t="e">
        <f>DATE(RIGHT(A2,4),6,1)</f>
        <v>#REF!</v>
      </c>
      <c r="K5" s="19" t="e">
        <f>DATE(RIGHT(A2,4),7,1)</f>
        <v>#REF!</v>
      </c>
      <c r="L5" s="19" t="e">
        <f>DATE(RIGHT(A2,4),8,1)</f>
        <v>#REF!</v>
      </c>
      <c r="M5" s="19" t="e">
        <f>DATE(RIGHT(A2,4),9,1)</f>
        <v>#REF!</v>
      </c>
      <c r="N5" s="31" t="s">
        <v>16</v>
      </c>
    </row>
    <row r="6" spans="1:15" ht="12" customHeight="1" x14ac:dyDescent="0.2">
      <c r="A6" s="7" t="str">
        <f>'Pregnant Women Participating'!A2</f>
        <v>Connecticut</v>
      </c>
      <c r="B6" s="32">
        <v>56.273699999999998</v>
      </c>
      <c r="C6" s="33">
        <v>52.994799999999998</v>
      </c>
      <c r="D6" s="33">
        <v>58.542999999999999</v>
      </c>
      <c r="E6" s="33">
        <v>63.5914</v>
      </c>
      <c r="F6" s="33">
        <v>50.363799999999998</v>
      </c>
      <c r="G6" s="33">
        <v>62.296100000000003</v>
      </c>
      <c r="H6" s="33">
        <v>60.741900000000001</v>
      </c>
      <c r="I6" s="33">
        <v>60.715899999999998</v>
      </c>
      <c r="J6" s="33">
        <v>59.3414</v>
      </c>
      <c r="K6" s="33">
        <v>61.197899999999997</v>
      </c>
      <c r="L6" s="33">
        <v>59.310499999999998</v>
      </c>
      <c r="M6" s="43">
        <v>57.464199999999998</v>
      </c>
      <c r="N6" s="45">
        <f>IF(SUM('Total Number of Participants'!B2:M2)&gt;0,'Food Costs'!N6/SUM('Total Number of Participants'!B2:M2)," ")</f>
        <v>58.583449155110614</v>
      </c>
      <c r="O6" s="5"/>
    </row>
    <row r="7" spans="1:15" ht="12" customHeight="1" x14ac:dyDescent="0.2">
      <c r="A7" s="7" t="str">
        <f>'Pregnant Women Participating'!A3</f>
        <v>Maine</v>
      </c>
      <c r="B7" s="32">
        <v>42.288699999999999</v>
      </c>
      <c r="C7" s="33">
        <v>47.2104</v>
      </c>
      <c r="D7" s="33">
        <v>47.641300000000001</v>
      </c>
      <c r="E7" s="33">
        <v>57.0334</v>
      </c>
      <c r="F7" s="33">
        <v>45.046100000000003</v>
      </c>
      <c r="G7" s="33">
        <v>50.164700000000003</v>
      </c>
      <c r="H7" s="33">
        <v>51.098300000000002</v>
      </c>
      <c r="I7" s="33">
        <v>52.8337</v>
      </c>
      <c r="J7" s="33">
        <v>52.366199999999999</v>
      </c>
      <c r="K7" s="33">
        <v>54.3444</v>
      </c>
      <c r="L7" s="33">
        <v>51.671500000000002</v>
      </c>
      <c r="M7" s="43">
        <v>59.433</v>
      </c>
      <c r="N7" s="45">
        <f>IF(SUM('Total Number of Participants'!B3:M3)&gt;0,'Food Costs'!N7/SUM('Total Number of Participants'!B3:M3)," ")</f>
        <v>51.005415297281147</v>
      </c>
      <c r="O7" s="5"/>
    </row>
    <row r="8" spans="1:15" ht="12" customHeight="1" x14ac:dyDescent="0.2">
      <c r="A8" s="7" t="str">
        <f>'Pregnant Women Participating'!A4</f>
        <v>Massachusetts</v>
      </c>
      <c r="B8" s="32">
        <v>48.629600000000003</v>
      </c>
      <c r="C8" s="33">
        <v>51.867800000000003</v>
      </c>
      <c r="D8" s="33">
        <v>54.127899999999997</v>
      </c>
      <c r="E8" s="33">
        <v>57.162799999999997</v>
      </c>
      <c r="F8" s="33">
        <v>53.767699999999998</v>
      </c>
      <c r="G8" s="33">
        <v>54.359499999999997</v>
      </c>
      <c r="H8" s="33">
        <v>55.911799999999999</v>
      </c>
      <c r="I8" s="33">
        <v>55.148299999999999</v>
      </c>
      <c r="J8" s="33">
        <v>55.720100000000002</v>
      </c>
      <c r="K8" s="33">
        <v>57.025599999999997</v>
      </c>
      <c r="L8" s="33">
        <v>56.634300000000003</v>
      </c>
      <c r="M8" s="43">
        <v>57.096600000000002</v>
      </c>
      <c r="N8" s="45">
        <f>IF(SUM('Total Number of Participants'!B4:M4)&gt;0,'Food Costs'!N8/SUM('Total Number of Participants'!B4:M4)," ")</f>
        <v>54.816182294358221</v>
      </c>
      <c r="O8" s="5"/>
    </row>
    <row r="9" spans="1:15" ht="12" customHeight="1" x14ac:dyDescent="0.2">
      <c r="A9" s="7" t="str">
        <f>'Pregnant Women Participating'!A5</f>
        <v>New Hampshire</v>
      </c>
      <c r="B9" s="32">
        <v>41.033799999999999</v>
      </c>
      <c r="C9" s="33">
        <v>41.993600000000001</v>
      </c>
      <c r="D9" s="33">
        <v>44.912500000000001</v>
      </c>
      <c r="E9" s="33">
        <v>45.863799999999998</v>
      </c>
      <c r="F9" s="33">
        <v>42.266199999999998</v>
      </c>
      <c r="G9" s="33">
        <v>45.219299999999997</v>
      </c>
      <c r="H9" s="33">
        <v>46.475099999999998</v>
      </c>
      <c r="I9" s="33">
        <v>45.143099999999997</v>
      </c>
      <c r="J9" s="33">
        <v>44.650199999999998</v>
      </c>
      <c r="K9" s="33">
        <v>45.478999999999999</v>
      </c>
      <c r="L9" s="33">
        <v>46.599600000000002</v>
      </c>
      <c r="M9" s="43">
        <v>46.010800000000003</v>
      </c>
      <c r="N9" s="45">
        <f>IF(SUM('Total Number of Participants'!B5:M5)&gt;0,'Food Costs'!N9/SUM('Total Number of Participants'!B5:M5)," ")</f>
        <v>44.625581844579735</v>
      </c>
      <c r="O9" s="5"/>
    </row>
    <row r="10" spans="1:15" ht="12" customHeight="1" x14ac:dyDescent="0.2">
      <c r="A10" s="7" t="str">
        <f>'Pregnant Women Participating'!A6</f>
        <v>New York</v>
      </c>
      <c r="B10" s="32">
        <v>71.002700000000004</v>
      </c>
      <c r="C10" s="33">
        <v>70.221900000000005</v>
      </c>
      <c r="D10" s="33">
        <v>73.108400000000003</v>
      </c>
      <c r="E10" s="33">
        <v>74.494200000000006</v>
      </c>
      <c r="F10" s="33">
        <v>71.639099999999999</v>
      </c>
      <c r="G10" s="33">
        <v>74.057299999999998</v>
      </c>
      <c r="H10" s="33">
        <v>76.657799999999995</v>
      </c>
      <c r="I10" s="33">
        <v>72.304400000000001</v>
      </c>
      <c r="J10" s="33">
        <v>73.253100000000003</v>
      </c>
      <c r="K10" s="33">
        <v>72.432500000000005</v>
      </c>
      <c r="L10" s="33">
        <v>74.340800000000002</v>
      </c>
      <c r="M10" s="43">
        <v>75.2517</v>
      </c>
      <c r="N10" s="45">
        <f>IF(SUM('Total Number of Participants'!B6:M6)&gt;0,'Food Costs'!N10/SUM('Total Number of Participants'!B6:M6)," ")</f>
        <v>73.248966490424124</v>
      </c>
      <c r="O10" s="5"/>
    </row>
    <row r="11" spans="1:15" ht="12" customHeight="1" x14ac:dyDescent="0.2">
      <c r="A11" s="7" t="str">
        <f>'Pregnant Women Participating'!A7</f>
        <v>Rhode Island</v>
      </c>
      <c r="B11" s="32">
        <v>69.938400000000001</v>
      </c>
      <c r="C11" s="33">
        <v>47.940800000000003</v>
      </c>
      <c r="D11" s="33">
        <v>32.2622</v>
      </c>
      <c r="E11" s="33">
        <v>79.630300000000005</v>
      </c>
      <c r="F11" s="33">
        <v>51.6646</v>
      </c>
      <c r="G11" s="33">
        <v>29.113700000000001</v>
      </c>
      <c r="H11" s="33">
        <v>54.783700000000003</v>
      </c>
      <c r="I11" s="33">
        <v>54.970999999999997</v>
      </c>
      <c r="J11" s="33">
        <v>55.777200000000001</v>
      </c>
      <c r="K11" s="33">
        <v>54.707299999999996</v>
      </c>
      <c r="L11" s="33">
        <v>34.950800000000001</v>
      </c>
      <c r="M11" s="43">
        <v>55.356099999999998</v>
      </c>
      <c r="N11" s="45">
        <f>IF(SUM('Total Number of Participants'!B7:M7)&gt;0,'Food Costs'!N11/SUM('Total Number of Participants'!B7:M7)," ")</f>
        <v>51.673405150322502</v>
      </c>
      <c r="O11" s="5"/>
    </row>
    <row r="12" spans="1:15" ht="12" customHeight="1" x14ac:dyDescent="0.2">
      <c r="A12" s="7" t="str">
        <f>'Pregnant Women Participating'!A8</f>
        <v>Vermont</v>
      </c>
      <c r="B12" s="32">
        <v>44.793700000000001</v>
      </c>
      <c r="C12" s="33">
        <v>44.1736</v>
      </c>
      <c r="D12" s="33">
        <v>47.625100000000003</v>
      </c>
      <c r="E12" s="33">
        <v>51.744799999999998</v>
      </c>
      <c r="F12" s="33">
        <v>48.584200000000003</v>
      </c>
      <c r="G12" s="33">
        <v>49.988799999999998</v>
      </c>
      <c r="H12" s="33">
        <v>47.9709</v>
      </c>
      <c r="I12" s="33">
        <v>51.591799999999999</v>
      </c>
      <c r="J12" s="33">
        <v>50.8872</v>
      </c>
      <c r="K12" s="33">
        <v>50.720799999999997</v>
      </c>
      <c r="L12" s="33">
        <v>49.283499999999997</v>
      </c>
      <c r="M12" s="43">
        <v>48.950800000000001</v>
      </c>
      <c r="N12" s="45">
        <f>IF(SUM('Total Number of Participants'!B8:M8)&gt;0,'Food Costs'!N12/SUM('Total Number of Participants'!B8:M8)," ")</f>
        <v>48.848632738031689</v>
      </c>
      <c r="O12" s="5"/>
    </row>
    <row r="13" spans="1:15" ht="12" customHeight="1" x14ac:dyDescent="0.2">
      <c r="A13" s="7" t="str">
        <f>'Pregnant Women Participating'!A9</f>
        <v>Virgin Islands</v>
      </c>
      <c r="B13" s="32">
        <v>68.468900000000005</v>
      </c>
      <c r="C13" s="33">
        <v>72.986199999999997</v>
      </c>
      <c r="D13" s="33">
        <v>75.428299999999993</v>
      </c>
      <c r="E13" s="33">
        <v>78.284499999999994</v>
      </c>
      <c r="F13" s="33">
        <v>79.068100000000001</v>
      </c>
      <c r="G13" s="33">
        <v>80.263499999999993</v>
      </c>
      <c r="H13" s="33">
        <v>81.694299999999998</v>
      </c>
      <c r="I13" s="33">
        <v>79.488200000000006</v>
      </c>
      <c r="J13" s="33">
        <v>80.0518</v>
      </c>
      <c r="K13" s="33">
        <v>75.2958</v>
      </c>
      <c r="L13" s="33">
        <v>74.865399999999994</v>
      </c>
      <c r="M13" s="43">
        <v>77.043899999999994</v>
      </c>
      <c r="N13" s="45">
        <f>IF(SUM('Total Number of Participants'!B9:M9)&gt;0,'Food Costs'!N13/SUM('Total Number of Participants'!B9:M9)," ")</f>
        <v>76.920572661306139</v>
      </c>
      <c r="O13" s="5"/>
    </row>
    <row r="14" spans="1:15" ht="12" customHeight="1" x14ac:dyDescent="0.2">
      <c r="A14" s="7" t="str">
        <f>'Pregnant Women Participating'!A10</f>
        <v>Indian Township, ME</v>
      </c>
      <c r="B14" s="32">
        <v>39.268700000000003</v>
      </c>
      <c r="C14" s="33">
        <v>49.040799999999997</v>
      </c>
      <c r="D14" s="33">
        <v>46.545499999999997</v>
      </c>
      <c r="E14" s="33">
        <v>64.619</v>
      </c>
      <c r="F14" s="33">
        <v>71.731700000000004</v>
      </c>
      <c r="G14" s="33">
        <v>62.7333</v>
      </c>
      <c r="H14" s="33">
        <v>100.7826</v>
      </c>
      <c r="I14" s="33">
        <v>81.48</v>
      </c>
      <c r="J14" s="33">
        <v>72.954499999999996</v>
      </c>
      <c r="K14" s="33">
        <v>63.5</v>
      </c>
      <c r="L14" s="33">
        <v>66.130399999999995</v>
      </c>
      <c r="M14" s="43">
        <v>109</v>
      </c>
      <c r="N14" s="45">
        <f>IF(SUM('Total Number of Participants'!B10:M10)&gt;0,'Food Costs'!N14/SUM('Total Number of Participants'!B10:M10)," ")</f>
        <v>68.001757469244282</v>
      </c>
      <c r="O14" s="5"/>
    </row>
    <row r="15" spans="1:15" ht="12" customHeight="1" x14ac:dyDescent="0.2">
      <c r="A15" s="7" t="str">
        <f>'Pregnant Women Participating'!A11</f>
        <v>Pleasant Point, ME</v>
      </c>
      <c r="B15" s="32">
        <v>45.965499999999999</v>
      </c>
      <c r="C15" s="33">
        <v>41.7667</v>
      </c>
      <c r="D15" s="33">
        <v>33.090899999999998</v>
      </c>
      <c r="E15" s="33">
        <v>44.848500000000001</v>
      </c>
      <c r="F15" s="33">
        <v>46.3947</v>
      </c>
      <c r="G15" s="33">
        <v>71.575000000000003</v>
      </c>
      <c r="H15" s="33">
        <v>53.857100000000003</v>
      </c>
      <c r="I15" s="33">
        <v>59.292700000000004</v>
      </c>
      <c r="J15" s="33">
        <v>75.4773</v>
      </c>
      <c r="K15" s="33">
        <v>80.454499999999996</v>
      </c>
      <c r="L15" s="33">
        <v>74.681799999999996</v>
      </c>
      <c r="M15" s="43">
        <v>72.047600000000003</v>
      </c>
      <c r="N15" s="45">
        <f>IF(SUM('Total Number of Participants'!B11:M11)&gt;0,'Food Costs'!N15/SUM('Total Number of Participants'!B11:M11)," ")</f>
        <v>60.108695652173914</v>
      </c>
      <c r="O15" s="5"/>
    </row>
    <row r="16" spans="1:15" s="17" customFormat="1" ht="24.75" customHeight="1" x14ac:dyDescent="0.2">
      <c r="A16" s="14" t="e">
        <f>'Pregnant Women Participating'!#REF!</f>
        <v>#REF!</v>
      </c>
      <c r="B16" s="34">
        <v>63.6997</v>
      </c>
      <c r="C16" s="35">
        <v>63.2134</v>
      </c>
      <c r="D16" s="35">
        <v>65.645700000000005</v>
      </c>
      <c r="E16" s="35">
        <v>69.0749</v>
      </c>
      <c r="F16" s="35">
        <v>64.44</v>
      </c>
      <c r="G16" s="35">
        <v>66.607299999999995</v>
      </c>
      <c r="H16" s="35">
        <v>69.174199999999999</v>
      </c>
      <c r="I16" s="35">
        <v>66.311199999999999</v>
      </c>
      <c r="J16" s="35">
        <v>66.913200000000003</v>
      </c>
      <c r="K16" s="35">
        <v>66.792599999999993</v>
      </c>
      <c r="L16" s="35">
        <v>67.231399999999994</v>
      </c>
      <c r="M16" s="42">
        <v>68.575199999999995</v>
      </c>
      <c r="N16" s="46" t="e">
        <f>IF(SUM('Total Number of Participants'!#REF!)&gt;0,'Food Costs'!N16/SUM('Total Number of Participants'!#REF!)," ")</f>
        <v>#REF!</v>
      </c>
      <c r="O16" s="5"/>
    </row>
    <row r="17" spans="1:15" ht="12" customHeight="1" x14ac:dyDescent="0.2">
      <c r="A17" s="7" t="str">
        <f>'Pregnant Women Participating'!A12</f>
        <v>Delaware</v>
      </c>
      <c r="B17" s="32">
        <v>36.607399999999998</v>
      </c>
      <c r="C17" s="33">
        <v>13.053100000000001</v>
      </c>
      <c r="D17" s="33">
        <v>60.3354</v>
      </c>
      <c r="E17" s="33">
        <v>40.701500000000003</v>
      </c>
      <c r="F17" s="33">
        <v>59.816400000000002</v>
      </c>
      <c r="G17" s="33">
        <v>15.764200000000001</v>
      </c>
      <c r="H17" s="33">
        <v>40.368200000000002</v>
      </c>
      <c r="I17" s="33">
        <v>40.0047</v>
      </c>
      <c r="J17" s="33">
        <v>41.216999999999999</v>
      </c>
      <c r="K17" s="33">
        <v>41.205199999999998</v>
      </c>
      <c r="L17" s="33">
        <v>41.488999999999997</v>
      </c>
      <c r="M17" s="43">
        <v>41.101500000000001</v>
      </c>
      <c r="N17" s="45">
        <f>IF(SUM('Total Number of Participants'!B12:M12)&gt;0,'Food Costs'!N17/SUM('Total Number of Participants'!B12:M12)," ")</f>
        <v>39.36651507707554</v>
      </c>
      <c r="O17" s="5"/>
    </row>
    <row r="18" spans="1:15" ht="12" customHeight="1" x14ac:dyDescent="0.2">
      <c r="A18" s="7" t="str">
        <f>'Pregnant Women Participating'!A13</f>
        <v>District of Columbia</v>
      </c>
      <c r="B18" s="32">
        <v>23.7789</v>
      </c>
      <c r="C18" s="33">
        <v>15.767200000000001</v>
      </c>
      <c r="D18" s="33">
        <v>38.497599999999998</v>
      </c>
      <c r="E18" s="33">
        <v>43.357300000000002</v>
      </c>
      <c r="F18" s="33">
        <v>14.4247</v>
      </c>
      <c r="G18" s="33">
        <v>48.112200000000001</v>
      </c>
      <c r="H18" s="33">
        <v>43.418399999999998</v>
      </c>
      <c r="I18" s="33">
        <v>42.188899999999997</v>
      </c>
      <c r="J18" s="33">
        <v>88.887500000000003</v>
      </c>
      <c r="K18" s="33">
        <v>39.248100000000001</v>
      </c>
      <c r="L18" s="33">
        <v>19.580100000000002</v>
      </c>
      <c r="M18" s="43">
        <v>51.486400000000003</v>
      </c>
      <c r="N18" s="45">
        <f>IF(SUM('Total Number of Participants'!B13:M13)&gt;0,'Food Costs'!N18/SUM('Total Number of Participants'!B13:M13)," ")</f>
        <v>39.573130658321226</v>
      </c>
      <c r="O18" s="5"/>
    </row>
    <row r="19" spans="1:15" ht="12" customHeight="1" x14ac:dyDescent="0.2">
      <c r="A19" s="7" t="str">
        <f>'Pregnant Women Participating'!A14</f>
        <v>Maryland</v>
      </c>
      <c r="B19" s="32">
        <v>49.666800000000002</v>
      </c>
      <c r="C19" s="33">
        <v>69.493700000000004</v>
      </c>
      <c r="D19" s="33">
        <v>30.4315</v>
      </c>
      <c r="E19" s="33">
        <v>54.998199999999997</v>
      </c>
      <c r="F19" s="33">
        <v>51.329799999999999</v>
      </c>
      <c r="G19" s="33">
        <v>55.153100000000002</v>
      </c>
      <c r="H19" s="33">
        <v>57.607999999999997</v>
      </c>
      <c r="I19" s="33">
        <v>55.005699999999997</v>
      </c>
      <c r="J19" s="33">
        <v>75.439400000000006</v>
      </c>
      <c r="K19" s="33">
        <v>35.998199999999997</v>
      </c>
      <c r="L19" s="33">
        <v>56.404899999999998</v>
      </c>
      <c r="M19" s="43">
        <v>55.948300000000003</v>
      </c>
      <c r="N19" s="45">
        <f>IF(SUM('Total Number of Participants'!B14:M14)&gt;0,'Food Costs'!N19/SUM('Total Number of Participants'!B14:M14)," ")</f>
        <v>53.988733201837306</v>
      </c>
      <c r="O19" s="5"/>
    </row>
    <row r="20" spans="1:15" ht="12" customHeight="1" x14ac:dyDescent="0.2">
      <c r="A20" s="7" t="str">
        <f>'Pregnant Women Participating'!A15</f>
        <v>New Jersey</v>
      </c>
      <c r="B20" s="32">
        <v>65.831000000000003</v>
      </c>
      <c r="C20" s="33">
        <v>69.296000000000006</v>
      </c>
      <c r="D20" s="33">
        <v>74.667599999999993</v>
      </c>
      <c r="E20" s="33">
        <v>76.863299999999995</v>
      </c>
      <c r="F20" s="33">
        <v>75.282399999999996</v>
      </c>
      <c r="G20" s="33">
        <v>78.636700000000005</v>
      </c>
      <c r="H20" s="33">
        <v>82.428299999999993</v>
      </c>
      <c r="I20" s="33">
        <v>77.350099999999998</v>
      </c>
      <c r="J20" s="33">
        <v>78.113900000000001</v>
      </c>
      <c r="K20" s="33">
        <v>78.102500000000006</v>
      </c>
      <c r="L20" s="33">
        <v>79.435199999999995</v>
      </c>
      <c r="M20" s="43">
        <v>78.663200000000003</v>
      </c>
      <c r="N20" s="45">
        <f>IF(SUM('Total Number of Participants'!B15:M15)&gt;0,'Food Costs'!N20/SUM('Total Number of Participants'!B15:M15)," ")</f>
        <v>76.32311367330702</v>
      </c>
      <c r="O20" s="5"/>
    </row>
    <row r="21" spans="1:15" ht="12" customHeight="1" x14ac:dyDescent="0.2">
      <c r="A21" s="7" t="str">
        <f>'Pregnant Women Participating'!A16</f>
        <v>Pennsylvania</v>
      </c>
      <c r="B21" s="32">
        <v>44.595500000000001</v>
      </c>
      <c r="C21" s="33">
        <v>47.017200000000003</v>
      </c>
      <c r="D21" s="33">
        <v>30.491299999999999</v>
      </c>
      <c r="E21" s="33">
        <v>81.624300000000005</v>
      </c>
      <c r="F21" s="33">
        <v>58.987400000000001</v>
      </c>
      <c r="G21" s="33">
        <v>56.9587</v>
      </c>
      <c r="H21" s="33">
        <v>59.517000000000003</v>
      </c>
      <c r="I21" s="33">
        <v>61.5105</v>
      </c>
      <c r="J21" s="33">
        <v>61.876300000000001</v>
      </c>
      <c r="K21" s="33">
        <v>60.805500000000002</v>
      </c>
      <c r="L21" s="33">
        <v>62.1616</v>
      </c>
      <c r="M21" s="43">
        <v>61.340600000000002</v>
      </c>
      <c r="N21" s="45">
        <f>IF(SUM('Total Number of Participants'!B16:M16)&gt;0,'Food Costs'!N21/SUM('Total Number of Participants'!B16:M16)," ")</f>
        <v>57.437302929057886</v>
      </c>
      <c r="O21" s="5"/>
    </row>
    <row r="22" spans="1:15" ht="12" customHeight="1" x14ac:dyDescent="0.2">
      <c r="A22" s="7" t="str">
        <f>'Pregnant Women Participating'!A17</f>
        <v>Puerto Rico</v>
      </c>
      <c r="B22" s="32">
        <v>114.6327</v>
      </c>
      <c r="C22" s="33">
        <v>136.82900000000001</v>
      </c>
      <c r="D22" s="33">
        <v>139.2022</v>
      </c>
      <c r="E22" s="33">
        <v>151.98339999999999</v>
      </c>
      <c r="F22" s="33">
        <v>118.776</v>
      </c>
      <c r="G22" s="33">
        <v>136.404</v>
      </c>
      <c r="H22" s="33">
        <v>132.93119999999999</v>
      </c>
      <c r="I22" s="33">
        <v>140.81049999999999</v>
      </c>
      <c r="J22" s="33">
        <v>139.7585</v>
      </c>
      <c r="K22" s="33">
        <v>134.34809999999999</v>
      </c>
      <c r="L22" s="33">
        <v>139.19220000000001</v>
      </c>
      <c r="M22" s="43">
        <v>135.6345</v>
      </c>
      <c r="N22" s="45">
        <f>IF(SUM('Total Number of Participants'!B17:M17)&gt;0,'Food Costs'!N22/SUM('Total Number of Participants'!B17:M17)," ")</f>
        <v>135.13271377032237</v>
      </c>
      <c r="O22" s="5"/>
    </row>
    <row r="23" spans="1:15" ht="12" customHeight="1" x14ac:dyDescent="0.2">
      <c r="A23" s="7" t="str">
        <f>'Pregnant Women Participating'!A18</f>
        <v>Virginia</v>
      </c>
      <c r="B23" s="32">
        <v>42.409700000000001</v>
      </c>
      <c r="C23" s="33">
        <v>40.870800000000003</v>
      </c>
      <c r="D23" s="33">
        <v>45.160899999999998</v>
      </c>
      <c r="E23" s="33">
        <v>48.164099999999998</v>
      </c>
      <c r="F23" s="33">
        <v>44.656700000000001</v>
      </c>
      <c r="G23" s="33">
        <v>47.460299999999997</v>
      </c>
      <c r="H23" s="33">
        <v>47.543300000000002</v>
      </c>
      <c r="I23" s="33">
        <v>48.221200000000003</v>
      </c>
      <c r="J23" s="33">
        <v>32.175400000000003</v>
      </c>
      <c r="K23" s="33">
        <v>48.847299999999997</v>
      </c>
      <c r="L23" s="33">
        <v>47.327800000000003</v>
      </c>
      <c r="M23" s="43">
        <v>67.995099999999994</v>
      </c>
      <c r="N23" s="45">
        <f>IF(SUM('Total Number of Participants'!B18:M18)&gt;0,'Food Costs'!N23/SUM('Total Number of Participants'!B18:M18)," ")</f>
        <v>46.643631585823435</v>
      </c>
      <c r="O23" s="5"/>
    </row>
    <row r="24" spans="1:15" ht="12" customHeight="1" x14ac:dyDescent="0.2">
      <c r="A24" s="7" t="str">
        <f>'Pregnant Women Participating'!A19</f>
        <v>West Virginia</v>
      </c>
      <c r="B24" s="32">
        <v>25.369399999999999</v>
      </c>
      <c r="C24" s="33">
        <v>43.834099999999999</v>
      </c>
      <c r="D24" s="33">
        <v>24.800699999999999</v>
      </c>
      <c r="E24" s="33">
        <v>71.211500000000001</v>
      </c>
      <c r="F24" s="33">
        <v>45.930100000000003</v>
      </c>
      <c r="G24" s="33">
        <v>28.6309</v>
      </c>
      <c r="H24" s="33">
        <v>50.29</v>
      </c>
      <c r="I24" s="33">
        <v>30.414400000000001</v>
      </c>
      <c r="J24" s="33">
        <v>51.073900000000002</v>
      </c>
      <c r="K24" s="33">
        <v>53.8215</v>
      </c>
      <c r="L24" s="33">
        <v>58.058900000000001</v>
      </c>
      <c r="M24" s="43">
        <v>53.316600000000001</v>
      </c>
      <c r="N24" s="45">
        <f>IF(SUM('Total Number of Participants'!B19:M19)&gt;0,'Food Costs'!N24/SUM('Total Number of Participants'!B19:M19)," ")</f>
        <v>44.784867897196889</v>
      </c>
      <c r="O24" s="5"/>
    </row>
    <row r="25" spans="1:15" s="17" customFormat="1" ht="24.75" customHeight="1" x14ac:dyDescent="0.2">
      <c r="A25" s="14" t="e">
        <f>'Pregnant Women Participating'!#REF!</f>
        <v>#REF!</v>
      </c>
      <c r="B25" s="34">
        <v>56.228299999999997</v>
      </c>
      <c r="C25" s="35">
        <v>63.722999999999999</v>
      </c>
      <c r="D25" s="35">
        <v>56.282400000000003</v>
      </c>
      <c r="E25" s="35">
        <v>76.333799999999997</v>
      </c>
      <c r="F25" s="35">
        <v>64.546599999999998</v>
      </c>
      <c r="G25" s="35">
        <v>66.510400000000004</v>
      </c>
      <c r="H25" s="35">
        <v>69.479200000000006</v>
      </c>
      <c r="I25" s="35">
        <v>68.395799999999994</v>
      </c>
      <c r="J25" s="35">
        <v>70.98</v>
      </c>
      <c r="K25" s="35">
        <v>65.781000000000006</v>
      </c>
      <c r="L25" s="35">
        <v>70.118499999999997</v>
      </c>
      <c r="M25" s="42">
        <v>73.146799999999999</v>
      </c>
      <c r="N25" s="46" t="e">
        <f>IF(SUM('Total Number of Participants'!#REF!)&gt;0,'Food Costs'!N25/SUM('Total Number of Participants'!#REF!)," ")</f>
        <v>#REF!</v>
      </c>
      <c r="O25" s="5"/>
    </row>
    <row r="26" spans="1:15" ht="12" customHeight="1" x14ac:dyDescent="0.2">
      <c r="A26" s="7" t="str">
        <f>'Pregnant Women Participating'!A20</f>
        <v>Alabama</v>
      </c>
      <c r="B26" s="32">
        <v>48.047400000000003</v>
      </c>
      <c r="C26" s="33">
        <v>49.539099999999998</v>
      </c>
      <c r="D26" s="33">
        <v>49.234200000000001</v>
      </c>
      <c r="E26" s="33">
        <v>56.329599999999999</v>
      </c>
      <c r="F26" s="33">
        <v>46.233899999999998</v>
      </c>
      <c r="G26" s="33">
        <v>52.6661</v>
      </c>
      <c r="H26" s="33">
        <v>52.051699999999997</v>
      </c>
      <c r="I26" s="33">
        <v>56.37</v>
      </c>
      <c r="J26" s="33">
        <v>51.2027</v>
      </c>
      <c r="K26" s="33">
        <v>75.598200000000006</v>
      </c>
      <c r="L26" s="33">
        <v>28.391200000000001</v>
      </c>
      <c r="M26" s="43">
        <v>74.161699999999996</v>
      </c>
      <c r="N26" s="45">
        <f>IF(SUM('Total Number of Participants'!B20:M20)&gt;0,'Food Costs'!N26/SUM('Total Number of Participants'!B20:M20)," ")</f>
        <v>53.355929344326078</v>
      </c>
      <c r="O26" s="5"/>
    </row>
    <row r="27" spans="1:15" ht="12" customHeight="1" x14ac:dyDescent="0.2">
      <c r="A27" s="7" t="str">
        <f>'Pregnant Women Participating'!A21</f>
        <v>Florida</v>
      </c>
      <c r="B27" s="32">
        <v>55.9955</v>
      </c>
      <c r="C27" s="33">
        <v>58.7943</v>
      </c>
      <c r="D27" s="33">
        <v>61.286999999999999</v>
      </c>
      <c r="E27" s="33">
        <v>66.705500000000001</v>
      </c>
      <c r="F27" s="33">
        <v>62.23</v>
      </c>
      <c r="G27" s="33">
        <v>66.0488</v>
      </c>
      <c r="H27" s="33">
        <v>60.786799999999999</v>
      </c>
      <c r="I27" s="33">
        <v>51.4803</v>
      </c>
      <c r="J27" s="33">
        <v>66.945400000000006</v>
      </c>
      <c r="K27" s="33">
        <v>59.441499999999998</v>
      </c>
      <c r="L27" s="33">
        <v>69.678100000000001</v>
      </c>
      <c r="M27" s="43">
        <v>63.781500000000001</v>
      </c>
      <c r="N27" s="45">
        <f>IF(SUM('Total Number of Participants'!B21:M21)&gt;0,'Food Costs'!N27/SUM('Total Number of Participants'!B21:M21)," ")</f>
        <v>61.925097775674921</v>
      </c>
      <c r="O27" s="5"/>
    </row>
    <row r="28" spans="1:15" ht="12" customHeight="1" x14ac:dyDescent="0.2">
      <c r="A28" s="7" t="str">
        <f>'Pregnant Women Participating'!A22</f>
        <v>Georgia</v>
      </c>
      <c r="B28" s="32">
        <v>39.783000000000001</v>
      </c>
      <c r="C28" s="33">
        <v>46.446800000000003</v>
      </c>
      <c r="D28" s="33">
        <v>50.304699999999997</v>
      </c>
      <c r="E28" s="33">
        <v>53.5749</v>
      </c>
      <c r="F28" s="33">
        <v>50.683500000000002</v>
      </c>
      <c r="G28" s="33">
        <v>56.645299999999999</v>
      </c>
      <c r="H28" s="33">
        <v>57.469099999999997</v>
      </c>
      <c r="I28" s="33">
        <v>47.032299999999999</v>
      </c>
      <c r="J28" s="33">
        <v>54.314300000000003</v>
      </c>
      <c r="K28" s="33">
        <v>52.426400000000001</v>
      </c>
      <c r="L28" s="33">
        <v>53.756900000000002</v>
      </c>
      <c r="M28" s="43">
        <v>55.8384</v>
      </c>
      <c r="N28" s="45">
        <f>IF(SUM('Total Number of Participants'!B22:M22)&gt;0,'Food Costs'!N28/SUM('Total Number of Participants'!B22:M22)," ")</f>
        <v>51.788276253825153</v>
      </c>
      <c r="O28" s="5"/>
    </row>
    <row r="29" spans="1:15" ht="12" customHeight="1" x14ac:dyDescent="0.2">
      <c r="A29" s="7" t="str">
        <f>'Pregnant Women Participating'!A23</f>
        <v>Kentucky</v>
      </c>
      <c r="B29" s="32">
        <v>46.537399999999998</v>
      </c>
      <c r="C29" s="33">
        <v>47.905900000000003</v>
      </c>
      <c r="D29" s="33">
        <v>49.936900000000001</v>
      </c>
      <c r="E29" s="33">
        <v>54.027299999999997</v>
      </c>
      <c r="F29" s="33">
        <v>47.8797</v>
      </c>
      <c r="G29" s="33">
        <v>49.693300000000001</v>
      </c>
      <c r="H29" s="33">
        <v>52.789099999999998</v>
      </c>
      <c r="I29" s="33">
        <v>50.721200000000003</v>
      </c>
      <c r="J29" s="33">
        <v>51.378100000000003</v>
      </c>
      <c r="K29" s="33">
        <v>52.639400000000002</v>
      </c>
      <c r="L29" s="33">
        <v>55.363500000000002</v>
      </c>
      <c r="M29" s="43">
        <v>55.4133</v>
      </c>
      <c r="N29" s="45">
        <f>IF(SUM('Total Number of Participants'!B23:M23)&gt;0,'Food Costs'!N29/SUM('Total Number of Participants'!B23:M23)," ")</f>
        <v>51.145281272917302</v>
      </c>
      <c r="O29" s="5"/>
    </row>
    <row r="30" spans="1:15" ht="12" customHeight="1" x14ac:dyDescent="0.2">
      <c r="A30" s="7" t="str">
        <f>'Pregnant Women Participating'!A24</f>
        <v>Mississippi</v>
      </c>
      <c r="B30" s="32">
        <v>40.169800000000002</v>
      </c>
      <c r="C30" s="33">
        <v>37.616599999999998</v>
      </c>
      <c r="D30" s="33">
        <v>44.513300000000001</v>
      </c>
      <c r="E30" s="33">
        <v>54.391399999999997</v>
      </c>
      <c r="F30" s="33">
        <v>44.693800000000003</v>
      </c>
      <c r="G30" s="33">
        <v>55.297800000000002</v>
      </c>
      <c r="H30" s="33">
        <v>53.5672</v>
      </c>
      <c r="I30" s="33">
        <v>43.881100000000004</v>
      </c>
      <c r="J30" s="33">
        <v>46.5413</v>
      </c>
      <c r="K30" s="33">
        <v>48.607599999999998</v>
      </c>
      <c r="L30" s="33">
        <v>54.975000000000001</v>
      </c>
      <c r="M30" s="43">
        <v>55.400100000000002</v>
      </c>
      <c r="N30" s="45">
        <f>IF(SUM('Total Number of Participants'!B24:M24)&gt;0,'Food Costs'!N30/SUM('Total Number of Participants'!B24:M24)," ")</f>
        <v>48.323108280520401</v>
      </c>
      <c r="O30" s="5"/>
    </row>
    <row r="31" spans="1:15" ht="12" customHeight="1" x14ac:dyDescent="0.2">
      <c r="A31" s="7" t="str">
        <f>'Pregnant Women Participating'!A25</f>
        <v>North Carolina</v>
      </c>
      <c r="B31" s="32">
        <v>43.122999999999998</v>
      </c>
      <c r="C31" s="33">
        <v>45.055300000000003</v>
      </c>
      <c r="D31" s="33">
        <v>45.361699999999999</v>
      </c>
      <c r="E31" s="33">
        <v>49.091999999999999</v>
      </c>
      <c r="F31" s="33">
        <v>46.766199999999998</v>
      </c>
      <c r="G31" s="33">
        <v>48.173900000000003</v>
      </c>
      <c r="H31" s="33">
        <v>57.783200000000001</v>
      </c>
      <c r="I31" s="33">
        <v>41.375</v>
      </c>
      <c r="J31" s="33">
        <v>51.929099999999998</v>
      </c>
      <c r="K31" s="33">
        <v>46.766300000000001</v>
      </c>
      <c r="L31" s="33">
        <v>47.353000000000002</v>
      </c>
      <c r="M31" s="43">
        <v>52.5565</v>
      </c>
      <c r="N31" s="45">
        <f>IF(SUM('Total Number of Participants'!B25:M25)&gt;0,'Food Costs'!N31/SUM('Total Number of Participants'!B25:M25)," ")</f>
        <v>47.907548431731371</v>
      </c>
      <c r="O31" s="5"/>
    </row>
    <row r="32" spans="1:15" ht="12" customHeight="1" x14ac:dyDescent="0.2">
      <c r="A32" s="7" t="str">
        <f>'Pregnant Women Participating'!A26</f>
        <v>South Carolina</v>
      </c>
      <c r="B32" s="32">
        <v>40.889899999999997</v>
      </c>
      <c r="C32" s="33">
        <v>40.913899999999998</v>
      </c>
      <c r="D32" s="33">
        <v>48.476700000000001</v>
      </c>
      <c r="E32" s="33">
        <v>52.079799999999999</v>
      </c>
      <c r="F32" s="33">
        <v>42.497300000000003</v>
      </c>
      <c r="G32" s="33">
        <v>53.856400000000001</v>
      </c>
      <c r="H32" s="33">
        <v>49.9908</v>
      </c>
      <c r="I32" s="33">
        <v>50.091500000000003</v>
      </c>
      <c r="J32" s="33">
        <v>56.508299999999998</v>
      </c>
      <c r="K32" s="33">
        <v>53.770400000000002</v>
      </c>
      <c r="L32" s="33">
        <v>51.6205</v>
      </c>
      <c r="M32" s="43">
        <v>53.727899999999998</v>
      </c>
      <c r="N32" s="45">
        <f>IF(SUM('Total Number of Participants'!B26:M26)&gt;0,'Food Costs'!N32/SUM('Total Number of Participants'!B26:M26)," ")</f>
        <v>49.654205078745882</v>
      </c>
      <c r="O32" s="5"/>
    </row>
    <row r="33" spans="1:15" ht="12" customHeight="1" x14ac:dyDescent="0.2">
      <c r="A33" s="7" t="str">
        <f>'Pregnant Women Participating'!A27</f>
        <v>Tennessee</v>
      </c>
      <c r="B33" s="32">
        <v>23.677199999999999</v>
      </c>
      <c r="C33" s="33">
        <v>18.114699999999999</v>
      </c>
      <c r="D33" s="33">
        <v>23.875299999999999</v>
      </c>
      <c r="E33" s="33">
        <v>83.0077</v>
      </c>
      <c r="F33" s="33">
        <v>45.328200000000002</v>
      </c>
      <c r="G33" s="33">
        <v>26.233499999999999</v>
      </c>
      <c r="H33" s="33">
        <v>78.593100000000007</v>
      </c>
      <c r="I33" s="33">
        <v>56.478299999999997</v>
      </c>
      <c r="J33" s="33">
        <v>20.902999999999999</v>
      </c>
      <c r="K33" s="33">
        <v>52.116999999999997</v>
      </c>
      <c r="L33" s="33">
        <v>53.724299999999999</v>
      </c>
      <c r="M33" s="43">
        <v>50.644199999999998</v>
      </c>
      <c r="N33" s="45">
        <f>IF(SUM('Total Number of Participants'!B27:M27)&gt;0,'Food Costs'!N33/SUM('Total Number of Participants'!B27:M27)," ")</f>
        <v>44.736684459372306</v>
      </c>
      <c r="O33" s="5"/>
    </row>
    <row r="34" spans="1:15" ht="12" customHeight="1" x14ac:dyDescent="0.2">
      <c r="A34" s="7" t="str">
        <f>'Pregnant Women Participating'!A28</f>
        <v>Choctaw Indians, MS</v>
      </c>
      <c r="B34" s="32">
        <v>39.496899999999997</v>
      </c>
      <c r="C34" s="33">
        <v>49.069299999999998</v>
      </c>
      <c r="D34" s="33">
        <v>50.934100000000001</v>
      </c>
      <c r="E34" s="33">
        <v>39.5379</v>
      </c>
      <c r="F34" s="33">
        <v>48.6462</v>
      </c>
      <c r="G34" s="33">
        <v>56.205800000000004</v>
      </c>
      <c r="H34" s="33">
        <v>56.921900000000001</v>
      </c>
      <c r="I34" s="33">
        <v>73.621700000000004</v>
      </c>
      <c r="J34" s="33">
        <v>69.277000000000001</v>
      </c>
      <c r="K34" s="33">
        <v>66.200599999999994</v>
      </c>
      <c r="L34" s="33">
        <v>69.253200000000007</v>
      </c>
      <c r="M34" s="43">
        <v>67.966499999999996</v>
      </c>
      <c r="N34" s="45">
        <f>IF(SUM('Total Number of Participants'!B28:M28)&gt;0,'Food Costs'!N34/SUM('Total Number of Participants'!B28:M28)," ")</f>
        <v>56.648869487351689</v>
      </c>
      <c r="O34" s="5"/>
    </row>
    <row r="35" spans="1:15" ht="12" customHeight="1" x14ac:dyDescent="0.2">
      <c r="A35" s="7" t="str">
        <f>'Pregnant Women Participating'!A29</f>
        <v>Eastern Cherokee, NC</v>
      </c>
      <c r="B35" s="32">
        <v>45.296700000000001</v>
      </c>
      <c r="C35" s="33">
        <v>41.877600000000001</v>
      </c>
      <c r="D35" s="33">
        <v>44.7256</v>
      </c>
      <c r="E35" s="33">
        <v>50.934600000000003</v>
      </c>
      <c r="F35" s="33">
        <v>47.591700000000003</v>
      </c>
      <c r="G35" s="33">
        <v>49.225499999999997</v>
      </c>
      <c r="H35" s="33">
        <v>56.138599999999997</v>
      </c>
      <c r="I35" s="33">
        <v>44.100200000000001</v>
      </c>
      <c r="J35" s="33">
        <v>46.971499999999999</v>
      </c>
      <c r="K35" s="33">
        <v>47.777799999999999</v>
      </c>
      <c r="L35" s="33">
        <v>50.034799999999997</v>
      </c>
      <c r="M35" s="43">
        <v>51.540799999999997</v>
      </c>
      <c r="N35" s="45">
        <f>IF(SUM('Total Number of Participants'!B29:M29)&gt;0,'Food Costs'!N35/SUM('Total Number of Participants'!B29:M29)," ")</f>
        <v>47.912548819833589</v>
      </c>
      <c r="O35" s="5"/>
    </row>
    <row r="36" spans="1:15" s="17" customFormat="1" ht="24.75" customHeight="1" x14ac:dyDescent="0.2">
      <c r="A36" s="14" t="e">
        <f>'Pregnant Women Participating'!#REF!</f>
        <v>#REF!</v>
      </c>
      <c r="B36" s="34">
        <v>45.387300000000003</v>
      </c>
      <c r="C36" s="35">
        <v>47.0625</v>
      </c>
      <c r="D36" s="35">
        <v>49.865200000000002</v>
      </c>
      <c r="E36" s="35">
        <v>59.516399999999997</v>
      </c>
      <c r="F36" s="35">
        <v>51.518500000000003</v>
      </c>
      <c r="G36" s="35">
        <v>53.920900000000003</v>
      </c>
      <c r="H36" s="35">
        <v>58.958799999999997</v>
      </c>
      <c r="I36" s="35">
        <v>49.268099999999997</v>
      </c>
      <c r="J36" s="35">
        <v>53.882300000000001</v>
      </c>
      <c r="K36" s="35">
        <v>55.170299999999997</v>
      </c>
      <c r="L36" s="35">
        <v>55.479500000000002</v>
      </c>
      <c r="M36" s="42">
        <v>58.494</v>
      </c>
      <c r="N36" s="46" t="e">
        <f>IF(SUM('Total Number of Participants'!#REF!)&gt;0,'Food Costs'!N36/SUM('Total Number of Participants'!#REF!)," ")</f>
        <v>#REF!</v>
      </c>
      <c r="O36" s="5"/>
    </row>
    <row r="37" spans="1:15" ht="12" customHeight="1" x14ac:dyDescent="0.2">
      <c r="A37" s="7" t="str">
        <f>'Pregnant Women Participating'!A30</f>
        <v>Illinois</v>
      </c>
      <c r="B37" s="32">
        <v>50.914299999999997</v>
      </c>
      <c r="C37" s="33">
        <v>54.150599999999997</v>
      </c>
      <c r="D37" s="33">
        <v>61.149900000000002</v>
      </c>
      <c r="E37" s="33">
        <v>57.834099999999999</v>
      </c>
      <c r="F37" s="33">
        <v>45.649700000000003</v>
      </c>
      <c r="G37" s="33">
        <v>71.347200000000001</v>
      </c>
      <c r="H37" s="33">
        <v>71.406199999999998</v>
      </c>
      <c r="I37" s="33">
        <v>56.921700000000001</v>
      </c>
      <c r="J37" s="33">
        <v>62.9833</v>
      </c>
      <c r="K37" s="33">
        <v>51.395600000000002</v>
      </c>
      <c r="L37" s="33">
        <v>55.2819</v>
      </c>
      <c r="M37" s="43">
        <v>61.753100000000003</v>
      </c>
      <c r="N37" s="45">
        <f>IF(SUM('Total Number of Participants'!B30:M30)&gt;0,'Food Costs'!N37/SUM('Total Number of Participants'!B30:M30)," ")</f>
        <v>58.439953434555527</v>
      </c>
      <c r="O37" s="5"/>
    </row>
    <row r="38" spans="1:15" ht="12" customHeight="1" x14ac:dyDescent="0.2">
      <c r="A38" s="7" t="str">
        <f>'Pregnant Women Participating'!A31</f>
        <v>Indiana</v>
      </c>
      <c r="B38" s="32">
        <v>71.575900000000004</v>
      </c>
      <c r="C38" s="33">
        <v>64.893199999999993</v>
      </c>
      <c r="D38" s="33">
        <v>1.3027</v>
      </c>
      <c r="E38" s="33">
        <v>32.7074</v>
      </c>
      <c r="F38" s="33">
        <v>64.206999999999994</v>
      </c>
      <c r="G38" s="33">
        <v>49.6248</v>
      </c>
      <c r="H38" s="33">
        <v>44.440199999999997</v>
      </c>
      <c r="I38" s="33">
        <v>53.060400000000001</v>
      </c>
      <c r="J38" s="33">
        <v>48.899000000000001</v>
      </c>
      <c r="K38" s="33">
        <v>51.698799999999999</v>
      </c>
      <c r="L38" s="33">
        <v>50.750700000000002</v>
      </c>
      <c r="M38" s="43">
        <v>42.503799999999998</v>
      </c>
      <c r="N38" s="45">
        <f>IF(SUM('Total Number of Participants'!B31:M31)&gt;0,'Food Costs'!N38/SUM('Total Number of Participants'!B31:M31)," ")</f>
        <v>48.029260582502076</v>
      </c>
      <c r="O38" s="5"/>
    </row>
    <row r="39" spans="1:15" ht="12" customHeight="1" x14ac:dyDescent="0.2">
      <c r="A39" s="7" t="str">
        <f>'Pregnant Women Participating'!A32</f>
        <v>Iowa</v>
      </c>
      <c r="B39" s="32">
        <v>48.8977</v>
      </c>
      <c r="C39" s="33">
        <v>48.618099999999998</v>
      </c>
      <c r="D39" s="33">
        <v>50.9923</v>
      </c>
      <c r="E39" s="33">
        <v>58.780500000000004</v>
      </c>
      <c r="F39" s="33">
        <v>52.5623</v>
      </c>
      <c r="G39" s="33">
        <v>55.532899999999998</v>
      </c>
      <c r="H39" s="33">
        <v>55.618000000000002</v>
      </c>
      <c r="I39" s="33">
        <v>54.422499999999999</v>
      </c>
      <c r="J39" s="33">
        <v>54.479799999999997</v>
      </c>
      <c r="K39" s="33">
        <v>56.968699999999998</v>
      </c>
      <c r="L39" s="33">
        <v>55.169199999999996</v>
      </c>
      <c r="M39" s="43">
        <v>53.768000000000001</v>
      </c>
      <c r="N39" s="45">
        <f>IF(SUM('Total Number of Participants'!B32:M32)&gt;0,'Food Costs'!N39/SUM('Total Number of Participants'!B32:M32)," ")</f>
        <v>53.801733905878663</v>
      </c>
      <c r="O39" s="5"/>
    </row>
    <row r="40" spans="1:15" ht="12" customHeight="1" x14ac:dyDescent="0.2">
      <c r="A40" s="7" t="str">
        <f>'Pregnant Women Participating'!A33</f>
        <v>Michigan</v>
      </c>
      <c r="B40" s="32">
        <v>42.002099999999999</v>
      </c>
      <c r="C40" s="33">
        <v>44.396799999999999</v>
      </c>
      <c r="D40" s="33">
        <v>47.439399999999999</v>
      </c>
      <c r="E40" s="33">
        <v>55.519599999999997</v>
      </c>
      <c r="F40" s="33">
        <v>43.7532</v>
      </c>
      <c r="G40" s="33">
        <v>55.112499999999997</v>
      </c>
      <c r="H40" s="33">
        <v>44.31</v>
      </c>
      <c r="I40" s="33">
        <v>72.337400000000002</v>
      </c>
      <c r="J40" s="33">
        <v>51.755200000000002</v>
      </c>
      <c r="K40" s="33">
        <v>37.3825</v>
      </c>
      <c r="L40" s="33">
        <v>57.146500000000003</v>
      </c>
      <c r="M40" s="43">
        <v>46.4512</v>
      </c>
      <c r="N40" s="45">
        <f>IF(SUM('Total Number of Participants'!B33:M33)&gt;0,'Food Costs'!N40/SUM('Total Number of Participants'!B33:M33)," ")</f>
        <v>49.826486751888176</v>
      </c>
      <c r="O40" s="5"/>
    </row>
    <row r="41" spans="1:15" ht="12" customHeight="1" x14ac:dyDescent="0.2">
      <c r="A41" s="7" t="str">
        <f>'Pregnant Women Participating'!A34</f>
        <v>Minnesota</v>
      </c>
      <c r="B41" s="32">
        <v>49.774500000000003</v>
      </c>
      <c r="C41" s="33">
        <v>50.767499999999998</v>
      </c>
      <c r="D41" s="33">
        <v>72.066999999999993</v>
      </c>
      <c r="E41" s="33">
        <v>42.233499999999999</v>
      </c>
      <c r="F41" s="33">
        <v>53.848399999999998</v>
      </c>
      <c r="G41" s="33">
        <v>56.548299999999998</v>
      </c>
      <c r="H41" s="33">
        <v>58.392000000000003</v>
      </c>
      <c r="I41" s="33">
        <v>72.435699999999997</v>
      </c>
      <c r="J41" s="33">
        <v>55.339799999999997</v>
      </c>
      <c r="K41" s="33">
        <v>34.962899999999998</v>
      </c>
      <c r="L41" s="33">
        <v>52.877099999999999</v>
      </c>
      <c r="M41" s="43">
        <v>52.514299999999999</v>
      </c>
      <c r="N41" s="45">
        <f>IF(SUM('Total Number of Participants'!B34:M34)&gt;0,'Food Costs'!N41/SUM('Total Number of Participants'!B34:M34)," ")</f>
        <v>54.308938200112429</v>
      </c>
      <c r="O41" s="5"/>
    </row>
    <row r="42" spans="1:15" ht="12" customHeight="1" x14ac:dyDescent="0.2">
      <c r="A42" s="7" t="str">
        <f>'Pregnant Women Participating'!A35</f>
        <v>Ohio</v>
      </c>
      <c r="B42" s="32">
        <v>44.868600000000001</v>
      </c>
      <c r="C42" s="33">
        <v>52.158900000000003</v>
      </c>
      <c r="D42" s="33">
        <v>55.753700000000002</v>
      </c>
      <c r="E42" s="33">
        <v>58.698999999999998</v>
      </c>
      <c r="F42" s="33">
        <v>57.0901</v>
      </c>
      <c r="G42" s="33">
        <v>73.952500000000001</v>
      </c>
      <c r="H42" s="33">
        <v>47.237099999999998</v>
      </c>
      <c r="I42" s="33">
        <v>54.4938</v>
      </c>
      <c r="J42" s="33">
        <v>53.8371</v>
      </c>
      <c r="K42" s="33">
        <v>55.103200000000001</v>
      </c>
      <c r="L42" s="33">
        <v>59.935899999999997</v>
      </c>
      <c r="M42" s="43">
        <v>53.933799999999998</v>
      </c>
      <c r="N42" s="45">
        <f>IF(SUM('Total Number of Participants'!B35:M35)&gt;0,'Food Costs'!N42/SUM('Total Number of Participants'!B35:M35)," ")</f>
        <v>55.629780364412134</v>
      </c>
      <c r="O42" s="5"/>
    </row>
    <row r="43" spans="1:15" ht="12" customHeight="1" x14ac:dyDescent="0.2">
      <c r="A43" s="7" t="str">
        <f>'Pregnant Women Participating'!A36</f>
        <v>Wisconsin</v>
      </c>
      <c r="B43" s="32">
        <v>62.100499999999997</v>
      </c>
      <c r="C43" s="33">
        <v>42.615000000000002</v>
      </c>
      <c r="D43" s="33">
        <v>65.708600000000004</v>
      </c>
      <c r="E43" s="33">
        <v>67.344099999999997</v>
      </c>
      <c r="F43" s="33">
        <v>41.023099999999999</v>
      </c>
      <c r="G43" s="33">
        <v>-4.3978000000000002</v>
      </c>
      <c r="H43" s="33">
        <v>65.520200000000003</v>
      </c>
      <c r="I43" s="33">
        <v>20.055599999999998</v>
      </c>
      <c r="J43" s="33">
        <v>-25.813300000000002</v>
      </c>
      <c r="K43" s="33">
        <v>44.297600000000003</v>
      </c>
      <c r="L43" s="33">
        <v>44.859299999999998</v>
      </c>
      <c r="M43" s="43">
        <v>43.403799999999997</v>
      </c>
      <c r="N43" s="45">
        <f>IF(SUM('Total Number of Participants'!B36:M36)&gt;0,'Food Costs'!N43/SUM('Total Number of Participants'!B36:M36)," ")</f>
        <v>38.578790640972585</v>
      </c>
      <c r="O43" s="5"/>
    </row>
    <row r="44" spans="1:15" s="17" customFormat="1" ht="24.75" customHeight="1" x14ac:dyDescent="0.2">
      <c r="A44" s="14" t="e">
        <f>'Pregnant Women Participating'!#REF!</f>
        <v>#REF!</v>
      </c>
      <c r="B44" s="34">
        <v>51.842599999999997</v>
      </c>
      <c r="C44" s="35">
        <v>51.477200000000003</v>
      </c>
      <c r="D44" s="35">
        <v>48.9497</v>
      </c>
      <c r="E44" s="35">
        <v>52.797199999999997</v>
      </c>
      <c r="F44" s="35">
        <v>51.098199999999999</v>
      </c>
      <c r="G44" s="35">
        <v>55.155999999999999</v>
      </c>
      <c r="H44" s="35">
        <v>53.892400000000002</v>
      </c>
      <c r="I44" s="35">
        <v>57.316800000000001</v>
      </c>
      <c r="J44" s="35">
        <v>46.836799999999997</v>
      </c>
      <c r="K44" s="35">
        <v>46.912500000000001</v>
      </c>
      <c r="L44" s="35">
        <v>54.5822</v>
      </c>
      <c r="M44" s="42">
        <v>50.753100000000003</v>
      </c>
      <c r="N44" s="46" t="e">
        <f>IF(SUM('Total Number of Participants'!#REF!)&gt;0,'Food Costs'!N44/SUM('Total Number of Participants'!#REF!)," ")</f>
        <v>#REF!</v>
      </c>
      <c r="O44" s="5"/>
    </row>
    <row r="45" spans="1:15" ht="12" customHeight="1" x14ac:dyDescent="0.2">
      <c r="A45" s="7" t="str">
        <f>'Pregnant Women Participating'!A37</f>
        <v>Arizona</v>
      </c>
      <c r="B45" s="32">
        <v>41.408499999999997</v>
      </c>
      <c r="C45" s="33">
        <v>45.449300000000001</v>
      </c>
      <c r="D45" s="33">
        <v>50.1143</v>
      </c>
      <c r="E45" s="33">
        <v>53.518999999999998</v>
      </c>
      <c r="F45" s="33">
        <v>45.8367</v>
      </c>
      <c r="G45" s="33">
        <v>50.087200000000003</v>
      </c>
      <c r="H45" s="33">
        <v>53.5749</v>
      </c>
      <c r="I45" s="33">
        <v>49.173299999999998</v>
      </c>
      <c r="J45" s="33">
        <v>49.804299999999998</v>
      </c>
      <c r="K45" s="33">
        <v>48.671500000000002</v>
      </c>
      <c r="L45" s="33">
        <v>49.096400000000003</v>
      </c>
      <c r="M45" s="43">
        <v>51.1434</v>
      </c>
      <c r="N45" s="45">
        <f>IF(SUM('Total Number of Participants'!B37:M37)&gt;0,'Food Costs'!N45/SUM('Total Number of Participants'!B37:M37)," ")</f>
        <v>49.011242205818291</v>
      </c>
      <c r="O45" s="5"/>
    </row>
    <row r="46" spans="1:15" ht="12" customHeight="1" x14ac:dyDescent="0.2">
      <c r="A46" s="7" t="str">
        <f>'Pregnant Women Participating'!A38</f>
        <v>Arkansas</v>
      </c>
      <c r="B46" s="32">
        <v>36.381300000000003</v>
      </c>
      <c r="C46" s="33">
        <v>50.724400000000003</v>
      </c>
      <c r="D46" s="33">
        <v>55.0533</v>
      </c>
      <c r="E46" s="33">
        <v>51.043999999999997</v>
      </c>
      <c r="F46" s="33">
        <v>61.356099999999998</v>
      </c>
      <c r="G46" s="33">
        <v>49.352200000000003</v>
      </c>
      <c r="H46" s="33">
        <v>51.389000000000003</v>
      </c>
      <c r="I46" s="33">
        <v>52.517699999999998</v>
      </c>
      <c r="J46" s="33">
        <v>50.789299999999997</v>
      </c>
      <c r="K46" s="33">
        <v>54.6297</v>
      </c>
      <c r="L46" s="33">
        <v>45.374499999999998</v>
      </c>
      <c r="M46" s="43">
        <v>70.231499999999997</v>
      </c>
      <c r="N46" s="45">
        <f>IF(SUM('Total Number of Participants'!B38:M38)&gt;0,'Food Costs'!N46/SUM('Total Number of Participants'!B38:M38)," ")</f>
        <v>52.546037134311227</v>
      </c>
      <c r="O46" s="5"/>
    </row>
    <row r="47" spans="1:15" ht="12" customHeight="1" x14ac:dyDescent="0.2">
      <c r="A47" s="7" t="str">
        <f>'Pregnant Women Participating'!A39</f>
        <v>Louisiana</v>
      </c>
      <c r="B47" s="32">
        <v>62.025599999999997</v>
      </c>
      <c r="C47" s="33">
        <v>20.894400000000001</v>
      </c>
      <c r="D47" s="33">
        <v>23.502099999999999</v>
      </c>
      <c r="E47" s="33">
        <v>79.234200000000001</v>
      </c>
      <c r="F47" s="33">
        <v>51.693899999999999</v>
      </c>
      <c r="G47" s="33">
        <v>51.7089</v>
      </c>
      <c r="H47" s="33">
        <v>72.806299999999993</v>
      </c>
      <c r="I47" s="33">
        <v>80.112899999999996</v>
      </c>
      <c r="J47" s="33">
        <v>13.178599999999999</v>
      </c>
      <c r="K47" s="33">
        <v>53.992800000000003</v>
      </c>
      <c r="L47" s="33">
        <v>30.776499999999999</v>
      </c>
      <c r="M47" s="43">
        <v>60.009300000000003</v>
      </c>
      <c r="N47" s="45">
        <f>IF(SUM('Total Number of Participants'!B39:M39)&gt;0,'Food Costs'!N47/SUM('Total Number of Participants'!B39:M39)," ")</f>
        <v>50.026038735835421</v>
      </c>
      <c r="O47" s="5"/>
    </row>
    <row r="48" spans="1:15" ht="12" customHeight="1" x14ac:dyDescent="0.2">
      <c r="A48" s="7" t="str">
        <f>'Pregnant Women Participating'!A40</f>
        <v>New Mexico</v>
      </c>
      <c r="B48" s="32">
        <v>41.145499999999998</v>
      </c>
      <c r="C48" s="33">
        <v>44.951099999999997</v>
      </c>
      <c r="D48" s="33">
        <v>46.684100000000001</v>
      </c>
      <c r="E48" s="33">
        <v>52.634900000000002</v>
      </c>
      <c r="F48" s="33">
        <v>52.099299999999999</v>
      </c>
      <c r="G48" s="33">
        <v>53.1282</v>
      </c>
      <c r="H48" s="33">
        <v>53.7455</v>
      </c>
      <c r="I48" s="33">
        <v>56.109499999999997</v>
      </c>
      <c r="J48" s="33">
        <v>54.709899999999998</v>
      </c>
      <c r="K48" s="33">
        <v>74.511499999999998</v>
      </c>
      <c r="L48" s="33">
        <v>37.386899999999997</v>
      </c>
      <c r="M48" s="43">
        <v>55.8033</v>
      </c>
      <c r="N48" s="45">
        <f>IF(SUM('Total Number of Participants'!B40:M40)&gt;0,'Food Costs'!N48/SUM('Total Number of Participants'!B40:M40)," ")</f>
        <v>51.96825470623515</v>
      </c>
      <c r="O48" s="5"/>
    </row>
    <row r="49" spans="1:15" ht="12" customHeight="1" x14ac:dyDescent="0.2">
      <c r="A49" s="7" t="str">
        <f>'Pregnant Women Participating'!A41</f>
        <v>Oklahoma</v>
      </c>
      <c r="B49" s="32">
        <v>42.788699999999999</v>
      </c>
      <c r="C49" s="33">
        <v>41.5593</v>
      </c>
      <c r="D49" s="33">
        <v>41.231200000000001</v>
      </c>
      <c r="E49" s="33">
        <v>47.943300000000001</v>
      </c>
      <c r="F49" s="33">
        <v>38.3065</v>
      </c>
      <c r="G49" s="33">
        <v>46.87</v>
      </c>
      <c r="H49" s="33">
        <v>45.066299999999998</v>
      </c>
      <c r="I49" s="33">
        <v>43.247100000000003</v>
      </c>
      <c r="J49" s="33">
        <v>45.768599999999999</v>
      </c>
      <c r="K49" s="33">
        <v>44.953800000000001</v>
      </c>
      <c r="L49" s="33">
        <v>47.387999999999998</v>
      </c>
      <c r="M49" s="43">
        <v>44.554000000000002</v>
      </c>
      <c r="N49" s="45">
        <f>IF(SUM('Total Number of Participants'!B41:M41)&gt;0,'Food Costs'!N49/SUM('Total Number of Participants'!B41:M41)," ")</f>
        <v>44.188250592824907</v>
      </c>
      <c r="O49" s="5"/>
    </row>
    <row r="50" spans="1:15" ht="12" customHeight="1" x14ac:dyDescent="0.2">
      <c r="A50" s="7" t="str">
        <f>'Pregnant Women Participating'!A42</f>
        <v>Texas</v>
      </c>
      <c r="B50" s="32">
        <v>60.588999999999999</v>
      </c>
      <c r="C50" s="33">
        <v>19.594899999999999</v>
      </c>
      <c r="D50" s="33">
        <v>45.829900000000002</v>
      </c>
      <c r="E50" s="33">
        <v>44.537500000000001</v>
      </c>
      <c r="F50" s="33">
        <v>46.6203</v>
      </c>
      <c r="G50" s="33">
        <v>44.2468</v>
      </c>
      <c r="H50" s="33">
        <v>50.304900000000004</v>
      </c>
      <c r="I50" s="33">
        <v>52.2697</v>
      </c>
      <c r="J50" s="33">
        <v>44.184100000000001</v>
      </c>
      <c r="K50" s="33">
        <v>42.719000000000001</v>
      </c>
      <c r="L50" s="33">
        <v>46.829300000000003</v>
      </c>
      <c r="M50" s="43">
        <v>53.763199999999998</v>
      </c>
      <c r="N50" s="45">
        <f>IF(SUM('Total Number of Participants'!B42:M42)&gt;0,'Food Costs'!N50/SUM('Total Number of Participants'!B42:M42)," ")</f>
        <v>46.011705414517557</v>
      </c>
      <c r="O50" s="5"/>
    </row>
    <row r="51" spans="1:15" ht="12" customHeight="1" x14ac:dyDescent="0.2">
      <c r="A51" s="7" t="str">
        <f>'Pregnant Women Participating'!A43</f>
        <v>Utah</v>
      </c>
      <c r="B51" s="32">
        <v>44.851700000000001</v>
      </c>
      <c r="C51" s="33">
        <v>67.290899999999993</v>
      </c>
      <c r="D51" s="33">
        <v>37.8904</v>
      </c>
      <c r="E51" s="33">
        <v>63.860999999999997</v>
      </c>
      <c r="F51" s="33">
        <v>74.497500000000002</v>
      </c>
      <c r="G51" s="33">
        <v>46.776699999999998</v>
      </c>
      <c r="H51" s="33">
        <v>59.454799999999999</v>
      </c>
      <c r="I51" s="33">
        <v>68.1447</v>
      </c>
      <c r="J51" s="33">
        <v>64.129199999999997</v>
      </c>
      <c r="K51" s="33">
        <v>60.336799999999997</v>
      </c>
      <c r="L51" s="33">
        <v>59.2746</v>
      </c>
      <c r="M51" s="43">
        <v>59.864100000000001</v>
      </c>
      <c r="N51" s="45">
        <f>IF(SUM('Total Number of Participants'!B43:M43)&gt;0,'Food Costs'!N51/SUM('Total Number of Participants'!B43:M43)," ")</f>
        <v>58.897323894674386</v>
      </c>
      <c r="O51" s="5"/>
    </row>
    <row r="52" spans="1:15" ht="12" customHeight="1" x14ac:dyDescent="0.2">
      <c r="A52" s="7" t="str">
        <f>'Pregnant Women Participating'!A44</f>
        <v>Inter-Tribal Council, AZ</v>
      </c>
      <c r="B52" s="32">
        <v>41.685200000000002</v>
      </c>
      <c r="C52" s="33">
        <v>40.455599999999997</v>
      </c>
      <c r="D52" s="33">
        <v>42.555100000000003</v>
      </c>
      <c r="E52" s="33">
        <v>44.995199999999997</v>
      </c>
      <c r="F52" s="33">
        <v>39.532600000000002</v>
      </c>
      <c r="G52" s="33">
        <v>43.534199999999998</v>
      </c>
      <c r="H52" s="33">
        <v>48.361699999999999</v>
      </c>
      <c r="I52" s="33">
        <v>43.872799999999998</v>
      </c>
      <c r="J52" s="33">
        <v>46.3536</v>
      </c>
      <c r="K52" s="33">
        <v>45.657499999999999</v>
      </c>
      <c r="L52" s="33">
        <v>48.524999999999999</v>
      </c>
      <c r="M52" s="43">
        <v>70.561800000000005</v>
      </c>
      <c r="N52" s="45">
        <f>IF(SUM('Total Number of Participants'!B44:M44)&gt;0,'Food Costs'!N52/SUM('Total Number of Participants'!B44:M44)," ")</f>
        <v>46.133247072852051</v>
      </c>
      <c r="O52" s="5"/>
    </row>
    <row r="53" spans="1:15" ht="12" customHeight="1" x14ac:dyDescent="0.2">
      <c r="A53" s="7" t="str">
        <f>'Pregnant Women Participating'!A45</f>
        <v>Navajo Nation, AZ</v>
      </c>
      <c r="B53" s="32">
        <v>52.884099999999997</v>
      </c>
      <c r="C53" s="33">
        <v>50.533299999999997</v>
      </c>
      <c r="D53" s="33">
        <v>52.39</v>
      </c>
      <c r="E53" s="33">
        <v>60.142000000000003</v>
      </c>
      <c r="F53" s="33">
        <v>49.914000000000001</v>
      </c>
      <c r="G53" s="33">
        <v>59.5685</v>
      </c>
      <c r="H53" s="33">
        <v>57.928899999999999</v>
      </c>
      <c r="I53" s="33">
        <v>59.650100000000002</v>
      </c>
      <c r="J53" s="33">
        <v>58.504399999999997</v>
      </c>
      <c r="K53" s="33">
        <v>61.251899999999999</v>
      </c>
      <c r="L53" s="33">
        <v>61.007599999999996</v>
      </c>
      <c r="M53" s="43">
        <v>58.3202</v>
      </c>
      <c r="N53" s="45">
        <f>IF(SUM('Total Number of Participants'!B45:M45)&gt;0,'Food Costs'!N53/SUM('Total Number of Participants'!B45:M45)," ")</f>
        <v>56.858563193228257</v>
      </c>
      <c r="O53" s="5"/>
    </row>
    <row r="54" spans="1:15" ht="12" customHeight="1" x14ac:dyDescent="0.2">
      <c r="A54" s="7" t="str">
        <f>'Pregnant Women Participating'!A46</f>
        <v>Acoma, Canoncito &amp; Laguna, NM</v>
      </c>
      <c r="B54" s="32">
        <v>56.648499999999999</v>
      </c>
      <c r="C54" s="33">
        <v>20.338999999999999</v>
      </c>
      <c r="D54" s="33">
        <v>62.947400000000002</v>
      </c>
      <c r="E54" s="33">
        <v>64.936999999999998</v>
      </c>
      <c r="F54" s="33">
        <v>51.833300000000001</v>
      </c>
      <c r="G54" s="33">
        <v>86.355599999999995</v>
      </c>
      <c r="H54" s="33">
        <v>35.971200000000003</v>
      </c>
      <c r="I54" s="33">
        <v>49.181800000000003</v>
      </c>
      <c r="J54" s="33">
        <v>66.212800000000001</v>
      </c>
      <c r="K54" s="33">
        <v>44.138599999999997</v>
      </c>
      <c r="L54" s="33">
        <v>42.171199999999999</v>
      </c>
      <c r="M54" s="43">
        <v>48.493000000000002</v>
      </c>
      <c r="N54" s="45">
        <f>IF(SUM('Total Number of Participants'!B46:M46)&gt;0,'Food Costs'!N54/SUM('Total Number of Participants'!B46:M46)," ")</f>
        <v>52.129474940334127</v>
      </c>
      <c r="O54" s="5"/>
    </row>
    <row r="55" spans="1:15" ht="12" customHeight="1" x14ac:dyDescent="0.2">
      <c r="A55" s="7" t="str">
        <f>'Pregnant Women Participating'!A47</f>
        <v>Eight Northern Pueblos, NM</v>
      </c>
      <c r="B55" s="32">
        <v>57.704799999999999</v>
      </c>
      <c r="C55" s="33">
        <v>68.534800000000004</v>
      </c>
      <c r="D55" s="33">
        <v>67.539699999999996</v>
      </c>
      <c r="E55" s="33">
        <v>75.201599999999999</v>
      </c>
      <c r="F55" s="33">
        <v>65.421300000000002</v>
      </c>
      <c r="G55" s="33">
        <v>70.637799999999999</v>
      </c>
      <c r="H55" s="33">
        <v>68.817499999999995</v>
      </c>
      <c r="I55" s="33">
        <v>70.491799999999998</v>
      </c>
      <c r="J55" s="33">
        <v>71.543999999999997</v>
      </c>
      <c r="K55" s="33">
        <v>74.171499999999995</v>
      </c>
      <c r="L55" s="33">
        <v>72.941599999999994</v>
      </c>
      <c r="M55" s="43">
        <v>73.649600000000007</v>
      </c>
      <c r="N55" s="45">
        <f>IF(SUM('Total Number of Participants'!B47:M47)&gt;0,'Food Costs'!N55/SUM('Total Number of Participants'!B47:M47)," ")</f>
        <v>69.919338842975208</v>
      </c>
      <c r="O55" s="5"/>
    </row>
    <row r="56" spans="1:15" ht="12" customHeight="1" x14ac:dyDescent="0.2">
      <c r="A56" s="7" t="str">
        <f>'Pregnant Women Participating'!A48</f>
        <v>Five Sandoval Pueblos, NM</v>
      </c>
      <c r="B56" s="32">
        <v>53.619700000000002</v>
      </c>
      <c r="C56" s="33">
        <v>44.5533</v>
      </c>
      <c r="D56" s="33">
        <v>57.978099999999998</v>
      </c>
      <c r="E56" s="33">
        <v>67.377799999999993</v>
      </c>
      <c r="F56" s="33">
        <v>65.992999999999995</v>
      </c>
      <c r="G56" s="33">
        <v>66.234499999999997</v>
      </c>
      <c r="H56" s="33">
        <v>61.765500000000003</v>
      </c>
      <c r="I56" s="33">
        <v>71.276300000000006</v>
      </c>
      <c r="J56" s="33">
        <v>70.398799999999994</v>
      </c>
      <c r="K56" s="33">
        <v>68.897000000000006</v>
      </c>
      <c r="L56" s="33">
        <v>80.719499999999996</v>
      </c>
      <c r="M56" s="43">
        <v>76.2256</v>
      </c>
      <c r="N56" s="45">
        <f>IF(SUM('Total Number of Participants'!B48:M48)&gt;0,'Food Costs'!N56/SUM('Total Number of Participants'!B48:M48)," ")</f>
        <v>65.788919667590022</v>
      </c>
      <c r="O56" s="5"/>
    </row>
    <row r="57" spans="1:15" ht="12" customHeight="1" x14ac:dyDescent="0.2">
      <c r="A57" s="7" t="str">
        <f>'Pregnant Women Participating'!A49</f>
        <v>Isleta Pueblo, NM</v>
      </c>
      <c r="B57" s="32">
        <v>47.119500000000002</v>
      </c>
      <c r="C57" s="33">
        <v>55.106699999999996</v>
      </c>
      <c r="D57" s="33">
        <v>55.058999999999997</v>
      </c>
      <c r="E57" s="33">
        <v>58.150100000000002</v>
      </c>
      <c r="F57" s="33">
        <v>59.482799999999997</v>
      </c>
      <c r="G57" s="33">
        <v>64.105500000000006</v>
      </c>
      <c r="H57" s="33">
        <v>64.209299999999999</v>
      </c>
      <c r="I57" s="33">
        <v>68.501900000000006</v>
      </c>
      <c r="J57" s="33">
        <v>69.742900000000006</v>
      </c>
      <c r="K57" s="33">
        <v>71.674400000000006</v>
      </c>
      <c r="L57" s="33">
        <v>82.500500000000002</v>
      </c>
      <c r="M57" s="43">
        <v>54.872300000000003</v>
      </c>
      <c r="N57" s="45">
        <f>IF(SUM('Total Number of Participants'!B49:M49)&gt;0,'Food Costs'!N57/SUM('Total Number of Participants'!B49:M49)," ")</f>
        <v>63.015794836956523</v>
      </c>
      <c r="O57" s="5"/>
    </row>
    <row r="58" spans="1:15" ht="12" customHeight="1" x14ac:dyDescent="0.2">
      <c r="A58" s="7" t="str">
        <f>'Pregnant Women Participating'!A50</f>
        <v>San Felipe Pueblo, NM</v>
      </c>
      <c r="B58" s="32">
        <v>229.83420000000001</v>
      </c>
      <c r="C58" s="33">
        <v>243.27959999999999</v>
      </c>
      <c r="D58" s="33">
        <v>298.66669999999999</v>
      </c>
      <c r="E58" s="33">
        <v>231.47210000000001</v>
      </c>
      <c r="F58" s="33">
        <v>234.16669999999999</v>
      </c>
      <c r="G58" s="33">
        <v>230.6122</v>
      </c>
      <c r="H58" s="33">
        <v>216.1165</v>
      </c>
      <c r="I58" s="33">
        <v>214.1121</v>
      </c>
      <c r="J58" s="33">
        <v>215.61969999999999</v>
      </c>
      <c r="K58" s="33">
        <v>220.77629999999999</v>
      </c>
      <c r="L58" s="33">
        <v>202.3348</v>
      </c>
      <c r="M58" s="43">
        <v>200.77250000000001</v>
      </c>
      <c r="N58" s="45">
        <f>IF(SUM('Total Number of Participants'!B50:M50)&gt;0,'Food Costs'!N58/SUM('Total Number of Participants'!B50:M50)," ")</f>
        <v>225.68832236842104</v>
      </c>
      <c r="O58" s="5"/>
    </row>
    <row r="59" spans="1:15" ht="12" customHeight="1" x14ac:dyDescent="0.2">
      <c r="A59" s="7" t="str">
        <f>'Pregnant Women Participating'!A51</f>
        <v>Santo Domingo Tribe, NM</v>
      </c>
      <c r="B59" s="32">
        <v>124.31619999999999</v>
      </c>
      <c r="C59" s="33">
        <v>120.0984</v>
      </c>
      <c r="D59" s="33">
        <v>139.2713</v>
      </c>
      <c r="E59" s="33">
        <v>117.0313</v>
      </c>
      <c r="F59" s="33">
        <v>146</v>
      </c>
      <c r="G59" s="33">
        <v>154.47059999999999</v>
      </c>
      <c r="H59" s="33">
        <v>124.79859999999999</v>
      </c>
      <c r="I59" s="33">
        <v>161.33590000000001</v>
      </c>
      <c r="J59" s="33">
        <v>192.4597</v>
      </c>
      <c r="K59" s="33">
        <v>189.63390000000001</v>
      </c>
      <c r="L59" s="33">
        <v>177.44640000000001</v>
      </c>
      <c r="M59" s="43">
        <v>268.49110000000002</v>
      </c>
      <c r="N59" s="45">
        <f>IF(SUM('Total Number of Participants'!B51:M51)&gt;0,'Food Costs'!N59/SUM('Total Number of Participants'!B51:M51)," ")</f>
        <v>157.90361445783134</v>
      </c>
      <c r="O59" s="5"/>
    </row>
    <row r="60" spans="1:15" ht="12" customHeight="1" x14ac:dyDescent="0.2">
      <c r="A60" s="7" t="str">
        <f>'Pregnant Women Participating'!A52</f>
        <v>Zuni Pueblo, NM</v>
      </c>
      <c r="B60" s="32">
        <v>61.829300000000003</v>
      </c>
      <c r="C60" s="33">
        <v>60.534700000000001</v>
      </c>
      <c r="D60" s="33">
        <v>61.027299999999997</v>
      </c>
      <c r="E60" s="33">
        <v>72.773700000000005</v>
      </c>
      <c r="F60" s="33">
        <v>66.201899999999995</v>
      </c>
      <c r="G60" s="33">
        <v>79.167599999999993</v>
      </c>
      <c r="H60" s="33">
        <v>69.691400000000002</v>
      </c>
      <c r="I60" s="33">
        <v>71.319900000000004</v>
      </c>
      <c r="J60" s="33">
        <v>68.412499999999994</v>
      </c>
      <c r="K60" s="33">
        <v>75.0398</v>
      </c>
      <c r="L60" s="33">
        <v>68.188299999999998</v>
      </c>
      <c r="M60" s="43">
        <v>66.537800000000004</v>
      </c>
      <c r="N60" s="45">
        <f>IF(SUM('Total Number of Participants'!B52:M52)&gt;0,'Food Costs'!N60/SUM('Total Number of Participants'!B52:M52)," ")</f>
        <v>68.301871764237362</v>
      </c>
      <c r="O60" s="5"/>
    </row>
    <row r="61" spans="1:15" ht="12" customHeight="1" x14ac:dyDescent="0.2">
      <c r="A61" s="7" t="str">
        <f>'Pregnant Women Participating'!A53</f>
        <v>Cherokee Nation, OK</v>
      </c>
      <c r="B61" s="32">
        <v>37.273400000000002</v>
      </c>
      <c r="C61" s="33">
        <v>35.846499999999999</v>
      </c>
      <c r="D61" s="33">
        <v>37.346499999999999</v>
      </c>
      <c r="E61" s="33">
        <v>45.789900000000003</v>
      </c>
      <c r="F61" s="33">
        <v>41.587800000000001</v>
      </c>
      <c r="G61" s="33">
        <v>44.371400000000001</v>
      </c>
      <c r="H61" s="33">
        <v>46.364600000000003</v>
      </c>
      <c r="I61" s="33">
        <v>50.6066</v>
      </c>
      <c r="J61" s="33">
        <v>49.778799999999997</v>
      </c>
      <c r="K61" s="33">
        <v>49.145000000000003</v>
      </c>
      <c r="L61" s="33">
        <v>50.388300000000001</v>
      </c>
      <c r="M61" s="43">
        <v>51.179000000000002</v>
      </c>
      <c r="N61" s="45">
        <f>IF(SUM('Total Number of Participants'!B53:M53)&gt;0,'Food Costs'!N61/SUM('Total Number of Participants'!B53:M53)," ")</f>
        <v>45.361007150464019</v>
      </c>
      <c r="O61" s="5"/>
    </row>
    <row r="62" spans="1:15" ht="12" customHeight="1" x14ac:dyDescent="0.2">
      <c r="A62" s="7" t="str">
        <f>'Pregnant Women Participating'!A54</f>
        <v>Chickasaw Nation, OK</v>
      </c>
      <c r="B62" s="32">
        <v>36.833100000000002</v>
      </c>
      <c r="C62" s="33">
        <v>35.798000000000002</v>
      </c>
      <c r="D62" s="33">
        <v>40.640599999999999</v>
      </c>
      <c r="E62" s="33">
        <v>43.078699999999998</v>
      </c>
      <c r="F62" s="33">
        <v>41.412799999999997</v>
      </c>
      <c r="G62" s="33">
        <v>40.031799999999997</v>
      </c>
      <c r="H62" s="33">
        <v>44.976399999999998</v>
      </c>
      <c r="I62" s="33">
        <v>43.732399999999998</v>
      </c>
      <c r="J62" s="33">
        <v>43.574599999999997</v>
      </c>
      <c r="K62" s="33">
        <v>42.186</v>
      </c>
      <c r="L62" s="33">
        <v>43.228999999999999</v>
      </c>
      <c r="M62" s="43">
        <v>22.8626</v>
      </c>
      <c r="N62" s="45">
        <f>IF(SUM('Total Number of Participants'!B54:M54)&gt;0,'Food Costs'!N62/SUM('Total Number of Participants'!B54:M54)," ")</f>
        <v>39.80059469765753</v>
      </c>
      <c r="O62" s="5"/>
    </row>
    <row r="63" spans="1:15" ht="12" customHeight="1" x14ac:dyDescent="0.2">
      <c r="A63" s="7" t="str">
        <f>'Pregnant Women Participating'!A55</f>
        <v>Choctaw Nation, OK</v>
      </c>
      <c r="B63" s="32">
        <v>17.232600000000001</v>
      </c>
      <c r="C63" s="33">
        <v>31.758299999999998</v>
      </c>
      <c r="D63" s="33">
        <v>48.623899999999999</v>
      </c>
      <c r="E63" s="33">
        <v>-35.286700000000003</v>
      </c>
      <c r="F63" s="33">
        <v>48.037999999999997</v>
      </c>
      <c r="G63" s="33">
        <v>-15.0329</v>
      </c>
      <c r="H63" s="33">
        <v>62.630600000000001</v>
      </c>
      <c r="I63" s="33">
        <v>27.8428</v>
      </c>
      <c r="J63" s="33">
        <v>21.525099999999998</v>
      </c>
      <c r="K63" s="33">
        <v>18.606400000000001</v>
      </c>
      <c r="L63" s="33">
        <v>23.114999999999998</v>
      </c>
      <c r="M63" s="43">
        <v>35.5745</v>
      </c>
      <c r="N63" s="45">
        <f>IF(SUM('Total Number of Participants'!B55:M55)&gt;0,'Food Costs'!N63/SUM('Total Number of Participants'!B55:M55)," ")</f>
        <v>23.776872571755565</v>
      </c>
      <c r="O63" s="5"/>
    </row>
    <row r="64" spans="1:15" ht="12" customHeight="1" x14ac:dyDescent="0.2">
      <c r="A64" s="7" t="str">
        <f>'Pregnant Women Participating'!A56</f>
        <v>Citizen Potawatomi Nation, OK</v>
      </c>
      <c r="B64" s="32">
        <v>60.309600000000003</v>
      </c>
      <c r="C64" s="33">
        <v>36.817500000000003</v>
      </c>
      <c r="D64" s="33">
        <v>38.880899999999997</v>
      </c>
      <c r="E64" s="33">
        <v>43.055599999999998</v>
      </c>
      <c r="F64" s="33">
        <v>39.287999999999997</v>
      </c>
      <c r="G64" s="33">
        <v>35.700600000000001</v>
      </c>
      <c r="H64" s="33">
        <v>41.5929</v>
      </c>
      <c r="I64" s="33">
        <v>38.359900000000003</v>
      </c>
      <c r="J64" s="33">
        <v>40.979100000000003</v>
      </c>
      <c r="K64" s="33">
        <v>42.703299999999999</v>
      </c>
      <c r="L64" s="33">
        <v>43.3705</v>
      </c>
      <c r="M64" s="43">
        <v>43.315100000000001</v>
      </c>
      <c r="N64" s="45">
        <f>IF(SUM('Total Number of Participants'!B56:M56)&gt;0,'Food Costs'!N64/SUM('Total Number of Participants'!B56:M56)," ")</f>
        <v>41.974662463569857</v>
      </c>
      <c r="O64" s="5"/>
    </row>
    <row r="65" spans="1:15" ht="12" customHeight="1" x14ac:dyDescent="0.2">
      <c r="A65" s="7" t="str">
        <f>'Pregnant Women Participating'!A57</f>
        <v>Inter-Tribal Council, OK</v>
      </c>
      <c r="B65" s="32">
        <v>63.4754</v>
      </c>
      <c r="C65" s="33">
        <v>56.005400000000002</v>
      </c>
      <c r="D65" s="33">
        <v>61.355200000000004</v>
      </c>
      <c r="E65" s="33">
        <v>64.390900000000002</v>
      </c>
      <c r="F65" s="33">
        <v>58.202199999999998</v>
      </c>
      <c r="G65" s="33">
        <v>61.419400000000003</v>
      </c>
      <c r="H65" s="33">
        <v>63.369</v>
      </c>
      <c r="I65" s="33">
        <v>63.811599999999999</v>
      </c>
      <c r="J65" s="33">
        <v>65.411100000000005</v>
      </c>
      <c r="K65" s="33">
        <v>46.622999999999998</v>
      </c>
      <c r="L65" s="33">
        <v>46.228200000000001</v>
      </c>
      <c r="M65" s="43">
        <v>62.3733</v>
      </c>
      <c r="N65" s="45">
        <f>IF(SUM('Total Number of Participants'!B57:M57)&gt;0,'Food Costs'!N65/SUM('Total Number of Participants'!B57:M57)," ")</f>
        <v>59.267243953418934</v>
      </c>
      <c r="O65" s="5"/>
    </row>
    <row r="66" spans="1:15" ht="12" customHeight="1" x14ac:dyDescent="0.2">
      <c r="A66" s="7" t="str">
        <f>'Pregnant Women Participating'!A58</f>
        <v>Muscogee Creek Nation, OK</v>
      </c>
      <c r="B66" s="32">
        <v>38.619999999999997</v>
      </c>
      <c r="C66" s="33">
        <v>37.0381</v>
      </c>
      <c r="D66" s="33">
        <v>41.078600000000002</v>
      </c>
      <c r="E66" s="33">
        <v>48.452800000000003</v>
      </c>
      <c r="F66" s="33">
        <v>42.597499999999997</v>
      </c>
      <c r="G66" s="33">
        <v>41.246699999999997</v>
      </c>
      <c r="H66" s="33">
        <v>45.162799999999997</v>
      </c>
      <c r="I66" s="33">
        <v>44.018599999999999</v>
      </c>
      <c r="J66" s="33">
        <v>45.818100000000001</v>
      </c>
      <c r="K66" s="33">
        <v>45.328400000000002</v>
      </c>
      <c r="L66" s="33">
        <v>45.504899999999999</v>
      </c>
      <c r="M66" s="43">
        <v>61.0578</v>
      </c>
      <c r="N66" s="45">
        <f>IF(SUM('Total Number of Participants'!B58:M58)&gt;0,'Food Costs'!N66/SUM('Total Number of Participants'!B58:M58)," ")</f>
        <v>44.699640660631609</v>
      </c>
      <c r="O66" s="5"/>
    </row>
    <row r="67" spans="1:15" ht="12" customHeight="1" x14ac:dyDescent="0.2">
      <c r="A67" s="7" t="str">
        <f>'Pregnant Women Participating'!A59</f>
        <v>Osage Tribal Council, OK</v>
      </c>
      <c r="B67" s="32">
        <v>31.765599999999999</v>
      </c>
      <c r="C67" s="33">
        <v>57.844900000000003</v>
      </c>
      <c r="D67" s="33">
        <v>10.7318</v>
      </c>
      <c r="E67" s="33">
        <v>66.078199999999995</v>
      </c>
      <c r="F67" s="33">
        <v>53.616500000000002</v>
      </c>
      <c r="G67" s="33">
        <v>64.557500000000005</v>
      </c>
      <c r="H67" s="33">
        <v>56.5015</v>
      </c>
      <c r="I67" s="33">
        <v>-47.265300000000003</v>
      </c>
      <c r="J67" s="33">
        <v>16.349599999999999</v>
      </c>
      <c r="K67" s="33">
        <v>61.174100000000003</v>
      </c>
      <c r="L67" s="33">
        <v>64.909000000000006</v>
      </c>
      <c r="M67" s="43">
        <v>57.261499999999998</v>
      </c>
      <c r="N67" s="45">
        <f>IF(SUM('Total Number of Participants'!B59:M59)&gt;0,'Food Costs'!N67/SUM('Total Number of Participants'!B59:M59)," ")</f>
        <v>40.957027983274365</v>
      </c>
      <c r="O67" s="5"/>
    </row>
    <row r="68" spans="1:15" ht="12" customHeight="1" x14ac:dyDescent="0.2">
      <c r="A68" s="7" t="str">
        <f>'Pregnant Women Participating'!A60</f>
        <v>Otoe-Missouria Tribe, OK</v>
      </c>
      <c r="B68" s="32">
        <v>37.047400000000003</v>
      </c>
      <c r="C68" s="33">
        <v>33.819400000000002</v>
      </c>
      <c r="D68" s="33">
        <v>-7.4569000000000001</v>
      </c>
      <c r="E68" s="33">
        <v>42.008600000000001</v>
      </c>
      <c r="F68" s="33">
        <v>65.245800000000003</v>
      </c>
      <c r="G68" s="33">
        <v>44.5246</v>
      </c>
      <c r="H68" s="33">
        <v>43.796599999999998</v>
      </c>
      <c r="I68" s="33">
        <v>52.512500000000003</v>
      </c>
      <c r="J68" s="33">
        <v>44.901200000000003</v>
      </c>
      <c r="K68" s="33">
        <v>48.3125</v>
      </c>
      <c r="L68" s="33">
        <v>51.108699999999999</v>
      </c>
      <c r="M68" s="43">
        <v>56.638100000000001</v>
      </c>
      <c r="N68" s="45">
        <f>IF(SUM('Total Number of Participants'!B60:M60)&gt;0,'Food Costs'!N68/SUM('Total Number of Participants'!B60:M60)," ")</f>
        <v>43.116941015089161</v>
      </c>
      <c r="O68" s="5"/>
    </row>
    <row r="69" spans="1:15" ht="12" customHeight="1" x14ac:dyDescent="0.2">
      <c r="A69" s="7" t="str">
        <f>'Pregnant Women Participating'!A61</f>
        <v>Wichita, Caddo &amp; Delaware (WCD), OK</v>
      </c>
      <c r="B69" s="32">
        <v>17.2</v>
      </c>
      <c r="C69" s="33">
        <v>33.982599999999998</v>
      </c>
      <c r="D69" s="33">
        <v>38.664499999999997</v>
      </c>
      <c r="E69" s="33">
        <v>60.708799999999997</v>
      </c>
      <c r="F69" s="33">
        <v>14.394</v>
      </c>
      <c r="G69" s="33">
        <v>59.760100000000001</v>
      </c>
      <c r="H69" s="33">
        <v>40.206200000000003</v>
      </c>
      <c r="I69" s="33">
        <v>19.091100000000001</v>
      </c>
      <c r="J69" s="33">
        <v>41.0154</v>
      </c>
      <c r="K69" s="33">
        <v>39.954700000000003</v>
      </c>
      <c r="L69" s="33">
        <v>40.5794</v>
      </c>
      <c r="M69" s="43">
        <v>39.982999999999997</v>
      </c>
      <c r="N69" s="45">
        <f>IF(SUM('Total Number of Participants'!B61:M61)&gt;0,'Food Costs'!N69/SUM('Total Number of Participants'!B61:M61)," ")</f>
        <v>37.139588325411481</v>
      </c>
      <c r="O69" s="5"/>
    </row>
    <row r="70" spans="1:15" s="17" customFormat="1" ht="24.75" customHeight="1" x14ac:dyDescent="0.2">
      <c r="A70" s="14" t="e">
        <f>'Pregnant Women Participating'!#REF!</f>
        <v>#REF!</v>
      </c>
      <c r="B70" s="34">
        <v>54.551200000000001</v>
      </c>
      <c r="C70" s="35">
        <v>28.417400000000001</v>
      </c>
      <c r="D70" s="35">
        <v>44.5899</v>
      </c>
      <c r="E70" s="35">
        <v>49.361600000000003</v>
      </c>
      <c r="F70" s="35">
        <v>48.163800000000002</v>
      </c>
      <c r="G70" s="35">
        <v>46.176099999999998</v>
      </c>
      <c r="H70" s="35">
        <v>52.529800000000002</v>
      </c>
      <c r="I70" s="35">
        <v>53.585099999999997</v>
      </c>
      <c r="J70" s="35">
        <v>43.8095</v>
      </c>
      <c r="K70" s="35">
        <v>46.556399999999996</v>
      </c>
      <c r="L70" s="35">
        <v>46.024299999999997</v>
      </c>
      <c r="M70" s="42">
        <v>54.460999999999999</v>
      </c>
      <c r="N70" s="46" t="e">
        <f>IF(SUM('Total Number of Participants'!#REF!)&gt;0,'Food Costs'!N70/SUM('Total Number of Participants'!#REF!)," ")</f>
        <v>#REF!</v>
      </c>
      <c r="O70" s="5"/>
    </row>
    <row r="71" spans="1:15" ht="12" customHeight="1" x14ac:dyDescent="0.2">
      <c r="A71" s="7" t="str">
        <f>'Pregnant Women Participating'!A62</f>
        <v>Colorado</v>
      </c>
      <c r="B71" s="32">
        <v>33.873800000000003</v>
      </c>
      <c r="C71" s="33">
        <v>49.862099999999998</v>
      </c>
      <c r="D71" s="33">
        <v>50.715000000000003</v>
      </c>
      <c r="E71" s="33">
        <v>53.038600000000002</v>
      </c>
      <c r="F71" s="33">
        <v>53.1004</v>
      </c>
      <c r="G71" s="33">
        <v>55.973700000000001</v>
      </c>
      <c r="H71" s="33">
        <v>58.006999999999998</v>
      </c>
      <c r="I71" s="33">
        <v>54.500799999999998</v>
      </c>
      <c r="J71" s="33">
        <v>53.186500000000002</v>
      </c>
      <c r="K71" s="33">
        <v>53.580100000000002</v>
      </c>
      <c r="L71" s="33">
        <v>54.656100000000002</v>
      </c>
      <c r="M71" s="43">
        <v>53.732100000000003</v>
      </c>
      <c r="N71" s="45">
        <f>IF(SUM('Total Number of Participants'!B62:M62)&gt;0,'Food Costs'!N71/SUM('Total Number of Participants'!B62:M62)," ")</f>
        <v>52.131975805778204</v>
      </c>
      <c r="O71" s="5"/>
    </row>
    <row r="72" spans="1:15" ht="12" customHeight="1" x14ac:dyDescent="0.2">
      <c r="A72" s="7" t="str">
        <f>'Pregnant Women Participating'!A63</f>
        <v>Kansas</v>
      </c>
      <c r="B72" s="32">
        <v>68.193200000000004</v>
      </c>
      <c r="C72" s="33">
        <v>68.127499999999998</v>
      </c>
      <c r="D72" s="33">
        <v>71.300700000000006</v>
      </c>
      <c r="E72" s="33">
        <v>-17.383700000000001</v>
      </c>
      <c r="F72" s="33">
        <v>69.742800000000003</v>
      </c>
      <c r="G72" s="33">
        <v>49.2318</v>
      </c>
      <c r="H72" s="33">
        <v>29.215299999999999</v>
      </c>
      <c r="I72" s="33">
        <v>50.806899999999999</v>
      </c>
      <c r="J72" s="33">
        <v>51.861699999999999</v>
      </c>
      <c r="K72" s="33">
        <v>51.476999999999997</v>
      </c>
      <c r="L72" s="33">
        <v>51.390799999999999</v>
      </c>
      <c r="M72" s="43">
        <v>54.505699999999997</v>
      </c>
      <c r="N72" s="45">
        <f>IF(SUM('Total Number of Participants'!B63:M63)&gt;0,'Food Costs'!N72/SUM('Total Number of Participants'!B63:M63)," ")</f>
        <v>49.848063369524979</v>
      </c>
      <c r="O72" s="5"/>
    </row>
    <row r="73" spans="1:15" ht="12" customHeight="1" x14ac:dyDescent="0.2">
      <c r="A73" s="7" t="str">
        <f>'Pregnant Women Participating'!A64</f>
        <v>Missouri</v>
      </c>
      <c r="B73" s="32">
        <v>14.974</v>
      </c>
      <c r="C73" s="33">
        <v>17.630700000000001</v>
      </c>
      <c r="D73" s="33">
        <v>56.429900000000004</v>
      </c>
      <c r="E73" s="33">
        <v>41.292299999999997</v>
      </c>
      <c r="F73" s="33">
        <v>40.981299999999997</v>
      </c>
      <c r="G73" s="33">
        <v>45.406700000000001</v>
      </c>
      <c r="H73" s="33">
        <v>40.643500000000003</v>
      </c>
      <c r="I73" s="33">
        <v>49.884099999999997</v>
      </c>
      <c r="J73" s="33">
        <v>41.785600000000002</v>
      </c>
      <c r="K73" s="33">
        <v>48.961100000000002</v>
      </c>
      <c r="L73" s="33">
        <v>47.805900000000001</v>
      </c>
      <c r="M73" s="43">
        <v>73.738200000000006</v>
      </c>
      <c r="N73" s="45">
        <f>IF(SUM('Total Number of Participants'!B64:M64)&gt;0,'Food Costs'!N73/SUM('Total Number of Participants'!B64:M64)," ")</f>
        <v>43.512906606015825</v>
      </c>
      <c r="O73" s="5"/>
    </row>
    <row r="74" spans="1:15" ht="12" customHeight="1" x14ac:dyDescent="0.2">
      <c r="A74" s="7" t="str">
        <f>'Pregnant Women Participating'!A65</f>
        <v>Montana</v>
      </c>
      <c r="B74" s="32">
        <v>35.609299999999998</v>
      </c>
      <c r="C74" s="33">
        <v>45.558799999999998</v>
      </c>
      <c r="D74" s="33">
        <v>63.965400000000002</v>
      </c>
      <c r="E74" s="33">
        <v>52.531100000000002</v>
      </c>
      <c r="F74" s="33">
        <v>44.173499999999997</v>
      </c>
      <c r="G74" s="33">
        <v>49.317</v>
      </c>
      <c r="H74" s="33">
        <v>45.735500000000002</v>
      </c>
      <c r="I74" s="33">
        <v>48.355200000000004</v>
      </c>
      <c r="J74" s="33">
        <v>40.166800000000002</v>
      </c>
      <c r="K74" s="33">
        <v>68.081599999999995</v>
      </c>
      <c r="L74" s="33">
        <v>31.8659</v>
      </c>
      <c r="M74" s="43">
        <v>79.238100000000003</v>
      </c>
      <c r="N74" s="45">
        <f>IF(SUM('Total Number of Participants'!B65:M65)&gt;0,'Food Costs'!N74/SUM('Total Number of Participants'!B65:M65)," ")</f>
        <v>50.365797481949997</v>
      </c>
      <c r="O74" s="5"/>
    </row>
    <row r="75" spans="1:15" ht="12" customHeight="1" x14ac:dyDescent="0.2">
      <c r="A75" s="7" t="str">
        <f>'Pregnant Women Participating'!A66</f>
        <v>Nebraska</v>
      </c>
      <c r="B75" s="32">
        <v>45.953699999999998</v>
      </c>
      <c r="C75" s="33">
        <v>45.054099999999998</v>
      </c>
      <c r="D75" s="33">
        <v>45.286900000000003</v>
      </c>
      <c r="E75" s="33">
        <v>47.0914</v>
      </c>
      <c r="F75" s="33">
        <v>45.21</v>
      </c>
      <c r="G75" s="33">
        <v>47.778300000000002</v>
      </c>
      <c r="H75" s="33">
        <v>48.067100000000003</v>
      </c>
      <c r="I75" s="33">
        <v>48.656199999999998</v>
      </c>
      <c r="J75" s="33">
        <v>48.011099999999999</v>
      </c>
      <c r="K75" s="33">
        <v>46.099200000000003</v>
      </c>
      <c r="L75" s="33">
        <v>47.072600000000001</v>
      </c>
      <c r="M75" s="43">
        <v>48.902500000000003</v>
      </c>
      <c r="N75" s="45">
        <f>IF(SUM('Total Number of Participants'!B66:M66)&gt;0,'Food Costs'!N75/SUM('Total Number of Participants'!B66:M66)," ")</f>
        <v>46.9525201367561</v>
      </c>
      <c r="O75" s="5"/>
    </row>
    <row r="76" spans="1:15" ht="12" customHeight="1" x14ac:dyDescent="0.2">
      <c r="A76" s="7" t="str">
        <f>'Pregnant Women Participating'!A67</f>
        <v>North Dakota</v>
      </c>
      <c r="B76" s="32">
        <v>70.950900000000004</v>
      </c>
      <c r="C76" s="33">
        <v>74.183300000000003</v>
      </c>
      <c r="D76" s="33">
        <v>54.069200000000002</v>
      </c>
      <c r="E76" s="33">
        <v>54.421500000000002</v>
      </c>
      <c r="F76" s="33">
        <v>75.081100000000006</v>
      </c>
      <c r="G76" s="33">
        <v>31.415099999999999</v>
      </c>
      <c r="H76" s="33">
        <v>72.1404</v>
      </c>
      <c r="I76" s="33">
        <v>80.086500000000001</v>
      </c>
      <c r="J76" s="33">
        <v>12.737500000000001</v>
      </c>
      <c r="K76" s="33">
        <v>55.141500000000001</v>
      </c>
      <c r="L76" s="33">
        <v>55.352499999999999</v>
      </c>
      <c r="M76" s="43">
        <v>48.819200000000002</v>
      </c>
      <c r="N76" s="45">
        <f>IF(SUM('Total Number of Participants'!B67:M67)&gt;0,'Food Costs'!N76/SUM('Total Number of Participants'!B67:M67)," ")</f>
        <v>56.896292932628796</v>
      </c>
      <c r="O76" s="5"/>
    </row>
    <row r="77" spans="1:15" ht="12" customHeight="1" x14ac:dyDescent="0.2">
      <c r="A77" s="7" t="str">
        <f>'Pregnant Women Participating'!A68</f>
        <v>South Dakota</v>
      </c>
      <c r="B77" s="32">
        <v>64.637699999999995</v>
      </c>
      <c r="C77" s="33">
        <v>19.41</v>
      </c>
      <c r="D77" s="33">
        <v>65.820099999999996</v>
      </c>
      <c r="E77" s="33">
        <v>36.301000000000002</v>
      </c>
      <c r="F77" s="33">
        <v>42.345500000000001</v>
      </c>
      <c r="G77" s="33">
        <v>49.619199999999999</v>
      </c>
      <c r="H77" s="33">
        <v>48.268999999999998</v>
      </c>
      <c r="I77" s="33">
        <v>47.9666</v>
      </c>
      <c r="J77" s="33">
        <v>47.012900000000002</v>
      </c>
      <c r="K77" s="33">
        <v>50.788600000000002</v>
      </c>
      <c r="L77" s="33">
        <v>49.078699999999998</v>
      </c>
      <c r="M77" s="43">
        <v>47.293399999999998</v>
      </c>
      <c r="N77" s="45">
        <f>IF(SUM('Total Number of Participants'!B68:M68)&gt;0,'Food Costs'!N77/SUM('Total Number of Participants'!B68:M68)," ")</f>
        <v>47.373689348470606</v>
      </c>
      <c r="O77" s="5"/>
    </row>
    <row r="78" spans="1:15" ht="12" customHeight="1" x14ac:dyDescent="0.2">
      <c r="A78" s="7" t="str">
        <f>'Pregnant Women Participating'!A69</f>
        <v>Wyoming</v>
      </c>
      <c r="B78" s="32">
        <v>42.442</v>
      </c>
      <c r="C78" s="33">
        <v>48.682899999999997</v>
      </c>
      <c r="D78" s="33">
        <v>66.958200000000005</v>
      </c>
      <c r="E78" s="33">
        <v>34.168399999999998</v>
      </c>
      <c r="F78" s="33">
        <v>50.093699999999998</v>
      </c>
      <c r="G78" s="33">
        <v>51.101599999999998</v>
      </c>
      <c r="H78" s="33">
        <v>66.581100000000006</v>
      </c>
      <c r="I78" s="33">
        <v>32.544699999999999</v>
      </c>
      <c r="J78" s="33">
        <v>49.885100000000001</v>
      </c>
      <c r="K78" s="33">
        <v>50.402500000000003</v>
      </c>
      <c r="L78" s="33">
        <v>53.307899999999997</v>
      </c>
      <c r="M78" s="43">
        <v>62.603999999999999</v>
      </c>
      <c r="N78" s="45">
        <f>IF(SUM('Total Number of Participants'!B69:M69)&gt;0,'Food Costs'!N78/SUM('Total Number of Participants'!B69:M69)," ")</f>
        <v>50.753123929183324</v>
      </c>
      <c r="O78" s="5"/>
    </row>
    <row r="79" spans="1:15" ht="12" customHeight="1" x14ac:dyDescent="0.2">
      <c r="A79" s="7" t="str">
        <f>'Pregnant Women Participating'!A70</f>
        <v>Ute Mountain Ute Tribe, CO</v>
      </c>
      <c r="B79" s="32">
        <v>46.856099999999998</v>
      </c>
      <c r="C79" s="33">
        <v>47.368099999999998</v>
      </c>
      <c r="D79" s="33">
        <v>50.235700000000001</v>
      </c>
      <c r="E79" s="33">
        <v>50.687899999999999</v>
      </c>
      <c r="F79" s="33">
        <v>48.356099999999998</v>
      </c>
      <c r="G79" s="33">
        <v>61.953800000000001</v>
      </c>
      <c r="H79" s="33">
        <v>53.708599999999997</v>
      </c>
      <c r="I79" s="33">
        <v>68.6828</v>
      </c>
      <c r="J79" s="33">
        <v>62.137</v>
      </c>
      <c r="K79" s="33">
        <v>65.25</v>
      </c>
      <c r="L79" s="33">
        <v>90.447800000000001</v>
      </c>
      <c r="M79" s="43">
        <v>63.447800000000001</v>
      </c>
      <c r="N79" s="45">
        <f>IF(SUM('Total Number of Participants'!B70:M70)&gt;0,'Food Costs'!N79/SUM('Total Number of Participants'!B70:M70)," ")</f>
        <v>58.9791169451074</v>
      </c>
      <c r="O79" s="5"/>
    </row>
    <row r="80" spans="1:15" ht="12" customHeight="1" x14ac:dyDescent="0.2">
      <c r="A80" s="7" t="str">
        <f>'Pregnant Women Participating'!A71</f>
        <v>Omaha Sioux, NE</v>
      </c>
      <c r="B80" s="32">
        <v>67.247799999999998</v>
      </c>
      <c r="C80" s="33">
        <v>68.8917</v>
      </c>
      <c r="D80" s="33">
        <v>66.269599999999997</v>
      </c>
      <c r="E80" s="33">
        <v>68.393299999999996</v>
      </c>
      <c r="F80" s="33">
        <v>69.641000000000005</v>
      </c>
      <c r="G80" s="33">
        <v>71.232799999999997</v>
      </c>
      <c r="H80" s="33">
        <v>77.423199999999994</v>
      </c>
      <c r="I80" s="33">
        <v>74.144000000000005</v>
      </c>
      <c r="J80" s="33">
        <v>70.068799999999996</v>
      </c>
      <c r="K80" s="33">
        <v>78.3583</v>
      </c>
      <c r="L80" s="33">
        <v>76.481200000000001</v>
      </c>
      <c r="M80" s="43">
        <v>71.725300000000004</v>
      </c>
      <c r="N80" s="45">
        <f>IF(SUM('Total Number of Participants'!B71:M71)&gt;0,'Food Costs'!N80/SUM('Total Number of Participants'!B71:M71)," ")</f>
        <v>71.702531645569621</v>
      </c>
      <c r="O80" s="5"/>
    </row>
    <row r="81" spans="1:15" ht="12" customHeight="1" x14ac:dyDescent="0.2">
      <c r="A81" s="7" t="str">
        <f>'Pregnant Women Participating'!A72</f>
        <v>Santee Sioux, NE</v>
      </c>
      <c r="B81" s="32">
        <v>80.906300000000002</v>
      </c>
      <c r="C81" s="33">
        <v>70.194400000000002</v>
      </c>
      <c r="D81" s="33">
        <v>74.820499999999996</v>
      </c>
      <c r="E81" s="33">
        <v>83.146299999999997</v>
      </c>
      <c r="F81" s="33">
        <v>61.814</v>
      </c>
      <c r="G81" s="33">
        <v>86.881</v>
      </c>
      <c r="H81" s="33">
        <v>72.564099999999996</v>
      </c>
      <c r="I81" s="33">
        <v>73.974400000000003</v>
      </c>
      <c r="J81" s="33">
        <v>80.357100000000003</v>
      </c>
      <c r="K81" s="33">
        <v>76.044399999999996</v>
      </c>
      <c r="L81" s="33">
        <v>90.936199999999999</v>
      </c>
      <c r="M81" s="43">
        <v>76.285700000000006</v>
      </c>
      <c r="N81" s="45">
        <f>IF(SUM('Total Number of Participants'!B72:M72)&gt;0,'Food Costs'!N81/SUM('Total Number of Participants'!B72:M72)," ")</f>
        <v>77.477732793522264</v>
      </c>
      <c r="O81" s="5"/>
    </row>
    <row r="82" spans="1:15" ht="12" customHeight="1" x14ac:dyDescent="0.2">
      <c r="A82" s="7" t="str">
        <f>'Pregnant Women Participating'!A73</f>
        <v>Winnebago Tribe, NE</v>
      </c>
      <c r="B82" s="32">
        <v>65.623000000000005</v>
      </c>
      <c r="C82" s="33">
        <v>70.780699999999996</v>
      </c>
      <c r="D82" s="33">
        <v>67.765799999999999</v>
      </c>
      <c r="E82" s="33">
        <v>68.421099999999996</v>
      </c>
      <c r="F82" s="33">
        <v>77.669899999999998</v>
      </c>
      <c r="G82" s="33">
        <v>74.223200000000006</v>
      </c>
      <c r="H82" s="33">
        <v>76.438999999999993</v>
      </c>
      <c r="I82" s="33">
        <v>71.783600000000007</v>
      </c>
      <c r="J82" s="33">
        <v>73.181799999999996</v>
      </c>
      <c r="K82" s="33">
        <v>73.556299999999993</v>
      </c>
      <c r="L82" s="33">
        <v>76.485500000000002</v>
      </c>
      <c r="M82" s="43">
        <v>67.986500000000007</v>
      </c>
      <c r="N82" s="45">
        <f>IF(SUM('Total Number of Participants'!B73:M73)&gt;0,'Food Costs'!N82/SUM('Total Number of Participants'!B73:M73)," ")</f>
        <v>71.980053191489361</v>
      </c>
      <c r="O82" s="5"/>
    </row>
    <row r="83" spans="1:15" ht="12" customHeight="1" x14ac:dyDescent="0.2">
      <c r="A83" s="7" t="str">
        <f>'Pregnant Women Participating'!A74</f>
        <v>Standing Rock Sioux Tribe, ND</v>
      </c>
      <c r="B83" s="32">
        <v>77.131</v>
      </c>
      <c r="C83" s="33">
        <v>70.244200000000006</v>
      </c>
      <c r="D83" s="33">
        <v>42.831099999999999</v>
      </c>
      <c r="E83" s="33">
        <v>61.971400000000003</v>
      </c>
      <c r="F83" s="33">
        <v>59.306100000000001</v>
      </c>
      <c r="G83" s="33">
        <v>68.433700000000002</v>
      </c>
      <c r="H83" s="33">
        <v>49.769199999999998</v>
      </c>
      <c r="I83" s="33">
        <v>78.360500000000002</v>
      </c>
      <c r="J83" s="33">
        <v>69.229799999999997</v>
      </c>
      <c r="K83" s="33">
        <v>70.321399999999997</v>
      </c>
      <c r="L83" s="33">
        <v>64.096800000000002</v>
      </c>
      <c r="M83" s="43">
        <v>80.828800000000001</v>
      </c>
      <c r="N83" s="45">
        <f>IF(SUM('Total Number of Participants'!B74:M74)&gt;0,'Food Costs'!N83/SUM('Total Number of Participants'!B74:M74)," ")</f>
        <v>66.116062176165798</v>
      </c>
      <c r="O83" s="5"/>
    </row>
    <row r="84" spans="1:15" ht="12" customHeight="1" x14ac:dyDescent="0.2">
      <c r="A84" s="7" t="str">
        <f>'Pregnant Women Participating'!A75</f>
        <v>Three Affiliated Tribes, ND</v>
      </c>
      <c r="B84" s="32">
        <v>73.420500000000004</v>
      </c>
      <c r="C84" s="33">
        <v>71.204499999999996</v>
      </c>
      <c r="D84" s="33">
        <v>68.292699999999996</v>
      </c>
      <c r="E84" s="33">
        <v>65.896600000000007</v>
      </c>
      <c r="F84" s="33">
        <v>60.909100000000002</v>
      </c>
      <c r="G84" s="33">
        <v>59.9694</v>
      </c>
      <c r="H84" s="33">
        <v>59.2273</v>
      </c>
      <c r="I84" s="33">
        <v>65.831500000000005</v>
      </c>
      <c r="J84" s="33">
        <v>69.864599999999996</v>
      </c>
      <c r="K84" s="33">
        <v>74.494100000000003</v>
      </c>
      <c r="L84" s="33">
        <v>70.428600000000003</v>
      </c>
      <c r="M84" s="43">
        <v>73.2209</v>
      </c>
      <c r="N84" s="45">
        <f>IF(SUM('Total Number of Participants'!B75:M75)&gt;0,'Food Costs'!N84/SUM('Total Number of Participants'!B75:M75)," ")</f>
        <v>67.629839471199247</v>
      </c>
      <c r="O84" s="5"/>
    </row>
    <row r="85" spans="1:15" ht="12" customHeight="1" x14ac:dyDescent="0.2">
      <c r="A85" s="7" t="str">
        <f>'Pregnant Women Participating'!A76</f>
        <v>Cheyenne River Sioux, SD</v>
      </c>
      <c r="B85" s="32">
        <v>77.558199999999999</v>
      </c>
      <c r="C85" s="33">
        <v>72.615499999999997</v>
      </c>
      <c r="D85" s="33">
        <v>55.692799999999998</v>
      </c>
      <c r="E85" s="33">
        <v>79.856899999999996</v>
      </c>
      <c r="F85" s="33">
        <v>73.967500000000001</v>
      </c>
      <c r="G85" s="33">
        <v>76.920400000000001</v>
      </c>
      <c r="H85" s="33">
        <v>69.352400000000003</v>
      </c>
      <c r="I85" s="33">
        <v>77.370900000000006</v>
      </c>
      <c r="J85" s="33">
        <v>78.312700000000007</v>
      </c>
      <c r="K85" s="33">
        <v>77.992599999999996</v>
      </c>
      <c r="L85" s="33">
        <v>46.624299999999998</v>
      </c>
      <c r="M85" s="43">
        <v>74.336600000000004</v>
      </c>
      <c r="N85" s="45">
        <f>IF(SUM('Total Number of Participants'!B76:M76)&gt;0,'Food Costs'!N85/SUM('Total Number of Participants'!B76:M76)," ")</f>
        <v>71.765341812400635</v>
      </c>
      <c r="O85" s="5"/>
    </row>
    <row r="86" spans="1:15" ht="12" customHeight="1" x14ac:dyDescent="0.2">
      <c r="A86" s="7" t="str">
        <f>'Pregnant Women Participating'!A77</f>
        <v>Rosebud Sioux, SD</v>
      </c>
      <c r="B86" s="32">
        <v>65.726900000000001</v>
      </c>
      <c r="C86" s="33">
        <v>77.887500000000003</v>
      </c>
      <c r="D86" s="33">
        <v>68.417900000000003</v>
      </c>
      <c r="E86" s="33">
        <v>62.257300000000001</v>
      </c>
      <c r="F86" s="33">
        <v>72.071299999999994</v>
      </c>
      <c r="G86" s="33">
        <v>49.145800000000001</v>
      </c>
      <c r="H86" s="33">
        <v>80.176699999999997</v>
      </c>
      <c r="I86" s="33">
        <v>66.680000000000007</v>
      </c>
      <c r="J86" s="33">
        <v>54.611199999999997</v>
      </c>
      <c r="K86" s="33">
        <v>70.256299999999996</v>
      </c>
      <c r="L86" s="33">
        <v>80.497299999999996</v>
      </c>
      <c r="M86" s="43">
        <v>62.298900000000003</v>
      </c>
      <c r="N86" s="45">
        <f>IF(SUM('Total Number of Participants'!B77:M77)&gt;0,'Food Costs'!N86/SUM('Total Number of Participants'!B77:M77)," ")</f>
        <v>67.560563380281693</v>
      </c>
      <c r="O86" s="5"/>
    </row>
    <row r="87" spans="1:15" ht="12" customHeight="1" x14ac:dyDescent="0.2">
      <c r="A87" s="7" t="str">
        <f>'Pregnant Women Participating'!A78</f>
        <v>Northern Arapahoe, WY</v>
      </c>
      <c r="B87" s="32">
        <v>55.140599999999999</v>
      </c>
      <c r="C87" s="33">
        <v>54.397799999999997</v>
      </c>
      <c r="D87" s="33">
        <v>57.3367</v>
      </c>
      <c r="E87" s="33">
        <v>62.423499999999997</v>
      </c>
      <c r="F87" s="33">
        <v>51.866999999999997</v>
      </c>
      <c r="G87" s="33">
        <v>60.326700000000002</v>
      </c>
      <c r="H87" s="33">
        <v>62.299500000000002</v>
      </c>
      <c r="I87" s="33">
        <v>68.545500000000004</v>
      </c>
      <c r="J87" s="33">
        <v>58.676600000000001</v>
      </c>
      <c r="K87" s="33">
        <v>62.549500000000002</v>
      </c>
      <c r="L87" s="33">
        <v>63.092700000000001</v>
      </c>
      <c r="M87" s="43">
        <v>58.177</v>
      </c>
      <c r="N87" s="45">
        <f>IF(SUM('Total Number of Participants'!B78:M78)&gt;0,'Food Costs'!N87/SUM('Total Number of Participants'!B78:M78)," ")</f>
        <v>59.649916943521596</v>
      </c>
      <c r="O87" s="5"/>
    </row>
    <row r="88" spans="1:15" ht="12" customHeight="1" x14ac:dyDescent="0.2">
      <c r="A88" s="7" t="str">
        <f>'Pregnant Women Participating'!A79</f>
        <v>Shoshone Tribe, WY</v>
      </c>
      <c r="B88" s="32">
        <v>58.548400000000001</v>
      </c>
      <c r="C88" s="33">
        <v>59.4694</v>
      </c>
      <c r="D88" s="33">
        <v>70.670900000000003</v>
      </c>
      <c r="E88" s="33">
        <v>58.031599999999997</v>
      </c>
      <c r="F88" s="33">
        <v>61.536200000000001</v>
      </c>
      <c r="G88" s="33">
        <v>49.554200000000002</v>
      </c>
      <c r="H88" s="33">
        <v>70.45</v>
      </c>
      <c r="I88" s="33">
        <v>59.093800000000002</v>
      </c>
      <c r="J88" s="33">
        <v>66.0364</v>
      </c>
      <c r="K88" s="33">
        <v>66.607100000000003</v>
      </c>
      <c r="L88" s="33">
        <v>71.428600000000003</v>
      </c>
      <c r="M88" s="43">
        <v>70.3733</v>
      </c>
      <c r="N88" s="45">
        <f>IF(SUM('Total Number of Participants'!B79:M79)&gt;0,'Food Costs'!N88/SUM('Total Number of Participants'!B79:M79)," ")</f>
        <v>62.783146067415728</v>
      </c>
      <c r="O88" s="5"/>
    </row>
    <row r="89" spans="1:15" s="17" customFormat="1" ht="24.75" customHeight="1" x14ac:dyDescent="0.2">
      <c r="A89" s="14" t="e">
        <f>'Pregnant Women Participating'!#REF!</f>
        <v>#REF!</v>
      </c>
      <c r="B89" s="34">
        <v>38.337600000000002</v>
      </c>
      <c r="C89" s="35">
        <v>41.86</v>
      </c>
      <c r="D89" s="35">
        <v>56.795299999999997</v>
      </c>
      <c r="E89" s="35">
        <v>36.971499999999999</v>
      </c>
      <c r="F89" s="35">
        <v>50.956099999999999</v>
      </c>
      <c r="G89" s="35">
        <v>49.390799999999999</v>
      </c>
      <c r="H89" s="35">
        <v>47.144599999999997</v>
      </c>
      <c r="I89" s="35">
        <v>51.765099999999997</v>
      </c>
      <c r="J89" s="35">
        <v>46.860700000000001</v>
      </c>
      <c r="K89" s="35">
        <v>51.680399999999999</v>
      </c>
      <c r="L89" s="35">
        <v>50.125300000000003</v>
      </c>
      <c r="M89" s="42">
        <v>60.205300000000001</v>
      </c>
      <c r="N89" s="46" t="e">
        <f>IF(SUM('Total Number of Participants'!#REF!)&gt;0,'Food Costs'!N89/SUM('Total Number of Participants'!#REF!)," ")</f>
        <v>#REF!</v>
      </c>
      <c r="O89" s="5"/>
    </row>
    <row r="90" spans="1:15" ht="12" customHeight="1" x14ac:dyDescent="0.2">
      <c r="A90" s="8" t="str">
        <f>'Pregnant Women Participating'!A80</f>
        <v>Alaska</v>
      </c>
      <c r="B90" s="32">
        <v>57.206400000000002</v>
      </c>
      <c r="C90" s="33">
        <v>59.8752</v>
      </c>
      <c r="D90" s="33">
        <v>64.279899999999998</v>
      </c>
      <c r="E90" s="33">
        <v>67.258399999999995</v>
      </c>
      <c r="F90" s="33">
        <v>49.232900000000001</v>
      </c>
      <c r="G90" s="33">
        <v>80.504300000000001</v>
      </c>
      <c r="H90" s="33">
        <v>64.572100000000006</v>
      </c>
      <c r="I90" s="33">
        <v>53.775100000000002</v>
      </c>
      <c r="J90" s="33">
        <v>83.181700000000006</v>
      </c>
      <c r="K90" s="33">
        <v>84.342399999999998</v>
      </c>
      <c r="L90" s="33">
        <v>84.320599999999999</v>
      </c>
      <c r="M90" s="43">
        <v>65.016499999999994</v>
      </c>
      <c r="N90" s="45">
        <f>IF(SUM('Total Number of Participants'!B80:M80)&gt;0,'Food Costs'!N90/SUM('Total Number of Participants'!B80:M80)," ")</f>
        <v>67.979749631811487</v>
      </c>
      <c r="O90" s="5"/>
    </row>
    <row r="91" spans="1:15" ht="12" customHeight="1" x14ac:dyDescent="0.2">
      <c r="A91" s="8" t="str">
        <f>'Pregnant Women Participating'!A81</f>
        <v>American Samoa</v>
      </c>
      <c r="B91" s="32">
        <v>83.931899999999999</v>
      </c>
      <c r="C91" s="33">
        <v>84.150400000000005</v>
      </c>
      <c r="D91" s="33">
        <v>84.776799999999994</v>
      </c>
      <c r="E91" s="33">
        <v>87.335899999999995</v>
      </c>
      <c r="F91" s="33">
        <v>86.242599999999996</v>
      </c>
      <c r="G91" s="33">
        <v>89.635599999999997</v>
      </c>
      <c r="H91" s="33">
        <v>93.778300000000002</v>
      </c>
      <c r="I91" s="33">
        <v>94.0625</v>
      </c>
      <c r="J91" s="33">
        <v>94.576400000000007</v>
      </c>
      <c r="K91" s="33">
        <v>96.203299999999999</v>
      </c>
      <c r="L91" s="33">
        <v>96.141199999999998</v>
      </c>
      <c r="M91" s="43">
        <v>96.595500000000001</v>
      </c>
      <c r="N91" s="45">
        <f>IF(SUM('Total Number of Participants'!B81:M81)&gt;0,'Food Costs'!N91/SUM('Total Number of Participants'!B81:M81)," ")</f>
        <v>90.6494906472293</v>
      </c>
      <c r="O91" s="5"/>
    </row>
    <row r="92" spans="1:15" ht="12" customHeight="1" x14ac:dyDescent="0.2">
      <c r="A92" s="8" t="str">
        <f>'Pregnant Women Participating'!A82</f>
        <v>California</v>
      </c>
      <c r="B92" s="32">
        <v>56.584099999999999</v>
      </c>
      <c r="C92" s="33">
        <v>59.2729</v>
      </c>
      <c r="D92" s="33">
        <v>75.101100000000002</v>
      </c>
      <c r="E92" s="33">
        <v>66.889300000000006</v>
      </c>
      <c r="F92" s="33">
        <v>64.219700000000003</v>
      </c>
      <c r="G92" s="33">
        <v>63.574199999999998</v>
      </c>
      <c r="H92" s="33">
        <v>64.431100000000001</v>
      </c>
      <c r="I92" s="33">
        <v>63.404899999999998</v>
      </c>
      <c r="J92" s="33">
        <v>63.999899999999997</v>
      </c>
      <c r="K92" s="33">
        <v>64.174899999999994</v>
      </c>
      <c r="L92" s="33">
        <v>63.63</v>
      </c>
      <c r="M92" s="43">
        <v>63.6402</v>
      </c>
      <c r="N92" s="45">
        <f>IF(SUM('Total Number of Participants'!B82:M82)&gt;0,'Food Costs'!N92/SUM('Total Number of Participants'!B82:M82)," ")</f>
        <v>64.069899559983568</v>
      </c>
      <c r="O92" s="5"/>
    </row>
    <row r="93" spans="1:15" ht="12" customHeight="1" x14ac:dyDescent="0.2">
      <c r="A93" s="8" t="str">
        <f>'Pregnant Women Participating'!A83</f>
        <v>Guam</v>
      </c>
      <c r="B93" s="32">
        <v>83.596500000000006</v>
      </c>
      <c r="C93" s="33">
        <v>87.380799999999994</v>
      </c>
      <c r="D93" s="33">
        <v>87.118399999999994</v>
      </c>
      <c r="E93" s="33">
        <v>89.645700000000005</v>
      </c>
      <c r="F93" s="33">
        <v>88.1721</v>
      </c>
      <c r="G93" s="33">
        <v>88.343100000000007</v>
      </c>
      <c r="H93" s="33">
        <v>85.054000000000002</v>
      </c>
      <c r="I93" s="33">
        <v>70.228899999999996</v>
      </c>
      <c r="J93" s="33">
        <v>70.3506</v>
      </c>
      <c r="K93" s="33">
        <v>81.249499999999998</v>
      </c>
      <c r="L93" s="33">
        <v>84.543199999999999</v>
      </c>
      <c r="M93" s="43">
        <v>84.637</v>
      </c>
      <c r="N93" s="45">
        <f>IF(SUM('Total Number of Participants'!B83:M83)&gt;0,'Food Costs'!N93/SUM('Total Number of Participants'!B83:M83)," ")</f>
        <v>83.164486620500981</v>
      </c>
      <c r="O93" s="5"/>
    </row>
    <row r="94" spans="1:15" ht="12" customHeight="1" x14ac:dyDescent="0.2">
      <c r="A94" s="8" t="str">
        <f>'Pregnant Women Participating'!A84</f>
        <v>Hawaii</v>
      </c>
      <c r="B94" s="32">
        <v>63.534300000000002</v>
      </c>
      <c r="C94" s="33">
        <v>62.7057</v>
      </c>
      <c r="D94" s="33">
        <v>66.050700000000006</v>
      </c>
      <c r="E94" s="33">
        <v>69.189099999999996</v>
      </c>
      <c r="F94" s="33">
        <v>62.428800000000003</v>
      </c>
      <c r="G94" s="33">
        <v>65.848399999999998</v>
      </c>
      <c r="H94" s="33">
        <v>70.088899999999995</v>
      </c>
      <c r="I94" s="33">
        <v>68.229299999999995</v>
      </c>
      <c r="J94" s="33">
        <v>70.137</v>
      </c>
      <c r="K94" s="33">
        <v>71.025899999999993</v>
      </c>
      <c r="L94" s="33">
        <v>74.197199999999995</v>
      </c>
      <c r="M94" s="43">
        <v>72.253200000000007</v>
      </c>
      <c r="N94" s="45">
        <f>IF(SUM('Total Number of Participants'!B84:M84)&gt;0,'Food Costs'!N94/SUM('Total Number of Participants'!B84:M84)," ")</f>
        <v>67.931105232760359</v>
      </c>
      <c r="O94" s="5"/>
    </row>
    <row r="95" spans="1:15" ht="12" customHeight="1" x14ac:dyDescent="0.2">
      <c r="A95" s="8" t="str">
        <f>'Pregnant Women Participating'!A85</f>
        <v>Idaho</v>
      </c>
      <c r="B95" s="32">
        <v>44.9895</v>
      </c>
      <c r="C95" s="33">
        <v>46.293500000000002</v>
      </c>
      <c r="D95" s="33">
        <v>45.438899999999997</v>
      </c>
      <c r="E95" s="33">
        <v>49.1252</v>
      </c>
      <c r="F95" s="33">
        <v>47.627299999999998</v>
      </c>
      <c r="G95" s="33">
        <v>47.477800000000002</v>
      </c>
      <c r="H95" s="33">
        <v>47.841299999999997</v>
      </c>
      <c r="I95" s="33">
        <v>49.185099999999998</v>
      </c>
      <c r="J95" s="33">
        <v>63.813600000000001</v>
      </c>
      <c r="K95" s="33">
        <v>32.06</v>
      </c>
      <c r="L95" s="33">
        <v>48.453299999999999</v>
      </c>
      <c r="M95" s="43">
        <v>48.825000000000003</v>
      </c>
      <c r="N95" s="45">
        <f>IF(SUM('Total Number of Participants'!B85:M85)&gt;0,'Food Costs'!N95/SUM('Total Number of Participants'!B85:M85)," ")</f>
        <v>47.595232520148116</v>
      </c>
      <c r="O95" s="5"/>
    </row>
    <row r="96" spans="1:15" ht="12" customHeight="1" x14ac:dyDescent="0.2">
      <c r="A96" s="8" t="str">
        <f>'Pregnant Women Participating'!A86</f>
        <v>Nevada</v>
      </c>
      <c r="B96" s="32">
        <v>21.04</v>
      </c>
      <c r="C96" s="33">
        <v>46.380699999999997</v>
      </c>
      <c r="D96" s="33">
        <v>70.062399999999997</v>
      </c>
      <c r="E96" s="33">
        <v>35.202399999999997</v>
      </c>
      <c r="F96" s="33">
        <v>50.447299999999998</v>
      </c>
      <c r="G96" s="33">
        <v>77.7256</v>
      </c>
      <c r="H96" s="33">
        <v>36.908999999999999</v>
      </c>
      <c r="I96" s="33">
        <v>38.492600000000003</v>
      </c>
      <c r="J96" s="33">
        <v>63.689900000000002</v>
      </c>
      <c r="K96" s="33">
        <v>55.196800000000003</v>
      </c>
      <c r="L96" s="33">
        <v>55.282400000000003</v>
      </c>
      <c r="M96" s="43">
        <v>59.071599999999997</v>
      </c>
      <c r="N96" s="45">
        <f>IF(SUM('Total Number of Participants'!B86:M86)&gt;0,'Food Costs'!N96/SUM('Total Number of Participants'!B86:M86)," ")</f>
        <v>50.838703408109751</v>
      </c>
      <c r="O96" s="5"/>
    </row>
    <row r="97" spans="1:15" ht="12" customHeight="1" x14ac:dyDescent="0.2">
      <c r="A97" s="8" t="str">
        <f>'Pregnant Women Participating'!A87</f>
        <v>Oregon</v>
      </c>
      <c r="B97" s="32">
        <v>24.386900000000001</v>
      </c>
      <c r="C97" s="33">
        <v>41.767200000000003</v>
      </c>
      <c r="D97" s="33">
        <v>50.589599999999997</v>
      </c>
      <c r="E97" s="33">
        <v>48.202800000000003</v>
      </c>
      <c r="F97" s="33">
        <v>47.601199999999999</v>
      </c>
      <c r="G97" s="33">
        <v>52.808999999999997</v>
      </c>
      <c r="H97" s="33">
        <v>44.082000000000001</v>
      </c>
      <c r="I97" s="33">
        <v>59.372799999999998</v>
      </c>
      <c r="J97" s="33">
        <v>44.243899999999996</v>
      </c>
      <c r="K97" s="33">
        <v>42.064500000000002</v>
      </c>
      <c r="L97" s="33">
        <v>60.307699999999997</v>
      </c>
      <c r="M97" s="43">
        <v>58.267400000000002</v>
      </c>
      <c r="N97" s="45">
        <f>IF(SUM('Total Number of Participants'!B87:M87)&gt;0,'Food Costs'!N97/SUM('Total Number of Participants'!B87:M87)," ")</f>
        <v>47.87760530377377</v>
      </c>
      <c r="O97" s="5"/>
    </row>
    <row r="98" spans="1:15" ht="12" customHeight="1" x14ac:dyDescent="0.2">
      <c r="A98" s="8" t="str">
        <f>'Pregnant Women Participating'!A88</f>
        <v>Washington</v>
      </c>
      <c r="B98" s="32">
        <v>44.118600000000001</v>
      </c>
      <c r="C98" s="33">
        <v>46.587899999999998</v>
      </c>
      <c r="D98" s="33">
        <v>46.737499999999997</v>
      </c>
      <c r="E98" s="33">
        <v>34.366799999999998</v>
      </c>
      <c r="F98" s="33">
        <v>47.7014</v>
      </c>
      <c r="G98" s="33">
        <v>50.526000000000003</v>
      </c>
      <c r="H98" s="33">
        <v>51.799900000000001</v>
      </c>
      <c r="I98" s="33">
        <v>50.895600000000002</v>
      </c>
      <c r="J98" s="33">
        <v>50.627699999999997</v>
      </c>
      <c r="K98" s="33">
        <v>50.136200000000002</v>
      </c>
      <c r="L98" s="33">
        <v>51.306600000000003</v>
      </c>
      <c r="M98" s="43">
        <v>52.047699999999999</v>
      </c>
      <c r="N98" s="45">
        <f>IF(SUM('Total Number of Participants'!B88:M88)&gt;0,'Food Costs'!N98/SUM('Total Number of Participants'!B88:M88)," ")</f>
        <v>48.138929736325451</v>
      </c>
      <c r="O98" s="5"/>
    </row>
    <row r="99" spans="1:15" ht="12" customHeight="1" x14ac:dyDescent="0.2">
      <c r="A99" s="8" t="str">
        <f>'Pregnant Women Participating'!A89</f>
        <v>Northern Marianas</v>
      </c>
      <c r="B99" s="32">
        <v>78.220600000000005</v>
      </c>
      <c r="C99" s="33">
        <v>77.3596</v>
      </c>
      <c r="D99" s="33">
        <v>81.169399999999996</v>
      </c>
      <c r="E99" s="33">
        <v>84.634200000000007</v>
      </c>
      <c r="F99" s="33">
        <v>84.174400000000006</v>
      </c>
      <c r="G99" s="33">
        <v>85.655500000000004</v>
      </c>
      <c r="H99" s="33">
        <v>87.094800000000006</v>
      </c>
      <c r="I99" s="33">
        <v>83.841499999999996</v>
      </c>
      <c r="J99" s="33">
        <v>81.578400000000002</v>
      </c>
      <c r="K99" s="33">
        <v>82.2316</v>
      </c>
      <c r="L99" s="33">
        <v>83.702399999999997</v>
      </c>
      <c r="M99" s="43">
        <v>83.561000000000007</v>
      </c>
      <c r="N99" s="45">
        <f>IF(SUM('Total Number of Participants'!B89:M89)&gt;0,'Food Costs'!N99/SUM('Total Number of Participants'!B89:M89)," ")</f>
        <v>82.809767748829316</v>
      </c>
      <c r="O99" s="5"/>
    </row>
    <row r="100" spans="1:15" ht="12" customHeight="1" x14ac:dyDescent="0.2">
      <c r="A100" s="8" t="str">
        <f>'Pregnant Women Participating'!A90</f>
        <v>Inter-Tribal Council, NV</v>
      </c>
      <c r="B100" s="32">
        <v>35.4133</v>
      </c>
      <c r="C100" s="33">
        <v>19.459599999999998</v>
      </c>
      <c r="D100" s="33">
        <v>58.091099999999997</v>
      </c>
      <c r="E100" s="33">
        <v>47.289000000000001</v>
      </c>
      <c r="F100" s="33">
        <v>41.4026</v>
      </c>
      <c r="G100" s="33">
        <v>21.697399999999998</v>
      </c>
      <c r="H100" s="33">
        <v>57.854700000000001</v>
      </c>
      <c r="I100" s="33">
        <v>39.806100000000001</v>
      </c>
      <c r="J100" s="33">
        <v>61.383499999999998</v>
      </c>
      <c r="K100" s="33">
        <v>41.805100000000003</v>
      </c>
      <c r="L100" s="33">
        <v>61.203000000000003</v>
      </c>
      <c r="M100" s="43">
        <v>41.155799999999999</v>
      </c>
      <c r="N100" s="45">
        <f>IF(SUM('Total Number of Participants'!B90:M90)&gt;0,'Food Costs'!N100/SUM('Total Number of Participants'!B90:M90)," ")</f>
        <v>43.588197459398614</v>
      </c>
      <c r="O100" s="5"/>
    </row>
    <row r="101" spans="1:15" s="17" customFormat="1" ht="24.75" customHeight="1" x14ac:dyDescent="0.2">
      <c r="A101" s="14" t="e">
        <f>'Pregnant Women Participating'!#REF!</f>
        <v>#REF!</v>
      </c>
      <c r="B101" s="34">
        <v>52.161900000000003</v>
      </c>
      <c r="C101" s="35">
        <v>56.487000000000002</v>
      </c>
      <c r="D101" s="35">
        <v>69.816599999999994</v>
      </c>
      <c r="E101" s="35">
        <v>61.194200000000002</v>
      </c>
      <c r="F101" s="35">
        <v>60.702800000000003</v>
      </c>
      <c r="G101" s="35">
        <v>62.293599999999998</v>
      </c>
      <c r="H101" s="35">
        <v>60.824800000000003</v>
      </c>
      <c r="I101" s="35">
        <v>60.743000000000002</v>
      </c>
      <c r="J101" s="35">
        <v>61.9572</v>
      </c>
      <c r="K101" s="35">
        <v>60.905799999999999</v>
      </c>
      <c r="L101" s="35">
        <v>62.169400000000003</v>
      </c>
      <c r="M101" s="42">
        <v>62.045699999999997</v>
      </c>
      <c r="N101" s="46" t="e">
        <f>IF(SUM('Total Number of Participants'!#REF!)&gt;0,'Food Costs'!N101/SUM('Total Number of Participants'!#REF!)," ")</f>
        <v>#REF!</v>
      </c>
      <c r="O101" s="5"/>
    </row>
    <row r="102" spans="1:15" s="29" customFormat="1" ht="16.5" customHeight="1" thickBot="1" x14ac:dyDescent="0.25">
      <c r="A102" s="26" t="e">
        <f>'Pregnant Women Participating'!#REF!</f>
        <v>#REF!</v>
      </c>
      <c r="B102" s="36">
        <v>52.079300000000003</v>
      </c>
      <c r="C102" s="37">
        <v>49.298299999999998</v>
      </c>
      <c r="D102" s="37">
        <v>55.358499999999999</v>
      </c>
      <c r="E102" s="37">
        <v>58.775799999999997</v>
      </c>
      <c r="F102" s="37">
        <v>55.354100000000003</v>
      </c>
      <c r="G102" s="37">
        <v>56.751399999999997</v>
      </c>
      <c r="H102" s="37">
        <v>59.030700000000003</v>
      </c>
      <c r="I102" s="37">
        <v>57.4236</v>
      </c>
      <c r="J102" s="37">
        <v>55.4024</v>
      </c>
      <c r="K102" s="37">
        <v>55.628900000000002</v>
      </c>
      <c r="L102" s="37">
        <v>57.377299999999998</v>
      </c>
      <c r="M102" s="44">
        <v>60.0139</v>
      </c>
      <c r="N102" s="47" t="e">
        <f>IF(SUM('Total Number of Participants'!#REF!)&gt;0,'Food Costs'!N102/SUM('Total Number of Participants'!#REF!)," ")</f>
        <v>#REF!</v>
      </c>
      <c r="O102" s="5"/>
    </row>
    <row r="103" spans="1:15" ht="12.75" customHeight="1" thickTop="1" x14ac:dyDescent="0.2">
      <c r="A103" s="9"/>
    </row>
    <row r="104" spans="1:15" x14ac:dyDescent="0.2">
      <c r="A104" s="9"/>
    </row>
    <row r="105" spans="1:15" customFormat="1" ht="12.75" x14ac:dyDescent="0.2">
      <c r="A105" s="10" t="s">
        <v>1</v>
      </c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</row>
    <row r="106" spans="1:15" ht="12.75" customHeight="1" x14ac:dyDescent="0.2"/>
    <row r="107" spans="1:15" ht="12.75" customHeight="1" x14ac:dyDescent="0.2"/>
    <row r="108" spans="1:15" ht="12.75" customHeight="1" x14ac:dyDescent="0.2"/>
    <row r="109" spans="1:15" ht="12.75" customHeight="1" x14ac:dyDescent="0.2"/>
    <row r="110" spans="1:15" ht="12.75" customHeight="1" x14ac:dyDescent="0.2"/>
    <row r="111" spans="1:15" ht="12.75" customHeight="1" x14ac:dyDescent="0.2"/>
    <row r="112" spans="1:15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</sheetData>
  <phoneticPr fontId="2" type="noConversion"/>
  <pageMargins left="0.5" right="0.5" top="0.5" bottom="0.5" header="0.5" footer="0.3"/>
  <pageSetup scale="91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0">
    <pageSetUpPr fitToPage="1"/>
  </sheetPr>
  <dimension ref="A1:N105"/>
  <sheetViews>
    <sheetView showGridLines="0" workbookViewId="0"/>
  </sheetViews>
  <sheetFormatPr defaultColWidth="9.140625" defaultRowHeight="12" x14ac:dyDescent="0.2"/>
  <cols>
    <col min="1" max="1" width="34.7109375" style="3" customWidth="1"/>
    <col min="2" max="13" width="11.7109375" style="3" customWidth="1"/>
    <col min="14" max="14" width="13.7109375" style="3" customWidth="1"/>
    <col min="15" max="16384" width="9.140625" style="3"/>
  </cols>
  <sheetData>
    <row r="1" spans="1:14" ht="12" customHeight="1" x14ac:dyDescent="0.2">
      <c r="A1" s="10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4" ht="12" customHeight="1" x14ac:dyDescent="0.2">
      <c r="A2" s="10" t="e">
        <f>'Pregnant Women Participating'!#REF!</f>
        <v>#REF!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4" ht="12" customHeight="1" x14ac:dyDescent="0.2">
      <c r="A3" s="1" t="e">
        <f>'Pregnant Women Participating'!#REF!</f>
        <v>#REF!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4" ht="12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4" ht="24" customHeight="1" x14ac:dyDescent="0.2">
      <c r="A5" s="6" t="s">
        <v>0</v>
      </c>
      <c r="B5" s="18" t="e">
        <f>DATE(RIGHT(A2,4)-1,10,1)</f>
        <v>#REF!</v>
      </c>
      <c r="C5" s="19" t="e">
        <f>DATE(RIGHT(A2,4)-1,11,1)</f>
        <v>#REF!</v>
      </c>
      <c r="D5" s="19" t="e">
        <f>DATE(RIGHT(A2,4)-1,12,1)</f>
        <v>#REF!</v>
      </c>
      <c r="E5" s="19" t="e">
        <f>DATE(RIGHT(A2,4),1,1)</f>
        <v>#REF!</v>
      </c>
      <c r="F5" s="19" t="e">
        <f>DATE(RIGHT(A2,4),2,1)</f>
        <v>#REF!</v>
      </c>
      <c r="G5" s="19" t="e">
        <f>DATE(RIGHT(A2,4),3,1)</f>
        <v>#REF!</v>
      </c>
      <c r="H5" s="19" t="e">
        <f>DATE(RIGHT(A2,4),4,1)</f>
        <v>#REF!</v>
      </c>
      <c r="I5" s="19" t="e">
        <f>DATE(RIGHT(A2,4),5,1)</f>
        <v>#REF!</v>
      </c>
      <c r="J5" s="19" t="e">
        <f>DATE(RIGHT(A2,4),6,1)</f>
        <v>#REF!</v>
      </c>
      <c r="K5" s="19" t="e">
        <f>DATE(RIGHT(A2,4),7,1)</f>
        <v>#REF!</v>
      </c>
      <c r="L5" s="19" t="e">
        <f>DATE(RIGHT(A2,4),8,1)</f>
        <v>#REF!</v>
      </c>
      <c r="M5" s="19" t="e">
        <f>DATE(RIGHT(A2,4),9,1)</f>
        <v>#REF!</v>
      </c>
      <c r="N5" s="12" t="s">
        <v>17</v>
      </c>
    </row>
    <row r="6" spans="1:14" ht="12" customHeight="1" x14ac:dyDescent="0.2">
      <c r="A6" s="7" t="str">
        <f>'Pregnant Women Participating'!A2</f>
        <v>Connecticut</v>
      </c>
      <c r="B6" s="13">
        <v>2691515</v>
      </c>
      <c r="C6" s="4">
        <v>2516512</v>
      </c>
      <c r="D6" s="4">
        <v>2737820</v>
      </c>
      <c r="E6" s="4">
        <v>2999163</v>
      </c>
      <c r="F6" s="4">
        <v>2355364</v>
      </c>
      <c r="G6" s="4">
        <v>2965046</v>
      </c>
      <c r="H6" s="4">
        <v>2893014</v>
      </c>
      <c r="I6" s="4">
        <v>2926812</v>
      </c>
      <c r="J6" s="4">
        <v>2860020</v>
      </c>
      <c r="K6" s="4">
        <v>2955857</v>
      </c>
      <c r="L6" s="4">
        <v>2916414</v>
      </c>
      <c r="M6" s="40">
        <v>2818619</v>
      </c>
      <c r="N6" s="13">
        <f t="shared" ref="N6:N102" si="0">IF(SUM(B6:M6)&gt;0,SUM(B6:M6)," ")</f>
        <v>33636156</v>
      </c>
    </row>
    <row r="7" spans="1:14" ht="12" customHeight="1" x14ac:dyDescent="0.2">
      <c r="A7" s="7" t="str">
        <f>'Pregnant Women Participating'!A3</f>
        <v>Maine</v>
      </c>
      <c r="B7" s="13">
        <v>727323</v>
      </c>
      <c r="C7" s="4">
        <v>806825</v>
      </c>
      <c r="D7" s="4">
        <v>823718</v>
      </c>
      <c r="E7" s="4">
        <v>1003446</v>
      </c>
      <c r="F7" s="4">
        <v>792451</v>
      </c>
      <c r="G7" s="4">
        <v>898700</v>
      </c>
      <c r="H7" s="4">
        <v>921201</v>
      </c>
      <c r="I7" s="4">
        <v>964268</v>
      </c>
      <c r="J7" s="4">
        <v>961234</v>
      </c>
      <c r="K7" s="4">
        <v>1003361</v>
      </c>
      <c r="L7" s="4">
        <v>944710</v>
      </c>
      <c r="M7" s="40">
        <v>1078531</v>
      </c>
      <c r="N7" s="13">
        <f t="shared" si="0"/>
        <v>10925768</v>
      </c>
    </row>
    <row r="8" spans="1:14" ht="12" customHeight="1" x14ac:dyDescent="0.2">
      <c r="A8" s="7" t="str">
        <f>'Pregnant Women Participating'!A4</f>
        <v>Massachusetts</v>
      </c>
      <c r="B8" s="13">
        <v>5858896</v>
      </c>
      <c r="C8" s="4">
        <v>6220714</v>
      </c>
      <c r="D8" s="4">
        <v>6532538</v>
      </c>
      <c r="E8" s="4">
        <v>6984833</v>
      </c>
      <c r="F8" s="4">
        <v>6600362</v>
      </c>
      <c r="G8" s="4">
        <v>6771668</v>
      </c>
      <c r="H8" s="4">
        <v>6958060</v>
      </c>
      <c r="I8" s="4">
        <v>6947087</v>
      </c>
      <c r="J8" s="4">
        <v>7016330</v>
      </c>
      <c r="K8" s="4">
        <v>7175868</v>
      </c>
      <c r="L8" s="4">
        <v>7106755</v>
      </c>
      <c r="M8" s="40">
        <v>7078833</v>
      </c>
      <c r="N8" s="13">
        <f t="shared" si="0"/>
        <v>81251944</v>
      </c>
    </row>
    <row r="9" spans="1:14" ht="12" customHeight="1" x14ac:dyDescent="0.2">
      <c r="A9" s="7" t="str">
        <f>'Pregnant Women Participating'!A5</f>
        <v>New Hampshire</v>
      </c>
      <c r="B9" s="13">
        <v>551905</v>
      </c>
      <c r="C9" s="4">
        <v>568467</v>
      </c>
      <c r="D9" s="4">
        <v>599807</v>
      </c>
      <c r="E9" s="4">
        <v>616364</v>
      </c>
      <c r="F9" s="4">
        <v>565268</v>
      </c>
      <c r="G9" s="4">
        <v>614350</v>
      </c>
      <c r="H9" s="4">
        <v>623835</v>
      </c>
      <c r="I9" s="4">
        <v>617512</v>
      </c>
      <c r="J9" s="4">
        <v>607198</v>
      </c>
      <c r="K9" s="4">
        <v>604098</v>
      </c>
      <c r="L9" s="4">
        <v>609337</v>
      </c>
      <c r="M9" s="40">
        <v>583417</v>
      </c>
      <c r="N9" s="13">
        <f t="shared" si="0"/>
        <v>7161558</v>
      </c>
    </row>
    <row r="10" spans="1:14" ht="12" customHeight="1" x14ac:dyDescent="0.2">
      <c r="A10" s="7" t="str">
        <f>'Pregnant Women Participating'!A6</f>
        <v>New York</v>
      </c>
      <c r="B10" s="13">
        <v>28646194</v>
      </c>
      <c r="C10" s="4">
        <v>28450051</v>
      </c>
      <c r="D10" s="4">
        <v>29715109</v>
      </c>
      <c r="E10" s="4">
        <v>30596333</v>
      </c>
      <c r="F10" s="4">
        <v>29446624</v>
      </c>
      <c r="G10" s="4">
        <v>31038318</v>
      </c>
      <c r="H10" s="4">
        <v>32100672</v>
      </c>
      <c r="I10" s="4">
        <v>30624002</v>
      </c>
      <c r="J10" s="4">
        <v>31007439</v>
      </c>
      <c r="K10" s="4">
        <v>30580656</v>
      </c>
      <c r="L10" s="4">
        <v>31609488</v>
      </c>
      <c r="M10" s="40">
        <v>32036746</v>
      </c>
      <c r="N10" s="13">
        <f t="shared" si="0"/>
        <v>365851632</v>
      </c>
    </row>
    <row r="11" spans="1:14" ht="12" customHeight="1" x14ac:dyDescent="0.2">
      <c r="A11" s="7" t="str">
        <f>'Pregnant Women Participating'!A7</f>
        <v>Rhode Island</v>
      </c>
      <c r="B11" s="13">
        <v>1127896</v>
      </c>
      <c r="C11" s="4">
        <v>777744</v>
      </c>
      <c r="D11" s="4">
        <v>530391</v>
      </c>
      <c r="E11" s="4">
        <v>1349017</v>
      </c>
      <c r="F11" s="4">
        <v>874991</v>
      </c>
      <c r="G11" s="4">
        <v>511819</v>
      </c>
      <c r="H11" s="4">
        <v>962604</v>
      </c>
      <c r="I11" s="4">
        <v>972163</v>
      </c>
      <c r="J11" s="4">
        <v>996515</v>
      </c>
      <c r="K11" s="4">
        <v>976087</v>
      </c>
      <c r="L11" s="4">
        <v>622299</v>
      </c>
      <c r="M11" s="40">
        <v>985671</v>
      </c>
      <c r="N11" s="13">
        <f t="shared" si="0"/>
        <v>10687197</v>
      </c>
    </row>
    <row r="12" spans="1:14" ht="12" customHeight="1" x14ac:dyDescent="0.2">
      <c r="A12" s="7" t="str">
        <f>'Pregnant Women Participating'!A8</f>
        <v>Vermont</v>
      </c>
      <c r="B12" s="13">
        <v>504467</v>
      </c>
      <c r="C12" s="4">
        <v>483480</v>
      </c>
      <c r="D12" s="4">
        <v>519256</v>
      </c>
      <c r="E12" s="4">
        <v>563139</v>
      </c>
      <c r="F12" s="4">
        <v>528693</v>
      </c>
      <c r="G12" s="4">
        <v>547227</v>
      </c>
      <c r="H12" s="4">
        <v>522403</v>
      </c>
      <c r="I12" s="4">
        <v>562454</v>
      </c>
      <c r="J12" s="4">
        <v>558487</v>
      </c>
      <c r="K12" s="4">
        <v>555798</v>
      </c>
      <c r="L12" s="4">
        <v>534874</v>
      </c>
      <c r="M12" s="40">
        <v>525634</v>
      </c>
      <c r="N12" s="13">
        <f t="shared" si="0"/>
        <v>6405912</v>
      </c>
    </row>
    <row r="13" spans="1:14" ht="12" customHeight="1" x14ac:dyDescent="0.2">
      <c r="A13" s="7" t="str">
        <f>'Pregnant Women Participating'!A9</f>
        <v>Virgin Islands</v>
      </c>
      <c r="B13" s="13">
        <v>171720</v>
      </c>
      <c r="C13" s="4">
        <v>184801</v>
      </c>
      <c r="D13" s="4">
        <v>187892</v>
      </c>
      <c r="E13" s="4">
        <v>194850</v>
      </c>
      <c r="F13" s="4">
        <v>196089</v>
      </c>
      <c r="G13" s="4">
        <v>204110</v>
      </c>
      <c r="H13" s="4">
        <v>207667</v>
      </c>
      <c r="I13" s="4">
        <v>202854</v>
      </c>
      <c r="J13" s="4">
        <v>211737</v>
      </c>
      <c r="K13" s="4">
        <v>198028</v>
      </c>
      <c r="L13" s="4">
        <v>195249</v>
      </c>
      <c r="M13" s="40">
        <v>198311</v>
      </c>
      <c r="N13" s="13">
        <f t="shared" si="0"/>
        <v>2353308</v>
      </c>
    </row>
    <row r="14" spans="1:14" ht="12" customHeight="1" x14ac:dyDescent="0.2">
      <c r="A14" s="7" t="str">
        <f>'Pregnant Women Participating'!A10</f>
        <v>Indian Township, ME</v>
      </c>
      <c r="B14" s="13">
        <v>2631</v>
      </c>
      <c r="C14" s="4">
        <v>2403</v>
      </c>
      <c r="D14" s="4">
        <v>2048</v>
      </c>
      <c r="E14" s="4">
        <v>2714</v>
      </c>
      <c r="F14" s="4">
        <v>2941</v>
      </c>
      <c r="G14" s="4">
        <v>2823</v>
      </c>
      <c r="H14" s="4">
        <v>4636</v>
      </c>
      <c r="I14" s="4">
        <v>4074</v>
      </c>
      <c r="J14" s="4">
        <v>3210</v>
      </c>
      <c r="K14" s="4">
        <v>3048</v>
      </c>
      <c r="L14" s="4">
        <v>3042</v>
      </c>
      <c r="M14" s="40">
        <v>5123</v>
      </c>
      <c r="N14" s="13">
        <f t="shared" si="0"/>
        <v>38693</v>
      </c>
    </row>
    <row r="15" spans="1:14" ht="12" customHeight="1" x14ac:dyDescent="0.2">
      <c r="A15" s="7" t="str">
        <f>'Pregnant Women Participating'!A11</f>
        <v>Pleasant Point, ME</v>
      </c>
      <c r="B15" s="13">
        <v>1333</v>
      </c>
      <c r="C15" s="4">
        <v>1253</v>
      </c>
      <c r="D15" s="4">
        <v>1092</v>
      </c>
      <c r="E15" s="4">
        <v>1480</v>
      </c>
      <c r="F15" s="4">
        <v>1763</v>
      </c>
      <c r="G15" s="4">
        <v>2863</v>
      </c>
      <c r="H15" s="4">
        <v>2262</v>
      </c>
      <c r="I15" s="4">
        <v>2431</v>
      </c>
      <c r="J15" s="4">
        <v>3321</v>
      </c>
      <c r="K15" s="4">
        <v>3540</v>
      </c>
      <c r="L15" s="4">
        <v>3286</v>
      </c>
      <c r="M15" s="40">
        <v>3026</v>
      </c>
      <c r="N15" s="13">
        <f t="shared" si="0"/>
        <v>27650</v>
      </c>
    </row>
    <row r="16" spans="1:14" s="17" customFormat="1" ht="24.75" customHeight="1" x14ac:dyDescent="0.2">
      <c r="A16" s="14" t="e">
        <f>'Pregnant Women Participating'!#REF!</f>
        <v>#REF!</v>
      </c>
      <c r="B16" s="16">
        <v>40283880</v>
      </c>
      <c r="C16" s="15">
        <v>40012250</v>
      </c>
      <c r="D16" s="15">
        <v>41649671</v>
      </c>
      <c r="E16" s="15">
        <v>44311339</v>
      </c>
      <c r="F16" s="15">
        <v>41364546</v>
      </c>
      <c r="G16" s="15">
        <v>43556924</v>
      </c>
      <c r="H16" s="15">
        <v>45196354</v>
      </c>
      <c r="I16" s="15">
        <v>43823657</v>
      </c>
      <c r="J16" s="15">
        <v>44225491</v>
      </c>
      <c r="K16" s="15">
        <v>44056341</v>
      </c>
      <c r="L16" s="15">
        <v>44545454</v>
      </c>
      <c r="M16" s="39">
        <v>45313911</v>
      </c>
      <c r="N16" s="16">
        <f t="shared" si="0"/>
        <v>518339818</v>
      </c>
    </row>
    <row r="17" spans="1:14" ht="12" customHeight="1" x14ac:dyDescent="0.2">
      <c r="A17" s="7" t="str">
        <f>'Pregnant Women Participating'!A12</f>
        <v>Delaware</v>
      </c>
      <c r="B17" s="13">
        <v>677530</v>
      </c>
      <c r="C17" s="4">
        <v>244146</v>
      </c>
      <c r="D17" s="4">
        <v>1149992</v>
      </c>
      <c r="E17" s="4">
        <v>785131</v>
      </c>
      <c r="F17" s="4">
        <v>1166539</v>
      </c>
      <c r="G17" s="4">
        <v>314164</v>
      </c>
      <c r="H17" s="4">
        <v>800865</v>
      </c>
      <c r="I17" s="4">
        <v>813776</v>
      </c>
      <c r="J17" s="4">
        <v>845814</v>
      </c>
      <c r="K17" s="4">
        <v>853812</v>
      </c>
      <c r="L17" s="4">
        <v>861685</v>
      </c>
      <c r="M17" s="40">
        <v>861406</v>
      </c>
      <c r="N17" s="13">
        <f t="shared" si="0"/>
        <v>9374860</v>
      </c>
    </row>
    <row r="18" spans="1:14" ht="12" customHeight="1" x14ac:dyDescent="0.2">
      <c r="A18" s="7" t="str">
        <f>'Pregnant Women Participating'!A13</f>
        <v>District of Columbia</v>
      </c>
      <c r="B18" s="13">
        <v>240428</v>
      </c>
      <c r="C18" s="4">
        <v>161819</v>
      </c>
      <c r="D18" s="4">
        <v>402300</v>
      </c>
      <c r="E18" s="4">
        <v>465874</v>
      </c>
      <c r="F18" s="4">
        <v>156119</v>
      </c>
      <c r="G18" s="4">
        <v>537221</v>
      </c>
      <c r="H18" s="4">
        <v>492973</v>
      </c>
      <c r="I18" s="4">
        <v>488632</v>
      </c>
      <c r="J18" s="4">
        <v>1041584</v>
      </c>
      <c r="K18" s="4">
        <v>463284</v>
      </c>
      <c r="L18" s="4">
        <v>236097</v>
      </c>
      <c r="M18" s="40">
        <v>624581</v>
      </c>
      <c r="N18" s="13">
        <f t="shared" si="0"/>
        <v>5310912</v>
      </c>
    </row>
    <row r="19" spans="1:14" ht="12" customHeight="1" x14ac:dyDescent="0.2">
      <c r="A19" s="7" t="str">
        <f>'Pregnant Women Participating'!A14</f>
        <v>Maryland</v>
      </c>
      <c r="B19" s="13">
        <v>6107577</v>
      </c>
      <c r="C19" s="4">
        <v>8453214</v>
      </c>
      <c r="D19" s="4">
        <v>3653997</v>
      </c>
      <c r="E19" s="4">
        <v>6641863</v>
      </c>
      <c r="F19" s="4">
        <v>6233953</v>
      </c>
      <c r="G19" s="4">
        <v>6789792</v>
      </c>
      <c r="H19" s="4">
        <v>7058422</v>
      </c>
      <c r="I19" s="4">
        <v>6804155</v>
      </c>
      <c r="J19" s="4">
        <v>9286671</v>
      </c>
      <c r="K19" s="4">
        <v>4422169</v>
      </c>
      <c r="L19" s="4">
        <v>6875704</v>
      </c>
      <c r="M19" s="40">
        <v>6776235</v>
      </c>
      <c r="N19" s="13">
        <f t="shared" si="0"/>
        <v>79103752</v>
      </c>
    </row>
    <row r="20" spans="1:14" ht="12" customHeight="1" x14ac:dyDescent="0.2">
      <c r="A20" s="7" t="str">
        <f>'Pregnant Women Participating'!A15</f>
        <v>New Jersey</v>
      </c>
      <c r="B20" s="13">
        <v>10167010</v>
      </c>
      <c r="C20" s="4">
        <v>10817244</v>
      </c>
      <c r="D20" s="4">
        <v>11709076</v>
      </c>
      <c r="E20" s="4">
        <v>12293361</v>
      </c>
      <c r="F20" s="4">
        <v>12177086</v>
      </c>
      <c r="G20" s="4">
        <v>12945804</v>
      </c>
      <c r="H20" s="4">
        <v>13647488</v>
      </c>
      <c r="I20" s="4">
        <v>12907411</v>
      </c>
      <c r="J20" s="4">
        <v>13032518</v>
      </c>
      <c r="K20" s="4">
        <v>13008907</v>
      </c>
      <c r="L20" s="4">
        <v>13208889</v>
      </c>
      <c r="M20" s="40">
        <v>12880398</v>
      </c>
      <c r="N20" s="13">
        <f t="shared" si="0"/>
        <v>148795192</v>
      </c>
    </row>
    <row r="21" spans="1:14" ht="12" customHeight="1" x14ac:dyDescent="0.2">
      <c r="A21" s="7" t="str">
        <f>'Pregnant Women Participating'!A16</f>
        <v>Pennsylvania</v>
      </c>
      <c r="B21" s="13">
        <v>7337959</v>
      </c>
      <c r="C21" s="4">
        <v>7597930</v>
      </c>
      <c r="D21" s="4">
        <v>4861598</v>
      </c>
      <c r="E21" s="4">
        <v>13247944</v>
      </c>
      <c r="F21" s="4">
        <v>9783832</v>
      </c>
      <c r="G21" s="4">
        <v>9757532</v>
      </c>
      <c r="H21" s="4">
        <v>10261631</v>
      </c>
      <c r="I21" s="4">
        <v>10849658</v>
      </c>
      <c r="J21" s="4">
        <v>10972826</v>
      </c>
      <c r="K21" s="4">
        <v>10683645</v>
      </c>
      <c r="L21" s="4">
        <v>11080557</v>
      </c>
      <c r="M21" s="40">
        <v>10911940</v>
      </c>
      <c r="N21" s="13">
        <f t="shared" si="0"/>
        <v>117347052</v>
      </c>
    </row>
    <row r="22" spans="1:14" ht="12" customHeight="1" x14ac:dyDescent="0.2">
      <c r="A22" s="7" t="str">
        <f>'Pregnant Women Participating'!A17</f>
        <v>Puerto Rico</v>
      </c>
      <c r="B22" s="13">
        <v>9313677</v>
      </c>
      <c r="C22" s="4">
        <v>11320139</v>
      </c>
      <c r="D22" s="4">
        <v>11634381</v>
      </c>
      <c r="E22" s="4">
        <v>12666297</v>
      </c>
      <c r="F22" s="4">
        <v>9898198</v>
      </c>
      <c r="G22" s="4">
        <v>11776574</v>
      </c>
      <c r="H22" s="4">
        <v>11254088</v>
      </c>
      <c r="I22" s="4">
        <v>12140117</v>
      </c>
      <c r="J22" s="4">
        <v>12094984</v>
      </c>
      <c r="K22" s="4">
        <v>11516049</v>
      </c>
      <c r="L22" s="4">
        <v>12111813</v>
      </c>
      <c r="M22" s="40">
        <v>12075403</v>
      </c>
      <c r="N22" s="13">
        <f t="shared" si="0"/>
        <v>137801720</v>
      </c>
    </row>
    <row r="23" spans="1:14" ht="12" customHeight="1" x14ac:dyDescent="0.2">
      <c r="A23" s="7" t="str">
        <f>'Pregnant Women Participating'!A18</f>
        <v>Virginia</v>
      </c>
      <c r="B23" s="13">
        <v>5151469</v>
      </c>
      <c r="C23" s="4">
        <v>4919941</v>
      </c>
      <c r="D23" s="4">
        <v>5427486</v>
      </c>
      <c r="E23" s="4">
        <v>5882913</v>
      </c>
      <c r="F23" s="4">
        <v>5419444</v>
      </c>
      <c r="G23" s="4">
        <v>5921246</v>
      </c>
      <c r="H23" s="4">
        <v>5987368</v>
      </c>
      <c r="I23" s="4">
        <v>6156981</v>
      </c>
      <c r="J23" s="4">
        <v>4090912</v>
      </c>
      <c r="K23" s="4">
        <v>6133707</v>
      </c>
      <c r="L23" s="4">
        <v>5838216</v>
      </c>
      <c r="M23" s="40">
        <v>7976161</v>
      </c>
      <c r="N23" s="13">
        <f t="shared" si="0"/>
        <v>68905844</v>
      </c>
    </row>
    <row r="24" spans="1:14" ht="12" customHeight="1" x14ac:dyDescent="0.2">
      <c r="A24" s="7" t="str">
        <f>'Pregnant Women Participating'!A19</f>
        <v>West Virginia</v>
      </c>
      <c r="B24" s="13">
        <v>935194</v>
      </c>
      <c r="C24" s="4">
        <v>1608187</v>
      </c>
      <c r="D24" s="4">
        <v>907605</v>
      </c>
      <c r="E24" s="4">
        <v>2627706</v>
      </c>
      <c r="F24" s="4">
        <v>1677596</v>
      </c>
      <c r="G24" s="4">
        <v>1060202</v>
      </c>
      <c r="H24" s="4">
        <v>1854945</v>
      </c>
      <c r="I24" s="4">
        <v>1128861</v>
      </c>
      <c r="J24" s="4">
        <v>1904648</v>
      </c>
      <c r="K24" s="4">
        <v>2016636</v>
      </c>
      <c r="L24" s="4">
        <v>2186961</v>
      </c>
      <c r="M24" s="40">
        <v>2001826</v>
      </c>
      <c r="N24" s="13">
        <f t="shared" si="0"/>
        <v>19910367</v>
      </c>
    </row>
    <row r="25" spans="1:14" s="17" customFormat="1" ht="24.75" customHeight="1" x14ac:dyDescent="0.2">
      <c r="A25" s="14" t="e">
        <f>'Pregnant Women Participating'!#REF!</f>
        <v>#REF!</v>
      </c>
      <c r="B25" s="16">
        <v>39930844</v>
      </c>
      <c r="C25" s="15">
        <v>45122620</v>
      </c>
      <c r="D25" s="15">
        <v>39746435</v>
      </c>
      <c r="E25" s="15">
        <v>54611089</v>
      </c>
      <c r="F25" s="15">
        <v>46512767</v>
      </c>
      <c r="G25" s="15">
        <v>49102535</v>
      </c>
      <c r="H25" s="15">
        <v>51357780</v>
      </c>
      <c r="I25" s="15">
        <v>51289591</v>
      </c>
      <c r="J25" s="15">
        <v>53269957</v>
      </c>
      <c r="K25" s="15">
        <v>49098209</v>
      </c>
      <c r="L25" s="15">
        <v>52399922</v>
      </c>
      <c r="M25" s="39">
        <v>54107950</v>
      </c>
      <c r="N25" s="16">
        <f t="shared" si="0"/>
        <v>586549699</v>
      </c>
    </row>
    <row r="26" spans="1:14" ht="12" customHeight="1" x14ac:dyDescent="0.2">
      <c r="A26" s="7" t="str">
        <f>'Pregnant Women Participating'!A20</f>
        <v>Alabama</v>
      </c>
      <c r="B26" s="13">
        <v>5289678</v>
      </c>
      <c r="C26" s="4">
        <v>5423693</v>
      </c>
      <c r="D26" s="4">
        <v>5407587</v>
      </c>
      <c r="E26" s="4">
        <v>6246614</v>
      </c>
      <c r="F26" s="4">
        <v>5056321</v>
      </c>
      <c r="G26" s="4">
        <v>5836724</v>
      </c>
      <c r="H26" s="4">
        <v>5692688</v>
      </c>
      <c r="I26" s="4">
        <v>6290500</v>
      </c>
      <c r="J26" s="4">
        <v>5734648</v>
      </c>
      <c r="K26" s="4">
        <v>8498746</v>
      </c>
      <c r="L26" s="4">
        <v>3235264</v>
      </c>
      <c r="M26" s="40">
        <v>8456290</v>
      </c>
      <c r="N26" s="13">
        <f t="shared" si="0"/>
        <v>71168753</v>
      </c>
    </row>
    <row r="27" spans="1:14" ht="12" customHeight="1" x14ac:dyDescent="0.2">
      <c r="A27" s="7" t="str">
        <f>'Pregnant Women Participating'!A21</f>
        <v>Florida</v>
      </c>
      <c r="B27" s="13">
        <v>23646458</v>
      </c>
      <c r="C27" s="4">
        <v>24334885</v>
      </c>
      <c r="D27" s="4">
        <v>25259564</v>
      </c>
      <c r="E27" s="4">
        <v>27828949</v>
      </c>
      <c r="F27" s="4">
        <v>26074631</v>
      </c>
      <c r="G27" s="4">
        <v>28178049</v>
      </c>
      <c r="H27" s="4">
        <v>25950872</v>
      </c>
      <c r="I27" s="4">
        <v>22123540</v>
      </c>
      <c r="J27" s="4">
        <v>28880429</v>
      </c>
      <c r="K27" s="4">
        <v>25449802</v>
      </c>
      <c r="L27" s="4">
        <v>29455517</v>
      </c>
      <c r="M27" s="40">
        <v>26668190</v>
      </c>
      <c r="N27" s="13">
        <f t="shared" si="0"/>
        <v>313850886</v>
      </c>
    </row>
    <row r="28" spans="1:14" ht="12" customHeight="1" x14ac:dyDescent="0.2">
      <c r="A28" s="7" t="str">
        <f>'Pregnant Women Participating'!A22</f>
        <v>Georgia</v>
      </c>
      <c r="B28" s="13">
        <v>7058535</v>
      </c>
      <c r="C28" s="4">
        <v>8288383</v>
      </c>
      <c r="D28" s="4">
        <v>9099572</v>
      </c>
      <c r="E28" s="4">
        <v>10216028</v>
      </c>
      <c r="F28" s="4">
        <v>10020186</v>
      </c>
      <c r="G28" s="4">
        <v>11684800</v>
      </c>
      <c r="H28" s="4">
        <v>12117240</v>
      </c>
      <c r="I28" s="4">
        <v>10208634</v>
      </c>
      <c r="J28" s="4">
        <v>11994874</v>
      </c>
      <c r="K28" s="4">
        <v>11710537</v>
      </c>
      <c r="L28" s="4">
        <v>12139930</v>
      </c>
      <c r="M28" s="40">
        <v>12642153</v>
      </c>
      <c r="N28" s="13">
        <f t="shared" si="0"/>
        <v>127180872</v>
      </c>
    </row>
    <row r="29" spans="1:14" ht="12" customHeight="1" x14ac:dyDescent="0.2">
      <c r="A29" s="7" t="str">
        <f>'Pregnant Women Participating'!A23</f>
        <v>Kentucky</v>
      </c>
      <c r="B29" s="13">
        <v>5304845</v>
      </c>
      <c r="C29" s="4">
        <v>5491267</v>
      </c>
      <c r="D29" s="4">
        <v>5722271</v>
      </c>
      <c r="E29" s="4">
        <v>6278561</v>
      </c>
      <c r="F29" s="4">
        <v>5615571</v>
      </c>
      <c r="G29" s="4">
        <v>5891443</v>
      </c>
      <c r="H29" s="4">
        <v>6235022</v>
      </c>
      <c r="I29" s="4">
        <v>6043430</v>
      </c>
      <c r="J29" s="4">
        <v>6159412</v>
      </c>
      <c r="K29" s="4">
        <v>6303827</v>
      </c>
      <c r="L29" s="4">
        <v>5975437</v>
      </c>
      <c r="M29" s="40">
        <v>5836405</v>
      </c>
      <c r="N29" s="13">
        <f t="shared" si="0"/>
        <v>70857491</v>
      </c>
    </row>
    <row r="30" spans="1:14" ht="12" customHeight="1" x14ac:dyDescent="0.2">
      <c r="A30" s="7" t="str">
        <f>'Pregnant Women Participating'!A24</f>
        <v>Mississippi</v>
      </c>
      <c r="B30" s="13">
        <v>2501009</v>
      </c>
      <c r="C30" s="4">
        <v>2411713</v>
      </c>
      <c r="D30" s="4">
        <v>2834164</v>
      </c>
      <c r="E30" s="4">
        <v>3477623</v>
      </c>
      <c r="F30" s="4">
        <v>2929634</v>
      </c>
      <c r="G30" s="4">
        <v>3680292</v>
      </c>
      <c r="H30" s="4">
        <v>3401943</v>
      </c>
      <c r="I30" s="4">
        <v>2813172</v>
      </c>
      <c r="J30" s="4">
        <v>2960960</v>
      </c>
      <c r="K30" s="4">
        <v>3077541</v>
      </c>
      <c r="L30" s="4">
        <v>3518124</v>
      </c>
      <c r="M30" s="40">
        <v>3473644</v>
      </c>
      <c r="N30" s="13">
        <f t="shared" si="0"/>
        <v>37079819</v>
      </c>
    </row>
    <row r="31" spans="1:14" ht="12" customHeight="1" x14ac:dyDescent="0.2">
      <c r="A31" s="7" t="str">
        <f>'Pregnant Women Participating'!A25</f>
        <v>North Carolina</v>
      </c>
      <c r="B31" s="13">
        <v>11356000</v>
      </c>
      <c r="C31" s="4">
        <v>11847609</v>
      </c>
      <c r="D31" s="4">
        <v>11908673</v>
      </c>
      <c r="E31" s="4">
        <v>13002943</v>
      </c>
      <c r="F31" s="4">
        <v>12409920</v>
      </c>
      <c r="G31" s="4">
        <v>13094045</v>
      </c>
      <c r="H31" s="4">
        <v>15467574</v>
      </c>
      <c r="I31" s="4">
        <v>11181668</v>
      </c>
      <c r="J31" s="4">
        <v>13952940</v>
      </c>
      <c r="K31" s="4">
        <v>12559048</v>
      </c>
      <c r="L31" s="4">
        <v>10959386</v>
      </c>
      <c r="M31" s="40">
        <v>12110598</v>
      </c>
      <c r="N31" s="13">
        <f t="shared" si="0"/>
        <v>149850404</v>
      </c>
    </row>
    <row r="32" spans="1:14" ht="12" customHeight="1" x14ac:dyDescent="0.2">
      <c r="A32" s="7" t="str">
        <f>'Pregnant Women Participating'!A26</f>
        <v>South Carolina</v>
      </c>
      <c r="B32" s="13">
        <v>3613567</v>
      </c>
      <c r="C32" s="4">
        <v>3631638</v>
      </c>
      <c r="D32" s="4">
        <v>4295275</v>
      </c>
      <c r="E32" s="4">
        <v>4732128</v>
      </c>
      <c r="F32" s="4">
        <v>3897638</v>
      </c>
      <c r="G32" s="4">
        <v>5078008</v>
      </c>
      <c r="H32" s="4">
        <v>4735782</v>
      </c>
      <c r="I32" s="4">
        <v>4740110</v>
      </c>
      <c r="J32" s="4">
        <v>5370380</v>
      </c>
      <c r="K32" s="4">
        <v>5082866</v>
      </c>
      <c r="L32" s="4">
        <v>4939257</v>
      </c>
      <c r="M32" s="40">
        <v>5177380</v>
      </c>
      <c r="N32" s="13">
        <f t="shared" si="0"/>
        <v>55294029</v>
      </c>
    </row>
    <row r="33" spans="1:14" ht="12" customHeight="1" x14ac:dyDescent="0.2">
      <c r="A33" s="7" t="str">
        <f>'Pregnant Women Participating'!A27</f>
        <v>Tennessee</v>
      </c>
      <c r="B33" s="13">
        <v>2820307</v>
      </c>
      <c r="C33" s="4">
        <v>2148582</v>
      </c>
      <c r="D33" s="4">
        <v>2827676</v>
      </c>
      <c r="E33" s="4">
        <v>10281081</v>
      </c>
      <c r="F33" s="4">
        <v>5699341</v>
      </c>
      <c r="G33" s="4">
        <v>3428558</v>
      </c>
      <c r="H33" s="4">
        <v>10116581</v>
      </c>
      <c r="I33" s="4">
        <v>7478071</v>
      </c>
      <c r="J33" s="4">
        <v>2786037</v>
      </c>
      <c r="K33" s="4">
        <v>6973205</v>
      </c>
      <c r="L33" s="4">
        <v>7317302</v>
      </c>
      <c r="M33" s="40">
        <v>6797917</v>
      </c>
      <c r="N33" s="13">
        <f t="shared" si="0"/>
        <v>68674658</v>
      </c>
    </row>
    <row r="34" spans="1:14" ht="12" customHeight="1" x14ac:dyDescent="0.2">
      <c r="A34" s="7" t="str">
        <f>'Pregnant Women Participating'!A28</f>
        <v>Choctaw Indians, MS</v>
      </c>
      <c r="B34" s="13">
        <v>31479</v>
      </c>
      <c r="C34" s="4">
        <v>40384</v>
      </c>
      <c r="D34" s="4">
        <v>40187</v>
      </c>
      <c r="E34" s="4">
        <v>30800</v>
      </c>
      <c r="F34" s="4">
        <v>38090</v>
      </c>
      <c r="G34" s="4">
        <v>42604</v>
      </c>
      <c r="H34" s="4">
        <v>40813</v>
      </c>
      <c r="I34" s="4">
        <v>52934</v>
      </c>
      <c r="J34" s="4">
        <v>48771</v>
      </c>
      <c r="K34" s="4">
        <v>45215</v>
      </c>
      <c r="L34" s="4">
        <v>48131</v>
      </c>
      <c r="M34" s="40">
        <v>46693</v>
      </c>
      <c r="N34" s="13">
        <f t="shared" si="0"/>
        <v>506101</v>
      </c>
    </row>
    <row r="35" spans="1:14" ht="12" customHeight="1" x14ac:dyDescent="0.2">
      <c r="A35" s="7" t="str">
        <f>'Pregnant Women Participating'!A29</f>
        <v>Eastern Cherokee, NC</v>
      </c>
      <c r="B35" s="13">
        <v>23509</v>
      </c>
      <c r="C35" s="4">
        <v>21902</v>
      </c>
      <c r="D35" s="4">
        <v>22497</v>
      </c>
      <c r="E35" s="4">
        <v>26486</v>
      </c>
      <c r="F35" s="4">
        <v>24129</v>
      </c>
      <c r="G35" s="4">
        <v>25105</v>
      </c>
      <c r="H35" s="4">
        <v>27957</v>
      </c>
      <c r="I35" s="4">
        <v>22447</v>
      </c>
      <c r="J35" s="4">
        <v>23110</v>
      </c>
      <c r="K35" s="4">
        <v>22790</v>
      </c>
      <c r="L35" s="4">
        <v>20114</v>
      </c>
      <c r="M35" s="40">
        <v>22111</v>
      </c>
      <c r="N35" s="13">
        <f t="shared" si="0"/>
        <v>282157</v>
      </c>
    </row>
    <row r="36" spans="1:14" s="17" customFormat="1" ht="24.75" customHeight="1" x14ac:dyDescent="0.2">
      <c r="A36" s="14" t="e">
        <f>'Pregnant Women Participating'!#REF!</f>
        <v>#REF!</v>
      </c>
      <c r="B36" s="16">
        <v>61645387</v>
      </c>
      <c r="C36" s="15">
        <v>63640056</v>
      </c>
      <c r="D36" s="15">
        <v>67417466</v>
      </c>
      <c r="E36" s="15">
        <v>82121213</v>
      </c>
      <c r="F36" s="15">
        <v>71765461</v>
      </c>
      <c r="G36" s="15">
        <v>76939628</v>
      </c>
      <c r="H36" s="15">
        <v>83786472</v>
      </c>
      <c r="I36" s="15">
        <v>70954506</v>
      </c>
      <c r="J36" s="15">
        <v>77911561</v>
      </c>
      <c r="K36" s="15">
        <v>79723577</v>
      </c>
      <c r="L36" s="15">
        <v>77608462</v>
      </c>
      <c r="M36" s="39">
        <v>81231381</v>
      </c>
      <c r="N36" s="16">
        <f t="shared" si="0"/>
        <v>894745170</v>
      </c>
    </row>
    <row r="37" spans="1:14" ht="12" customHeight="1" x14ac:dyDescent="0.2">
      <c r="A37" s="7" t="str">
        <f>'Pregnant Women Participating'!A30</f>
        <v>Illinois</v>
      </c>
      <c r="B37" s="13">
        <v>8189972</v>
      </c>
      <c r="C37" s="4">
        <v>8654995</v>
      </c>
      <c r="D37" s="4">
        <v>9747423</v>
      </c>
      <c r="E37" s="4">
        <v>9430146</v>
      </c>
      <c r="F37" s="4">
        <v>7462628</v>
      </c>
      <c r="G37" s="4">
        <v>11889945</v>
      </c>
      <c r="H37" s="4">
        <v>11859435</v>
      </c>
      <c r="I37" s="4">
        <v>9545649</v>
      </c>
      <c r="J37" s="4">
        <v>10575088</v>
      </c>
      <c r="K37" s="4">
        <v>8605367</v>
      </c>
      <c r="L37" s="4">
        <v>9306819</v>
      </c>
      <c r="M37" s="40">
        <v>10293567</v>
      </c>
      <c r="N37" s="13">
        <f t="shared" si="0"/>
        <v>115561034</v>
      </c>
    </row>
    <row r="38" spans="1:14" ht="12" customHeight="1" x14ac:dyDescent="0.2">
      <c r="A38" s="7" t="str">
        <f>'Pregnant Women Participating'!A31</f>
        <v>Indiana</v>
      </c>
      <c r="B38" s="13">
        <v>10236288</v>
      </c>
      <c r="C38" s="4">
        <v>9232613</v>
      </c>
      <c r="D38" s="4">
        <v>184237</v>
      </c>
      <c r="E38" s="4">
        <v>4701465</v>
      </c>
      <c r="F38" s="4">
        <v>9257423</v>
      </c>
      <c r="G38" s="4">
        <v>7282343</v>
      </c>
      <c r="H38" s="4">
        <v>6478276</v>
      </c>
      <c r="I38" s="4">
        <v>7835808</v>
      </c>
      <c r="J38" s="4">
        <v>7245812</v>
      </c>
      <c r="K38" s="4">
        <v>7662894</v>
      </c>
      <c r="L38" s="4">
        <v>7580130</v>
      </c>
      <c r="M38" s="40">
        <v>6322698</v>
      </c>
      <c r="N38" s="13">
        <f t="shared" si="0"/>
        <v>84019987</v>
      </c>
    </row>
    <row r="39" spans="1:14" ht="12" customHeight="1" x14ac:dyDescent="0.2">
      <c r="A39" s="7" t="str">
        <f>'Pregnant Women Participating'!A32</f>
        <v>Iowa</v>
      </c>
      <c r="B39" s="13">
        <v>2824721</v>
      </c>
      <c r="C39" s="4">
        <v>2801620</v>
      </c>
      <c r="D39" s="4">
        <v>2934810</v>
      </c>
      <c r="E39" s="4">
        <v>3251501</v>
      </c>
      <c r="F39" s="4">
        <v>2924043</v>
      </c>
      <c r="G39" s="4">
        <v>3147052</v>
      </c>
      <c r="H39" s="4">
        <v>3157156</v>
      </c>
      <c r="I39" s="4">
        <v>3125867</v>
      </c>
      <c r="J39" s="4">
        <v>3166695</v>
      </c>
      <c r="K39" s="4">
        <v>3282992</v>
      </c>
      <c r="L39" s="4">
        <v>3245331</v>
      </c>
      <c r="M39" s="40">
        <v>3174680</v>
      </c>
      <c r="N39" s="13">
        <f t="shared" si="0"/>
        <v>37036468</v>
      </c>
    </row>
    <row r="40" spans="1:14" ht="12" customHeight="1" x14ac:dyDescent="0.2">
      <c r="A40" s="7" t="str">
        <f>'Pregnant Women Participating'!A33</f>
        <v>Michigan</v>
      </c>
      <c r="B40" s="13">
        <v>8574022</v>
      </c>
      <c r="C40" s="4">
        <v>9066276</v>
      </c>
      <c r="D40" s="4">
        <v>9678624</v>
      </c>
      <c r="E40" s="4">
        <v>11469896</v>
      </c>
      <c r="F40" s="4">
        <v>9014209</v>
      </c>
      <c r="G40" s="4">
        <v>11458553</v>
      </c>
      <c r="H40" s="4">
        <v>9181022</v>
      </c>
      <c r="I40" s="4">
        <v>14989397</v>
      </c>
      <c r="J40" s="4">
        <v>10750999</v>
      </c>
      <c r="K40" s="4">
        <v>7746775</v>
      </c>
      <c r="L40" s="4">
        <v>11773960</v>
      </c>
      <c r="M40" s="40">
        <v>9392752</v>
      </c>
      <c r="N40" s="13">
        <f t="shared" si="0"/>
        <v>123096485</v>
      </c>
    </row>
    <row r="41" spans="1:14" ht="12" customHeight="1" x14ac:dyDescent="0.2">
      <c r="A41" s="7" t="str">
        <f>'Pregnant Women Participating'!A34</f>
        <v>Minnesota</v>
      </c>
      <c r="B41" s="13">
        <v>5149372</v>
      </c>
      <c r="C41" s="4">
        <v>5259307</v>
      </c>
      <c r="D41" s="4">
        <v>7484163</v>
      </c>
      <c r="E41" s="4">
        <v>4449464</v>
      </c>
      <c r="F41" s="4">
        <v>5689411</v>
      </c>
      <c r="G41" s="4">
        <v>6069725</v>
      </c>
      <c r="H41" s="4">
        <v>6245668</v>
      </c>
      <c r="I41" s="4">
        <v>7850653</v>
      </c>
      <c r="J41" s="4">
        <v>6015217</v>
      </c>
      <c r="K41" s="4">
        <v>3794799</v>
      </c>
      <c r="L41" s="4">
        <v>5681702</v>
      </c>
      <c r="M41" s="40">
        <v>5485117</v>
      </c>
      <c r="N41" s="13">
        <f t="shared" si="0"/>
        <v>69174598</v>
      </c>
    </row>
    <row r="42" spans="1:14" ht="12" customHeight="1" x14ac:dyDescent="0.2">
      <c r="A42" s="7" t="str">
        <f>'Pregnant Women Participating'!A35</f>
        <v>Ohio</v>
      </c>
      <c r="B42" s="13">
        <v>7447783</v>
      </c>
      <c r="C42" s="4">
        <v>8729578</v>
      </c>
      <c r="D42" s="4">
        <v>9283159</v>
      </c>
      <c r="E42" s="4">
        <v>9990751</v>
      </c>
      <c r="F42" s="4">
        <v>9816924</v>
      </c>
      <c r="G42" s="4">
        <v>12873495</v>
      </c>
      <c r="H42" s="4">
        <v>8293379</v>
      </c>
      <c r="I42" s="4">
        <v>9703064</v>
      </c>
      <c r="J42" s="4">
        <v>9650940</v>
      </c>
      <c r="K42" s="4">
        <v>9906072</v>
      </c>
      <c r="L42" s="4">
        <v>10905225</v>
      </c>
      <c r="M42" s="40">
        <v>9803054</v>
      </c>
      <c r="N42" s="13">
        <f t="shared" si="0"/>
        <v>116403424</v>
      </c>
    </row>
    <row r="43" spans="1:14" ht="12" customHeight="1" x14ac:dyDescent="0.2">
      <c r="A43" s="7" t="str">
        <f>'Pregnant Women Participating'!A36</f>
        <v>Wisconsin</v>
      </c>
      <c r="B43" s="13">
        <v>5313197</v>
      </c>
      <c r="C43" s="4">
        <v>3683131</v>
      </c>
      <c r="D43" s="4">
        <v>5687278</v>
      </c>
      <c r="E43" s="4">
        <v>5932547</v>
      </c>
      <c r="F43" s="4">
        <v>3617540</v>
      </c>
      <c r="G43" s="4">
        <v>-392892</v>
      </c>
      <c r="H43" s="4">
        <v>5881425</v>
      </c>
      <c r="I43" s="4">
        <v>1823212</v>
      </c>
      <c r="J43" s="4">
        <v>-2366978</v>
      </c>
      <c r="K43" s="4">
        <v>4068870</v>
      </c>
      <c r="L43" s="4">
        <v>4149078</v>
      </c>
      <c r="M43" s="40">
        <v>3996011</v>
      </c>
      <c r="N43" s="13">
        <f t="shared" si="0"/>
        <v>41392419</v>
      </c>
    </row>
    <row r="44" spans="1:14" s="17" customFormat="1" ht="24.75" customHeight="1" x14ac:dyDescent="0.2">
      <c r="A44" s="14" t="e">
        <f>'Pregnant Women Participating'!#REF!</f>
        <v>#REF!</v>
      </c>
      <c r="B44" s="16">
        <v>47735355</v>
      </c>
      <c r="C44" s="15">
        <v>47427520</v>
      </c>
      <c r="D44" s="15">
        <v>44999694</v>
      </c>
      <c r="E44" s="15">
        <v>49225770</v>
      </c>
      <c r="F44" s="15">
        <v>47782178</v>
      </c>
      <c r="G44" s="15">
        <v>52328221</v>
      </c>
      <c r="H44" s="15">
        <v>51096361</v>
      </c>
      <c r="I44" s="15">
        <v>54873650</v>
      </c>
      <c r="J44" s="15">
        <v>45037773</v>
      </c>
      <c r="K44" s="15">
        <v>45067769</v>
      </c>
      <c r="L44" s="15">
        <v>52642245</v>
      </c>
      <c r="M44" s="39">
        <v>48467879</v>
      </c>
      <c r="N44" s="16">
        <f t="shared" si="0"/>
        <v>586684415</v>
      </c>
    </row>
    <row r="45" spans="1:14" ht="12" customHeight="1" x14ac:dyDescent="0.2">
      <c r="A45" s="7" t="str">
        <f>'Pregnant Women Participating'!A37</f>
        <v>Arizona</v>
      </c>
      <c r="B45" s="13">
        <v>5592096</v>
      </c>
      <c r="C45" s="4">
        <v>6146887</v>
      </c>
      <c r="D45" s="4">
        <v>6790984</v>
      </c>
      <c r="E45" s="4">
        <v>7304492</v>
      </c>
      <c r="F45" s="4">
        <v>6260332</v>
      </c>
      <c r="G45" s="4">
        <v>6938830</v>
      </c>
      <c r="H45" s="4">
        <v>7397039</v>
      </c>
      <c r="I45" s="4">
        <v>6840449</v>
      </c>
      <c r="J45" s="4">
        <v>6960898</v>
      </c>
      <c r="K45" s="4">
        <v>6813278</v>
      </c>
      <c r="L45" s="4">
        <v>6981072</v>
      </c>
      <c r="M45" s="40">
        <v>7201249</v>
      </c>
      <c r="N45" s="13">
        <f t="shared" si="0"/>
        <v>81227606</v>
      </c>
    </row>
    <row r="46" spans="1:14" ht="12" customHeight="1" x14ac:dyDescent="0.2">
      <c r="A46" s="7" t="str">
        <f>'Pregnant Women Participating'!A38</f>
        <v>Arkansas</v>
      </c>
      <c r="B46" s="13">
        <v>2018215</v>
      </c>
      <c r="C46" s="4">
        <v>2994365</v>
      </c>
      <c r="D46" s="4">
        <v>3344487</v>
      </c>
      <c r="E46" s="4">
        <v>2983830</v>
      </c>
      <c r="F46" s="4">
        <v>3785547</v>
      </c>
      <c r="G46" s="4">
        <v>3195555</v>
      </c>
      <c r="H46" s="4">
        <v>3246138</v>
      </c>
      <c r="I46" s="4">
        <v>3398470</v>
      </c>
      <c r="J46" s="4">
        <v>3315221</v>
      </c>
      <c r="K46" s="4">
        <v>3459699</v>
      </c>
      <c r="L46" s="4">
        <v>2966542</v>
      </c>
      <c r="M46" s="40">
        <v>4485337</v>
      </c>
      <c r="N46" s="13">
        <f t="shared" si="0"/>
        <v>39193406</v>
      </c>
    </row>
    <row r="47" spans="1:14" ht="12" customHeight="1" x14ac:dyDescent="0.2">
      <c r="A47" s="7" t="str">
        <f>'Pregnant Women Participating'!A39</f>
        <v>Louisiana</v>
      </c>
      <c r="B47" s="13">
        <v>5371664</v>
      </c>
      <c r="C47" s="4">
        <v>1773310</v>
      </c>
      <c r="D47" s="4">
        <v>1977607</v>
      </c>
      <c r="E47" s="4">
        <v>6914527</v>
      </c>
      <c r="F47" s="4">
        <v>4615021</v>
      </c>
      <c r="G47" s="4">
        <v>4727124</v>
      </c>
      <c r="H47" s="4">
        <v>6624936</v>
      </c>
      <c r="I47" s="4">
        <v>7566668</v>
      </c>
      <c r="J47" s="4">
        <v>1276872</v>
      </c>
      <c r="K47" s="4">
        <v>5248313</v>
      </c>
      <c r="L47" s="4">
        <v>3034440</v>
      </c>
      <c r="M47" s="40">
        <v>5898911</v>
      </c>
      <c r="N47" s="13">
        <f t="shared" si="0"/>
        <v>55029393</v>
      </c>
    </row>
    <row r="48" spans="1:14" ht="12" customHeight="1" x14ac:dyDescent="0.2">
      <c r="A48" s="7" t="str">
        <f>'Pregnant Women Participating'!A40</f>
        <v>New Mexico</v>
      </c>
      <c r="B48" s="13">
        <v>1449927</v>
      </c>
      <c r="C48" s="4">
        <v>1566904</v>
      </c>
      <c r="D48" s="4">
        <v>1595522</v>
      </c>
      <c r="E48" s="4">
        <v>1817484</v>
      </c>
      <c r="F48" s="4">
        <v>1821078</v>
      </c>
      <c r="G48" s="4">
        <v>1895242</v>
      </c>
      <c r="H48" s="4">
        <v>1917425</v>
      </c>
      <c r="I48" s="4">
        <v>2043565</v>
      </c>
      <c r="J48" s="4">
        <v>2008892</v>
      </c>
      <c r="K48" s="4">
        <v>2735541</v>
      </c>
      <c r="L48" s="4">
        <v>1407617</v>
      </c>
      <c r="M48" s="40">
        <v>2096195</v>
      </c>
      <c r="N48" s="13">
        <f t="shared" si="0"/>
        <v>22355392</v>
      </c>
    </row>
    <row r="49" spans="1:14" ht="12" customHeight="1" x14ac:dyDescent="0.2">
      <c r="A49" s="7" t="str">
        <f>'Pregnant Women Participating'!A41</f>
        <v>Oklahoma</v>
      </c>
      <c r="B49" s="13">
        <v>2817639</v>
      </c>
      <c r="C49" s="4">
        <v>2772669</v>
      </c>
      <c r="D49" s="4">
        <v>2725629</v>
      </c>
      <c r="E49" s="4">
        <v>3223900</v>
      </c>
      <c r="F49" s="4">
        <v>2601738</v>
      </c>
      <c r="G49" s="4">
        <v>3249073</v>
      </c>
      <c r="H49" s="4">
        <v>3197676</v>
      </c>
      <c r="I49" s="4">
        <v>3120405</v>
      </c>
      <c r="J49" s="4">
        <v>3338777</v>
      </c>
      <c r="K49" s="4">
        <v>3264546</v>
      </c>
      <c r="L49" s="4">
        <v>3442265</v>
      </c>
      <c r="M49" s="40">
        <v>3216755</v>
      </c>
      <c r="N49" s="13">
        <f t="shared" si="0"/>
        <v>36971072</v>
      </c>
    </row>
    <row r="50" spans="1:14" ht="12" customHeight="1" x14ac:dyDescent="0.2">
      <c r="A50" s="7" t="str">
        <f>'Pregnant Women Participating'!A42</f>
        <v>Texas</v>
      </c>
      <c r="B50" s="13">
        <v>44605312</v>
      </c>
      <c r="C50" s="4">
        <v>14485471</v>
      </c>
      <c r="D50" s="4">
        <v>33455578</v>
      </c>
      <c r="E50" s="4">
        <v>32756693</v>
      </c>
      <c r="F50" s="4">
        <v>34564313</v>
      </c>
      <c r="G50" s="4">
        <v>33557466</v>
      </c>
      <c r="H50" s="4">
        <v>38455818</v>
      </c>
      <c r="I50" s="4">
        <v>40640862</v>
      </c>
      <c r="J50" s="4">
        <v>34759017</v>
      </c>
      <c r="K50" s="4">
        <v>33791345</v>
      </c>
      <c r="L50" s="4">
        <v>37518480</v>
      </c>
      <c r="M50" s="40">
        <v>42591502</v>
      </c>
      <c r="N50" s="13">
        <f t="shared" si="0"/>
        <v>421181857</v>
      </c>
    </row>
    <row r="51" spans="1:14" ht="12" customHeight="1" x14ac:dyDescent="0.2">
      <c r="A51" s="7" t="str">
        <f>'Pregnant Women Participating'!A43</f>
        <v>Utah</v>
      </c>
      <c r="B51" s="13">
        <v>1765811</v>
      </c>
      <c r="C51" s="4">
        <v>2673266</v>
      </c>
      <c r="D51" s="4">
        <v>1505083</v>
      </c>
      <c r="E51" s="4">
        <v>2460055</v>
      </c>
      <c r="F51" s="4">
        <v>2927977</v>
      </c>
      <c r="G51" s="4">
        <v>1888047</v>
      </c>
      <c r="H51" s="4">
        <v>2416896</v>
      </c>
      <c r="I51" s="4">
        <v>2807698</v>
      </c>
      <c r="J51" s="4">
        <v>2653858</v>
      </c>
      <c r="K51" s="4">
        <v>2483887</v>
      </c>
      <c r="L51" s="4">
        <v>2519942</v>
      </c>
      <c r="M51" s="40">
        <v>2684725</v>
      </c>
      <c r="N51" s="13">
        <f t="shared" si="0"/>
        <v>28787245</v>
      </c>
    </row>
    <row r="52" spans="1:14" ht="12" customHeight="1" x14ac:dyDescent="0.2">
      <c r="A52" s="7" t="str">
        <f>'Pregnant Women Participating'!A44</f>
        <v>Inter-Tribal Council, AZ</v>
      </c>
      <c r="B52" s="13">
        <v>287836</v>
      </c>
      <c r="C52" s="4">
        <v>273075</v>
      </c>
      <c r="D52" s="4">
        <v>285247</v>
      </c>
      <c r="E52" s="4">
        <v>299398</v>
      </c>
      <c r="F52" s="4">
        <v>261073</v>
      </c>
      <c r="G52" s="4">
        <v>286629</v>
      </c>
      <c r="H52" s="4">
        <v>314883</v>
      </c>
      <c r="I52" s="4">
        <v>288771</v>
      </c>
      <c r="J52" s="4">
        <v>310152</v>
      </c>
      <c r="K52" s="4">
        <v>301842</v>
      </c>
      <c r="L52" s="4">
        <v>298526</v>
      </c>
      <c r="M52" s="40">
        <v>429298</v>
      </c>
      <c r="N52" s="13">
        <f t="shared" si="0"/>
        <v>3636730</v>
      </c>
    </row>
    <row r="53" spans="1:14" ht="12" customHeight="1" x14ac:dyDescent="0.2">
      <c r="A53" s="7" t="str">
        <f>'Pregnant Women Participating'!A45</f>
        <v>Navajo Nation, AZ</v>
      </c>
      <c r="B53" s="13">
        <v>242368</v>
      </c>
      <c r="C53" s="4">
        <v>228360</v>
      </c>
      <c r="D53" s="4">
        <v>237903</v>
      </c>
      <c r="E53" s="4">
        <v>275631</v>
      </c>
      <c r="F53" s="4">
        <v>226260</v>
      </c>
      <c r="G53" s="4">
        <v>271930</v>
      </c>
      <c r="H53" s="4">
        <v>267226</v>
      </c>
      <c r="I53" s="4">
        <v>271706</v>
      </c>
      <c r="J53" s="4">
        <v>266663</v>
      </c>
      <c r="K53" s="4">
        <v>282800</v>
      </c>
      <c r="L53" s="4">
        <v>280147</v>
      </c>
      <c r="M53" s="40">
        <v>265765</v>
      </c>
      <c r="N53" s="13">
        <f t="shared" si="0"/>
        <v>3116759</v>
      </c>
    </row>
    <row r="54" spans="1:14" ht="12" customHeight="1" x14ac:dyDescent="0.2">
      <c r="A54" s="7" t="str">
        <f>'Pregnant Women Participating'!A46</f>
        <v>Acoma, Canoncito &amp; Laguna, NM</v>
      </c>
      <c r="B54" s="13">
        <v>16598</v>
      </c>
      <c r="C54" s="4">
        <v>6000</v>
      </c>
      <c r="D54" s="4">
        <v>17940</v>
      </c>
      <c r="E54" s="4">
        <v>16494</v>
      </c>
      <c r="F54" s="4">
        <v>13684</v>
      </c>
      <c r="G54" s="4">
        <v>23316</v>
      </c>
      <c r="H54" s="4">
        <v>10000</v>
      </c>
      <c r="I54" s="4">
        <v>14066</v>
      </c>
      <c r="J54" s="4">
        <v>18672</v>
      </c>
      <c r="K54" s="4">
        <v>11785</v>
      </c>
      <c r="L54" s="4">
        <v>12314</v>
      </c>
      <c r="M54" s="40">
        <v>13869</v>
      </c>
      <c r="N54" s="13">
        <f t="shared" si="0"/>
        <v>174738</v>
      </c>
    </row>
    <row r="55" spans="1:14" ht="12" customHeight="1" x14ac:dyDescent="0.2">
      <c r="A55" s="7" t="str">
        <f>'Pregnant Women Participating'!A47</f>
        <v>Eight Northern Pueblos, NM</v>
      </c>
      <c r="B55" s="13">
        <v>13099</v>
      </c>
      <c r="C55" s="4">
        <v>15763</v>
      </c>
      <c r="D55" s="4">
        <v>16142</v>
      </c>
      <c r="E55" s="4">
        <v>19026</v>
      </c>
      <c r="F55" s="4">
        <v>16617</v>
      </c>
      <c r="G55" s="4">
        <v>17942</v>
      </c>
      <c r="H55" s="4">
        <v>17342</v>
      </c>
      <c r="I55" s="4">
        <v>17200</v>
      </c>
      <c r="J55" s="4">
        <v>17886</v>
      </c>
      <c r="K55" s="4">
        <v>20323</v>
      </c>
      <c r="L55" s="4">
        <v>19986</v>
      </c>
      <c r="M55" s="40">
        <v>20180</v>
      </c>
      <c r="N55" s="13">
        <f t="shared" si="0"/>
        <v>211506</v>
      </c>
    </row>
    <row r="56" spans="1:14" ht="12" customHeight="1" x14ac:dyDescent="0.2">
      <c r="A56" s="7" t="str">
        <f>'Pregnant Women Participating'!A48</f>
        <v>Five Sandoval Pueblos, NM</v>
      </c>
      <c r="B56" s="13">
        <v>7614</v>
      </c>
      <c r="C56" s="4">
        <v>6683</v>
      </c>
      <c r="D56" s="4">
        <v>7943</v>
      </c>
      <c r="E56" s="4">
        <v>9096</v>
      </c>
      <c r="F56" s="4">
        <v>9437</v>
      </c>
      <c r="G56" s="4">
        <v>9604</v>
      </c>
      <c r="H56" s="4">
        <v>8956</v>
      </c>
      <c r="I56" s="4">
        <v>10834</v>
      </c>
      <c r="J56" s="4">
        <v>11475</v>
      </c>
      <c r="K56" s="4">
        <v>11368</v>
      </c>
      <c r="L56" s="4">
        <v>13238</v>
      </c>
      <c r="M56" s="40">
        <v>12501</v>
      </c>
      <c r="N56" s="13">
        <f t="shared" si="0"/>
        <v>118749</v>
      </c>
    </row>
    <row r="57" spans="1:14" ht="12" customHeight="1" x14ac:dyDescent="0.2">
      <c r="A57" s="7" t="str">
        <f>'Pregnant Women Participating'!A49</f>
        <v>Isleta Pueblo, NM</v>
      </c>
      <c r="B57" s="13">
        <v>42596</v>
      </c>
      <c r="C57" s="4">
        <v>47502</v>
      </c>
      <c r="D57" s="4">
        <v>50379</v>
      </c>
      <c r="E57" s="4">
        <v>54254</v>
      </c>
      <c r="F57" s="4">
        <v>56925</v>
      </c>
      <c r="G57" s="4">
        <v>62567</v>
      </c>
      <c r="H57" s="4">
        <v>63503</v>
      </c>
      <c r="I57" s="4">
        <v>71790</v>
      </c>
      <c r="J57" s="4">
        <v>73509</v>
      </c>
      <c r="K57" s="4">
        <v>74613</v>
      </c>
      <c r="L57" s="4">
        <v>87698</v>
      </c>
      <c r="M57" s="40">
        <v>56738</v>
      </c>
      <c r="N57" s="13">
        <f t="shared" si="0"/>
        <v>742074</v>
      </c>
    </row>
    <row r="58" spans="1:14" ht="12" customHeight="1" x14ac:dyDescent="0.2">
      <c r="A58" s="7" t="str">
        <f>'Pregnant Women Participating'!A50</f>
        <v>San Felipe Pueblo, NM</v>
      </c>
      <c r="B58" s="13">
        <v>45737</v>
      </c>
      <c r="C58" s="4">
        <v>45250</v>
      </c>
      <c r="D58" s="4">
        <v>44800</v>
      </c>
      <c r="E58" s="4">
        <v>45600</v>
      </c>
      <c r="F58" s="4">
        <v>44960</v>
      </c>
      <c r="G58" s="4">
        <v>45200</v>
      </c>
      <c r="H58" s="4">
        <v>44520</v>
      </c>
      <c r="I58" s="4">
        <v>45820</v>
      </c>
      <c r="J58" s="4">
        <v>45927</v>
      </c>
      <c r="K58" s="4">
        <v>48350</v>
      </c>
      <c r="L58" s="4">
        <v>45930</v>
      </c>
      <c r="M58" s="40">
        <v>46780</v>
      </c>
      <c r="N58" s="13">
        <f t="shared" si="0"/>
        <v>548874</v>
      </c>
    </row>
    <row r="59" spans="1:14" ht="12" customHeight="1" x14ac:dyDescent="0.2">
      <c r="A59" s="7" t="str">
        <f>'Pregnant Women Participating'!A51</f>
        <v>Santo Domingo Tribe, NM</v>
      </c>
      <c r="B59" s="13">
        <v>14545</v>
      </c>
      <c r="C59" s="4">
        <v>14652</v>
      </c>
      <c r="D59" s="4">
        <v>17966</v>
      </c>
      <c r="E59" s="4">
        <v>14980</v>
      </c>
      <c r="F59" s="4">
        <v>19710</v>
      </c>
      <c r="G59" s="4">
        <v>21008</v>
      </c>
      <c r="H59" s="4">
        <v>17347</v>
      </c>
      <c r="I59" s="4">
        <v>20651</v>
      </c>
      <c r="J59" s="4">
        <v>23865</v>
      </c>
      <c r="K59" s="4">
        <v>21239</v>
      </c>
      <c r="L59" s="4">
        <v>19874</v>
      </c>
      <c r="M59" s="40">
        <v>30071</v>
      </c>
      <c r="N59" s="13">
        <f t="shared" si="0"/>
        <v>235908</v>
      </c>
    </row>
    <row r="60" spans="1:14" ht="12" customHeight="1" x14ac:dyDescent="0.2">
      <c r="A60" s="7" t="str">
        <f>'Pregnant Women Participating'!A52</f>
        <v>Zuni Pueblo, NM</v>
      </c>
      <c r="B60" s="13">
        <v>23186</v>
      </c>
      <c r="C60" s="4">
        <v>24456</v>
      </c>
      <c r="D60" s="4">
        <v>26852</v>
      </c>
      <c r="E60" s="4">
        <v>27654</v>
      </c>
      <c r="F60" s="4">
        <v>27871</v>
      </c>
      <c r="G60" s="4">
        <v>28817</v>
      </c>
      <c r="H60" s="4">
        <v>28225</v>
      </c>
      <c r="I60" s="4">
        <v>31880</v>
      </c>
      <c r="J60" s="4">
        <v>31675</v>
      </c>
      <c r="K60" s="4">
        <v>32042</v>
      </c>
      <c r="L60" s="4">
        <v>30412</v>
      </c>
      <c r="M60" s="40">
        <v>29942</v>
      </c>
      <c r="N60" s="13">
        <f t="shared" si="0"/>
        <v>343012</v>
      </c>
    </row>
    <row r="61" spans="1:14" ht="12" customHeight="1" x14ac:dyDescent="0.2">
      <c r="A61" s="7" t="str">
        <f>'Pregnant Women Participating'!A53</f>
        <v>Cherokee Nation, OK</v>
      </c>
      <c r="B61" s="13">
        <v>185398</v>
      </c>
      <c r="C61" s="4">
        <v>180272</v>
      </c>
      <c r="D61" s="4">
        <v>185687</v>
      </c>
      <c r="E61" s="4">
        <v>232109</v>
      </c>
      <c r="F61" s="4">
        <v>213886</v>
      </c>
      <c r="G61" s="4">
        <v>235967</v>
      </c>
      <c r="H61" s="4">
        <v>253290</v>
      </c>
      <c r="I61" s="4">
        <v>282081</v>
      </c>
      <c r="J61" s="4">
        <v>284187</v>
      </c>
      <c r="K61" s="4">
        <v>292904</v>
      </c>
      <c r="L61" s="4">
        <v>313012</v>
      </c>
      <c r="M61" s="40">
        <v>322786</v>
      </c>
      <c r="N61" s="13">
        <f t="shared" si="0"/>
        <v>2981579</v>
      </c>
    </row>
    <row r="62" spans="1:14" ht="12" customHeight="1" x14ac:dyDescent="0.2">
      <c r="A62" s="7" t="str">
        <f>'Pregnant Women Participating'!A54</f>
        <v>Chickasaw Nation, OK</v>
      </c>
      <c r="B62" s="13">
        <v>130647</v>
      </c>
      <c r="C62" s="4">
        <v>124398</v>
      </c>
      <c r="D62" s="4">
        <v>140576</v>
      </c>
      <c r="E62" s="4">
        <v>153360</v>
      </c>
      <c r="F62" s="4">
        <v>148962</v>
      </c>
      <c r="G62" s="4">
        <v>147317</v>
      </c>
      <c r="H62" s="4">
        <v>163624</v>
      </c>
      <c r="I62" s="4">
        <v>163253</v>
      </c>
      <c r="J62" s="4">
        <v>163056</v>
      </c>
      <c r="K62" s="4">
        <v>158957</v>
      </c>
      <c r="L62" s="4">
        <v>169112</v>
      </c>
      <c r="M62" s="40">
        <v>90193</v>
      </c>
      <c r="N62" s="13">
        <f t="shared" si="0"/>
        <v>1753455</v>
      </c>
    </row>
    <row r="63" spans="1:14" ht="12" customHeight="1" x14ac:dyDescent="0.2">
      <c r="A63" s="7" t="str">
        <f>'Pregnant Women Participating'!A55</f>
        <v>Choctaw Nation, OK</v>
      </c>
      <c r="B63" s="13">
        <v>93366</v>
      </c>
      <c r="C63" s="4">
        <v>171463</v>
      </c>
      <c r="D63" s="4">
        <v>264028</v>
      </c>
      <c r="E63" s="4">
        <v>-192383</v>
      </c>
      <c r="F63" s="4">
        <v>265266</v>
      </c>
      <c r="G63" s="4">
        <v>-81779</v>
      </c>
      <c r="H63" s="4">
        <v>342276</v>
      </c>
      <c r="I63" s="4">
        <v>156950</v>
      </c>
      <c r="J63" s="4">
        <v>121014</v>
      </c>
      <c r="K63" s="4">
        <v>104605</v>
      </c>
      <c r="L63" s="4">
        <v>132449</v>
      </c>
      <c r="M63" s="40">
        <v>201672</v>
      </c>
      <c r="N63" s="13">
        <f t="shared" si="0"/>
        <v>1578927</v>
      </c>
    </row>
    <row r="64" spans="1:14" ht="12" customHeight="1" x14ac:dyDescent="0.2">
      <c r="A64" s="7" t="str">
        <f>'Pregnant Women Participating'!A56</f>
        <v>Citizen Potawatomi Nation, OK</v>
      </c>
      <c r="B64" s="13">
        <v>78704</v>
      </c>
      <c r="C64" s="4">
        <v>48820</v>
      </c>
      <c r="D64" s="4">
        <v>52217</v>
      </c>
      <c r="E64" s="4">
        <v>59632</v>
      </c>
      <c r="F64" s="4">
        <v>54296</v>
      </c>
      <c r="G64" s="4">
        <v>49481</v>
      </c>
      <c r="H64" s="4">
        <v>58646</v>
      </c>
      <c r="I64" s="4">
        <v>53819</v>
      </c>
      <c r="J64" s="4">
        <v>60731</v>
      </c>
      <c r="K64" s="4">
        <v>63030</v>
      </c>
      <c r="L64" s="4">
        <v>62974</v>
      </c>
      <c r="M64" s="40">
        <v>63370</v>
      </c>
      <c r="N64" s="13">
        <f t="shared" si="0"/>
        <v>705720</v>
      </c>
    </row>
    <row r="65" spans="1:14" ht="12" customHeight="1" x14ac:dyDescent="0.2">
      <c r="A65" s="7" t="str">
        <f>'Pregnant Women Participating'!A57</f>
        <v>Inter-Tribal Council, OK</v>
      </c>
      <c r="B65" s="13">
        <v>34848</v>
      </c>
      <c r="C65" s="4">
        <v>30971</v>
      </c>
      <c r="D65" s="4">
        <v>33684</v>
      </c>
      <c r="E65" s="4">
        <v>33934</v>
      </c>
      <c r="F65" s="4">
        <v>31953</v>
      </c>
      <c r="G65" s="4">
        <v>34272</v>
      </c>
      <c r="H65" s="4">
        <v>34346</v>
      </c>
      <c r="I65" s="4">
        <v>35224</v>
      </c>
      <c r="J65" s="4">
        <v>37546</v>
      </c>
      <c r="K65" s="4">
        <v>26715</v>
      </c>
      <c r="L65" s="4">
        <v>27552</v>
      </c>
      <c r="M65" s="40">
        <v>35927</v>
      </c>
      <c r="N65" s="13">
        <f t="shared" si="0"/>
        <v>396972</v>
      </c>
    </row>
    <row r="66" spans="1:14" ht="12" customHeight="1" x14ac:dyDescent="0.2">
      <c r="A66" s="7" t="str">
        <f>'Pregnant Women Participating'!A58</f>
        <v>Muscogee Creek Nation, OK</v>
      </c>
      <c r="B66" s="13">
        <v>88633</v>
      </c>
      <c r="C66" s="4">
        <v>86595</v>
      </c>
      <c r="D66" s="4">
        <v>97151</v>
      </c>
      <c r="E66" s="4">
        <v>116529</v>
      </c>
      <c r="F66" s="4">
        <v>103512</v>
      </c>
      <c r="G66" s="4">
        <v>101467</v>
      </c>
      <c r="H66" s="4">
        <v>111778</v>
      </c>
      <c r="I66" s="4">
        <v>108770</v>
      </c>
      <c r="J66" s="4">
        <v>112117</v>
      </c>
      <c r="K66" s="4">
        <v>109876</v>
      </c>
      <c r="L66" s="4">
        <v>110486</v>
      </c>
      <c r="M66" s="40">
        <v>146783</v>
      </c>
      <c r="N66" s="13">
        <f t="shared" si="0"/>
        <v>1293697</v>
      </c>
    </row>
    <row r="67" spans="1:14" ht="12" customHeight="1" x14ac:dyDescent="0.2">
      <c r="A67" s="7" t="str">
        <f>'Pregnant Women Participating'!A59</f>
        <v>Osage Tribal Council, OK</v>
      </c>
      <c r="B67" s="13">
        <v>122361</v>
      </c>
      <c r="C67" s="4">
        <v>221893</v>
      </c>
      <c r="D67" s="4">
        <v>40695</v>
      </c>
      <c r="E67" s="4">
        <v>249181</v>
      </c>
      <c r="F67" s="4">
        <v>205512</v>
      </c>
      <c r="G67" s="4">
        <v>252420</v>
      </c>
      <c r="H67" s="4">
        <v>222277</v>
      </c>
      <c r="I67" s="4">
        <v>-188116</v>
      </c>
      <c r="J67" s="4">
        <v>64859</v>
      </c>
      <c r="K67" s="4">
        <v>243167</v>
      </c>
      <c r="L67" s="4">
        <v>254638</v>
      </c>
      <c r="M67" s="40">
        <v>221144</v>
      </c>
      <c r="N67" s="13">
        <f t="shared" si="0"/>
        <v>1910031</v>
      </c>
    </row>
    <row r="68" spans="1:14" ht="12" customHeight="1" x14ac:dyDescent="0.2">
      <c r="A68" s="7" t="str">
        <f>'Pregnant Women Participating'!A60</f>
        <v>Otoe-Missouria Tribe, OK</v>
      </c>
      <c r="B68" s="13">
        <v>8595</v>
      </c>
      <c r="C68" s="4">
        <v>7677</v>
      </c>
      <c r="D68" s="4">
        <v>-1730</v>
      </c>
      <c r="E68" s="4">
        <v>9746</v>
      </c>
      <c r="F68" s="4">
        <v>15398</v>
      </c>
      <c r="G68" s="4">
        <v>10864</v>
      </c>
      <c r="H68" s="4">
        <v>10336</v>
      </c>
      <c r="I68" s="4">
        <v>12603</v>
      </c>
      <c r="J68" s="4">
        <v>11360</v>
      </c>
      <c r="K68" s="4">
        <v>11595</v>
      </c>
      <c r="L68" s="4">
        <v>14106</v>
      </c>
      <c r="M68" s="40">
        <v>15179</v>
      </c>
      <c r="N68" s="13">
        <f t="shared" si="0"/>
        <v>125729</v>
      </c>
    </row>
    <row r="69" spans="1:14" ht="12" customHeight="1" x14ac:dyDescent="0.2">
      <c r="A69" s="7" t="str">
        <f>'Pregnant Women Participating'!A61</f>
        <v>Wichita, Caddo &amp; Delaware (WCD), OK</v>
      </c>
      <c r="B69" s="13">
        <v>72515</v>
      </c>
      <c r="C69" s="4">
        <v>142795</v>
      </c>
      <c r="D69" s="4">
        <v>162159</v>
      </c>
      <c r="E69" s="4">
        <v>256009</v>
      </c>
      <c r="F69" s="4">
        <v>60541</v>
      </c>
      <c r="G69" s="4">
        <v>252546</v>
      </c>
      <c r="H69" s="4">
        <v>171158</v>
      </c>
      <c r="I69" s="4">
        <v>81519</v>
      </c>
      <c r="J69" s="4">
        <v>178212</v>
      </c>
      <c r="K69" s="4">
        <v>173683</v>
      </c>
      <c r="L69" s="4">
        <v>174938</v>
      </c>
      <c r="M69" s="40">
        <v>164850</v>
      </c>
      <c r="N69" s="13">
        <f t="shared" si="0"/>
        <v>1890925</v>
      </c>
    </row>
    <row r="70" spans="1:14" s="17" customFormat="1" ht="24.75" customHeight="1" x14ac:dyDescent="0.2">
      <c r="A70" s="14" t="e">
        <f>'Pregnant Women Participating'!#REF!</f>
        <v>#REF!</v>
      </c>
      <c r="B70" s="16">
        <v>65129310</v>
      </c>
      <c r="C70" s="15">
        <v>34089497</v>
      </c>
      <c r="D70" s="15">
        <v>53074529</v>
      </c>
      <c r="E70" s="15">
        <v>59141231</v>
      </c>
      <c r="F70" s="15">
        <v>58351869</v>
      </c>
      <c r="G70" s="15">
        <v>57220905</v>
      </c>
      <c r="H70" s="15">
        <v>65395661</v>
      </c>
      <c r="I70" s="15">
        <v>67896938</v>
      </c>
      <c r="J70" s="15">
        <v>56146441</v>
      </c>
      <c r="K70" s="15">
        <v>59785503</v>
      </c>
      <c r="L70" s="15">
        <v>59937750</v>
      </c>
      <c r="M70" s="39">
        <v>70341722</v>
      </c>
      <c r="N70" s="16">
        <f t="shared" si="0"/>
        <v>706511356</v>
      </c>
    </row>
    <row r="71" spans="1:14" ht="12" customHeight="1" x14ac:dyDescent="0.2">
      <c r="A71" s="7" t="str">
        <f>'Pregnant Women Participating'!A62</f>
        <v>Colorado</v>
      </c>
      <c r="B71" s="13">
        <v>2732901</v>
      </c>
      <c r="C71" s="4">
        <v>4032649</v>
      </c>
      <c r="D71" s="4">
        <v>4125969</v>
      </c>
      <c r="E71" s="4">
        <v>4317870</v>
      </c>
      <c r="F71" s="4">
        <v>4380036</v>
      </c>
      <c r="G71" s="4">
        <v>4734588</v>
      </c>
      <c r="H71" s="4">
        <v>4925029</v>
      </c>
      <c r="I71" s="4">
        <v>4696665</v>
      </c>
      <c r="J71" s="4">
        <v>4667226</v>
      </c>
      <c r="K71" s="4">
        <v>4708242</v>
      </c>
      <c r="L71" s="4">
        <v>4896693</v>
      </c>
      <c r="M71" s="40">
        <v>4848782</v>
      </c>
      <c r="N71" s="13">
        <f t="shared" si="0"/>
        <v>53066650</v>
      </c>
    </row>
    <row r="72" spans="1:14" ht="12" customHeight="1" x14ac:dyDescent="0.2">
      <c r="A72" s="7" t="str">
        <f>'Pregnant Women Participating'!A63</f>
        <v>Kansas</v>
      </c>
      <c r="B72" s="13">
        <v>3112132</v>
      </c>
      <c r="C72" s="4">
        <v>3088084</v>
      </c>
      <c r="D72" s="4">
        <v>3181938</v>
      </c>
      <c r="E72" s="4">
        <v>-791393</v>
      </c>
      <c r="F72" s="4">
        <v>3165418</v>
      </c>
      <c r="G72" s="4">
        <v>2286963</v>
      </c>
      <c r="H72" s="4">
        <v>1345482</v>
      </c>
      <c r="I72" s="4">
        <v>2391584</v>
      </c>
      <c r="J72" s="4">
        <v>2458194</v>
      </c>
      <c r="K72" s="4">
        <v>2430639</v>
      </c>
      <c r="L72" s="4">
        <v>2477292</v>
      </c>
      <c r="M72" s="40">
        <v>2593217</v>
      </c>
      <c r="N72" s="13">
        <f t="shared" si="0"/>
        <v>27739550</v>
      </c>
    </row>
    <row r="73" spans="1:14" ht="12" customHeight="1" x14ac:dyDescent="0.2">
      <c r="A73" s="7" t="str">
        <f>'Pregnant Women Participating'!A64</f>
        <v>Missouri</v>
      </c>
      <c r="B73" s="13">
        <v>1293187</v>
      </c>
      <c r="C73" s="4">
        <v>1552651</v>
      </c>
      <c r="D73" s="4">
        <v>4914593</v>
      </c>
      <c r="E73" s="4">
        <v>3587268</v>
      </c>
      <c r="F73" s="4">
        <v>3648197</v>
      </c>
      <c r="G73" s="4">
        <v>4091824</v>
      </c>
      <c r="H73" s="4">
        <v>3630804</v>
      </c>
      <c r="I73" s="4">
        <v>4511671</v>
      </c>
      <c r="J73" s="4">
        <v>3798853</v>
      </c>
      <c r="K73" s="4">
        <v>4425884</v>
      </c>
      <c r="L73" s="4">
        <v>4441217</v>
      </c>
      <c r="M73" s="40">
        <v>6861341</v>
      </c>
      <c r="N73" s="13">
        <f t="shared" si="0"/>
        <v>46757490</v>
      </c>
    </row>
    <row r="74" spans="1:14" ht="12" customHeight="1" x14ac:dyDescent="0.2">
      <c r="A74" s="7" t="str">
        <f>'Pregnant Women Participating'!A65</f>
        <v>Montana</v>
      </c>
      <c r="B74" s="13">
        <v>487385</v>
      </c>
      <c r="C74" s="4">
        <v>633586</v>
      </c>
      <c r="D74" s="4">
        <v>888927</v>
      </c>
      <c r="E74" s="4">
        <v>733965</v>
      </c>
      <c r="F74" s="4">
        <v>619842</v>
      </c>
      <c r="G74" s="4">
        <v>695419</v>
      </c>
      <c r="H74" s="4">
        <v>642675</v>
      </c>
      <c r="I74" s="4">
        <v>681277</v>
      </c>
      <c r="J74" s="4">
        <v>566714</v>
      </c>
      <c r="K74" s="4">
        <v>945040</v>
      </c>
      <c r="L74" s="4">
        <v>445199</v>
      </c>
      <c r="M74" s="40">
        <v>1100775</v>
      </c>
      <c r="N74" s="13">
        <f t="shared" si="0"/>
        <v>8440804</v>
      </c>
    </row>
    <row r="75" spans="1:14" ht="12" customHeight="1" x14ac:dyDescent="0.2">
      <c r="A75" s="7" t="str">
        <f>'Pregnant Women Participating'!A66</f>
        <v>Nebraska</v>
      </c>
      <c r="B75" s="13">
        <v>1602543</v>
      </c>
      <c r="C75" s="4">
        <v>1571759</v>
      </c>
      <c r="D75" s="4">
        <v>1577160</v>
      </c>
      <c r="E75" s="4">
        <v>1644337</v>
      </c>
      <c r="F75" s="4">
        <v>1602874</v>
      </c>
      <c r="G75" s="4">
        <v>1725992</v>
      </c>
      <c r="H75" s="4">
        <v>1740078</v>
      </c>
      <c r="I75" s="4">
        <v>1784757</v>
      </c>
      <c r="J75" s="4">
        <v>1777612</v>
      </c>
      <c r="K75" s="4">
        <v>1703963</v>
      </c>
      <c r="L75" s="4">
        <v>1738910</v>
      </c>
      <c r="M75" s="40">
        <v>1786506</v>
      </c>
      <c r="N75" s="13">
        <f t="shared" si="0"/>
        <v>20256491</v>
      </c>
    </row>
    <row r="76" spans="1:14" ht="12" customHeight="1" x14ac:dyDescent="0.2">
      <c r="A76" s="7" t="str">
        <f>'Pregnant Women Participating'!A67</f>
        <v>North Dakota</v>
      </c>
      <c r="B76" s="13">
        <v>703620</v>
      </c>
      <c r="C76" s="4">
        <v>733524</v>
      </c>
      <c r="D76" s="4">
        <v>528959</v>
      </c>
      <c r="E76" s="4">
        <v>540786</v>
      </c>
      <c r="F76" s="4">
        <v>749460</v>
      </c>
      <c r="G76" s="4">
        <v>315533</v>
      </c>
      <c r="H76" s="4">
        <v>724722</v>
      </c>
      <c r="I76" s="4">
        <v>814320</v>
      </c>
      <c r="J76" s="4">
        <v>131184</v>
      </c>
      <c r="K76" s="4">
        <v>565862</v>
      </c>
      <c r="L76" s="4">
        <v>577493</v>
      </c>
      <c r="M76" s="40">
        <v>505816</v>
      </c>
      <c r="N76" s="13">
        <f t="shared" si="0"/>
        <v>6891279</v>
      </c>
    </row>
    <row r="77" spans="1:14" ht="12" customHeight="1" x14ac:dyDescent="0.2">
      <c r="A77" s="7" t="str">
        <f>'Pregnant Women Participating'!A68</f>
        <v>South Dakota</v>
      </c>
      <c r="B77" s="13">
        <v>888445</v>
      </c>
      <c r="C77" s="4">
        <v>265762</v>
      </c>
      <c r="D77" s="4">
        <v>897786</v>
      </c>
      <c r="E77" s="4">
        <v>503386</v>
      </c>
      <c r="F77" s="4">
        <v>584325</v>
      </c>
      <c r="G77" s="4">
        <v>692734</v>
      </c>
      <c r="H77" s="4">
        <v>672435</v>
      </c>
      <c r="I77" s="4">
        <v>675706</v>
      </c>
      <c r="J77" s="4">
        <v>654842</v>
      </c>
      <c r="K77" s="4">
        <v>703422</v>
      </c>
      <c r="L77" s="4">
        <v>678022</v>
      </c>
      <c r="M77" s="40">
        <v>644704</v>
      </c>
      <c r="N77" s="13">
        <f t="shared" si="0"/>
        <v>7861569</v>
      </c>
    </row>
    <row r="78" spans="1:14" ht="12" customHeight="1" x14ac:dyDescent="0.2">
      <c r="A78" s="7" t="str">
        <f>'Pregnant Women Participating'!A69</f>
        <v>Wyoming</v>
      </c>
      <c r="B78" s="13">
        <v>298240</v>
      </c>
      <c r="C78" s="4">
        <v>344042</v>
      </c>
      <c r="D78" s="4">
        <v>475336</v>
      </c>
      <c r="E78" s="4">
        <v>245944</v>
      </c>
      <c r="F78" s="4">
        <v>358320</v>
      </c>
      <c r="G78" s="4">
        <v>374677</v>
      </c>
      <c r="H78" s="4">
        <v>489038</v>
      </c>
      <c r="I78" s="4">
        <v>242100</v>
      </c>
      <c r="J78" s="4">
        <v>373340</v>
      </c>
      <c r="K78" s="4">
        <v>372122</v>
      </c>
      <c r="L78" s="4">
        <v>402688</v>
      </c>
      <c r="M78" s="40">
        <v>467589</v>
      </c>
      <c r="N78" s="13">
        <f t="shared" si="0"/>
        <v>4443436</v>
      </c>
    </row>
    <row r="79" spans="1:14" ht="12" customHeight="1" x14ac:dyDescent="0.2">
      <c r="A79" s="7" t="str">
        <f>'Pregnant Women Participating'!A70</f>
        <v>Ute Mountain Ute Tribe, CO</v>
      </c>
      <c r="B79" s="13">
        <v>6513</v>
      </c>
      <c r="C79" s="4">
        <v>6821</v>
      </c>
      <c r="D79" s="4">
        <v>7033</v>
      </c>
      <c r="E79" s="4">
        <v>7147</v>
      </c>
      <c r="F79" s="4">
        <v>6383</v>
      </c>
      <c r="G79" s="4">
        <v>8054</v>
      </c>
      <c r="H79" s="4">
        <v>8110</v>
      </c>
      <c r="I79" s="4">
        <v>9959</v>
      </c>
      <c r="J79" s="4">
        <v>9072</v>
      </c>
      <c r="K79" s="4">
        <v>9135</v>
      </c>
      <c r="L79" s="4">
        <v>12120</v>
      </c>
      <c r="M79" s="40">
        <v>8502</v>
      </c>
      <c r="N79" s="13">
        <f t="shared" si="0"/>
        <v>98849</v>
      </c>
    </row>
    <row r="80" spans="1:14" ht="12" customHeight="1" x14ac:dyDescent="0.2">
      <c r="A80" s="7" t="str">
        <f>'Pregnant Women Participating'!A71</f>
        <v>Omaha Sioux, NE</v>
      </c>
      <c r="B80" s="13">
        <v>15198</v>
      </c>
      <c r="C80" s="4">
        <v>16534</v>
      </c>
      <c r="D80" s="4">
        <v>15242</v>
      </c>
      <c r="E80" s="4">
        <v>16346</v>
      </c>
      <c r="F80" s="4">
        <v>16296</v>
      </c>
      <c r="G80" s="4">
        <v>16526</v>
      </c>
      <c r="H80" s="4">
        <v>18659</v>
      </c>
      <c r="I80" s="4">
        <v>18017</v>
      </c>
      <c r="J80" s="4">
        <v>17307</v>
      </c>
      <c r="K80" s="4">
        <v>18806</v>
      </c>
      <c r="L80" s="4">
        <v>18279</v>
      </c>
      <c r="M80" s="40">
        <v>16712</v>
      </c>
      <c r="N80" s="13">
        <f t="shared" si="0"/>
        <v>203922</v>
      </c>
    </row>
    <row r="81" spans="1:14" ht="12" customHeight="1" x14ac:dyDescent="0.2">
      <c r="A81" s="7" t="str">
        <f>'Pregnant Women Participating'!A72</f>
        <v>Santee Sioux, NE</v>
      </c>
      <c r="B81" s="13">
        <v>2589</v>
      </c>
      <c r="C81" s="4">
        <v>2527</v>
      </c>
      <c r="D81" s="4">
        <v>2918</v>
      </c>
      <c r="E81" s="4">
        <v>3409</v>
      </c>
      <c r="F81" s="4">
        <v>2658</v>
      </c>
      <c r="G81" s="4">
        <v>3649</v>
      </c>
      <c r="H81" s="4">
        <v>2830</v>
      </c>
      <c r="I81" s="4">
        <v>2885</v>
      </c>
      <c r="J81" s="4">
        <v>3375</v>
      </c>
      <c r="K81" s="4">
        <v>3422</v>
      </c>
      <c r="L81" s="4">
        <v>4274</v>
      </c>
      <c r="M81" s="40">
        <v>3738</v>
      </c>
      <c r="N81" s="13">
        <f t="shared" si="0"/>
        <v>38274</v>
      </c>
    </row>
    <row r="82" spans="1:14" ht="12" customHeight="1" x14ac:dyDescent="0.2">
      <c r="A82" s="7" t="str">
        <f>'Pregnant Women Participating'!A73</f>
        <v>Winnebago Tribe, NE</v>
      </c>
      <c r="B82" s="13">
        <v>8006</v>
      </c>
      <c r="C82" s="4">
        <v>8069</v>
      </c>
      <c r="D82" s="4">
        <v>7522</v>
      </c>
      <c r="E82" s="4">
        <v>7800</v>
      </c>
      <c r="F82" s="4">
        <v>8000</v>
      </c>
      <c r="G82" s="4">
        <v>8313</v>
      </c>
      <c r="H82" s="4">
        <v>9402</v>
      </c>
      <c r="I82" s="4">
        <v>9619</v>
      </c>
      <c r="J82" s="4">
        <v>10465</v>
      </c>
      <c r="K82" s="4">
        <v>10445</v>
      </c>
      <c r="L82" s="4">
        <v>10555</v>
      </c>
      <c r="M82" s="40">
        <v>10062</v>
      </c>
      <c r="N82" s="13">
        <f t="shared" si="0"/>
        <v>108258</v>
      </c>
    </row>
    <row r="83" spans="1:14" ht="12" customHeight="1" x14ac:dyDescent="0.2">
      <c r="A83" s="7" t="str">
        <f>'Pregnant Women Participating'!A74</f>
        <v>Standing Rock Sioux Tribe, ND</v>
      </c>
      <c r="B83" s="13">
        <v>17663</v>
      </c>
      <c r="C83" s="4">
        <v>15243</v>
      </c>
      <c r="D83" s="4">
        <v>9637</v>
      </c>
      <c r="E83" s="4">
        <v>15183</v>
      </c>
      <c r="F83" s="4">
        <v>14530</v>
      </c>
      <c r="G83" s="4">
        <v>17040</v>
      </c>
      <c r="H83" s="4">
        <v>12293</v>
      </c>
      <c r="I83" s="4">
        <v>18258</v>
      </c>
      <c r="J83" s="4">
        <v>17169</v>
      </c>
      <c r="K83" s="4">
        <v>17721</v>
      </c>
      <c r="L83" s="4">
        <v>15896</v>
      </c>
      <c r="M83" s="40">
        <v>20773</v>
      </c>
      <c r="N83" s="13">
        <f t="shared" si="0"/>
        <v>191406</v>
      </c>
    </row>
    <row r="84" spans="1:14" ht="12" customHeight="1" x14ac:dyDescent="0.2">
      <c r="A84" s="7" t="str">
        <f>'Pregnant Women Participating'!A75</f>
        <v>Three Affiliated Tribes, ND</v>
      </c>
      <c r="B84" s="13">
        <v>6461</v>
      </c>
      <c r="C84" s="4">
        <v>6266</v>
      </c>
      <c r="D84" s="4">
        <v>5600</v>
      </c>
      <c r="E84" s="4">
        <v>5733</v>
      </c>
      <c r="F84" s="4">
        <v>5360</v>
      </c>
      <c r="G84" s="4">
        <v>5877</v>
      </c>
      <c r="H84" s="4">
        <v>5212</v>
      </c>
      <c r="I84" s="4">
        <v>5859</v>
      </c>
      <c r="J84" s="4">
        <v>6707</v>
      </c>
      <c r="K84" s="4">
        <v>6332</v>
      </c>
      <c r="L84" s="4">
        <v>5916</v>
      </c>
      <c r="M84" s="40">
        <v>6297</v>
      </c>
      <c r="N84" s="13">
        <f t="shared" si="0"/>
        <v>71620</v>
      </c>
    </row>
    <row r="85" spans="1:14" ht="12" customHeight="1" x14ac:dyDescent="0.2">
      <c r="A85" s="7" t="str">
        <f>'Pregnant Women Participating'!A76</f>
        <v>Cheyenne River Sioux, SD</v>
      </c>
      <c r="B85" s="13">
        <v>39322</v>
      </c>
      <c r="C85" s="4">
        <v>37397</v>
      </c>
      <c r="D85" s="4">
        <v>28459</v>
      </c>
      <c r="E85" s="4">
        <v>43522</v>
      </c>
      <c r="F85" s="4">
        <v>38685</v>
      </c>
      <c r="G85" s="4">
        <v>41537</v>
      </c>
      <c r="H85" s="4">
        <v>36410</v>
      </c>
      <c r="I85" s="4">
        <v>40465</v>
      </c>
      <c r="J85" s="4">
        <v>40566</v>
      </c>
      <c r="K85" s="4">
        <v>42038</v>
      </c>
      <c r="L85" s="4">
        <v>24571</v>
      </c>
      <c r="M85" s="40">
        <v>38432</v>
      </c>
      <c r="N85" s="13">
        <f t="shared" si="0"/>
        <v>451404</v>
      </c>
    </row>
    <row r="86" spans="1:14" ht="12" customHeight="1" x14ac:dyDescent="0.2">
      <c r="A86" s="7" t="str">
        <f>'Pregnant Women Participating'!A77</f>
        <v>Rosebud Sioux, SD</v>
      </c>
      <c r="B86" s="13">
        <v>57511</v>
      </c>
      <c r="C86" s="4">
        <v>69943</v>
      </c>
      <c r="D86" s="4">
        <v>59592</v>
      </c>
      <c r="E86" s="4">
        <v>55409</v>
      </c>
      <c r="F86" s="4">
        <v>62702</v>
      </c>
      <c r="G86" s="4">
        <v>44821</v>
      </c>
      <c r="H86" s="4">
        <v>73522</v>
      </c>
      <c r="I86" s="4">
        <v>61679</v>
      </c>
      <c r="J86" s="4">
        <v>50570</v>
      </c>
      <c r="K86" s="4">
        <v>64425</v>
      </c>
      <c r="L86" s="4">
        <v>73494</v>
      </c>
      <c r="M86" s="40">
        <v>45852</v>
      </c>
      <c r="N86" s="13">
        <f t="shared" si="0"/>
        <v>719520</v>
      </c>
    </row>
    <row r="87" spans="1:14" ht="12" customHeight="1" x14ac:dyDescent="0.2">
      <c r="A87" s="7" t="str">
        <f>'Pregnant Women Participating'!A78</f>
        <v>Northern Arapahoe, WY</v>
      </c>
      <c r="B87" s="13">
        <v>10587</v>
      </c>
      <c r="C87" s="4">
        <v>10118</v>
      </c>
      <c r="D87" s="4">
        <v>11238</v>
      </c>
      <c r="E87" s="4">
        <v>12235</v>
      </c>
      <c r="F87" s="4">
        <v>10529</v>
      </c>
      <c r="G87" s="4">
        <v>12186</v>
      </c>
      <c r="H87" s="4">
        <v>12896</v>
      </c>
      <c r="I87" s="4">
        <v>14326</v>
      </c>
      <c r="J87" s="4">
        <v>11794</v>
      </c>
      <c r="K87" s="4">
        <v>12635</v>
      </c>
      <c r="L87" s="4">
        <v>12934</v>
      </c>
      <c r="M87" s="40">
        <v>12159</v>
      </c>
      <c r="N87" s="13">
        <f t="shared" si="0"/>
        <v>143637</v>
      </c>
    </row>
    <row r="88" spans="1:14" ht="12" customHeight="1" x14ac:dyDescent="0.2">
      <c r="A88" s="7" t="str">
        <f>'Pregnant Women Participating'!A79</f>
        <v>Shoshone Tribe, WY</v>
      </c>
      <c r="B88" s="13">
        <v>5445</v>
      </c>
      <c r="C88" s="4">
        <v>5828</v>
      </c>
      <c r="D88" s="4">
        <v>5583</v>
      </c>
      <c r="E88" s="4">
        <v>5513</v>
      </c>
      <c r="F88" s="4">
        <v>4246</v>
      </c>
      <c r="G88" s="4">
        <v>4113</v>
      </c>
      <c r="H88" s="4">
        <v>4227</v>
      </c>
      <c r="I88" s="4">
        <v>3782</v>
      </c>
      <c r="J88" s="4">
        <v>3632</v>
      </c>
      <c r="K88" s="4">
        <v>3730</v>
      </c>
      <c r="L88" s="4">
        <v>4500</v>
      </c>
      <c r="M88" s="40">
        <v>5278</v>
      </c>
      <c r="N88" s="13">
        <f t="shared" si="0"/>
        <v>55877</v>
      </c>
    </row>
    <row r="89" spans="1:14" s="17" customFormat="1" ht="24.75" customHeight="1" x14ac:dyDescent="0.2">
      <c r="A89" s="14" t="e">
        <f>'Pregnant Women Participating'!#REF!</f>
        <v>#REF!</v>
      </c>
      <c r="B89" s="16">
        <v>11287748</v>
      </c>
      <c r="C89" s="15">
        <v>12400803</v>
      </c>
      <c r="D89" s="15">
        <v>16743492</v>
      </c>
      <c r="E89" s="15">
        <v>10954460</v>
      </c>
      <c r="F89" s="15">
        <v>15277861</v>
      </c>
      <c r="G89" s="15">
        <v>15079846</v>
      </c>
      <c r="H89" s="15">
        <v>14353824</v>
      </c>
      <c r="I89" s="15">
        <v>15982929</v>
      </c>
      <c r="J89" s="15">
        <v>14598622</v>
      </c>
      <c r="K89" s="15">
        <v>16043863</v>
      </c>
      <c r="L89" s="15">
        <v>15840053</v>
      </c>
      <c r="M89" s="39">
        <v>18976535</v>
      </c>
      <c r="N89" s="16">
        <f t="shared" si="0"/>
        <v>177540036</v>
      </c>
    </row>
    <row r="90" spans="1:14" ht="12" customHeight="1" x14ac:dyDescent="0.2">
      <c r="A90" s="8" t="str">
        <f>'Pregnant Women Participating'!A80</f>
        <v>Alaska</v>
      </c>
      <c r="B90" s="13">
        <v>763534</v>
      </c>
      <c r="C90" s="4">
        <v>795263</v>
      </c>
      <c r="D90" s="4">
        <v>852480</v>
      </c>
      <c r="E90" s="4">
        <v>903751</v>
      </c>
      <c r="F90" s="4">
        <v>673014</v>
      </c>
      <c r="G90" s="4">
        <v>1125048</v>
      </c>
      <c r="H90" s="4">
        <v>897358</v>
      </c>
      <c r="I90" s="4">
        <v>752797</v>
      </c>
      <c r="J90" s="4">
        <v>1172196</v>
      </c>
      <c r="K90" s="4">
        <v>1191589</v>
      </c>
      <c r="L90" s="4">
        <v>1209748</v>
      </c>
      <c r="M90" s="40">
        <v>925835</v>
      </c>
      <c r="N90" s="13">
        <f t="shared" si="0"/>
        <v>11262613</v>
      </c>
    </row>
    <row r="91" spans="1:14" ht="12" customHeight="1" x14ac:dyDescent="0.2">
      <c r="A91" s="8" t="str">
        <f>'Pregnant Women Participating'!A81</f>
        <v>American Samoa</v>
      </c>
      <c r="B91" s="13">
        <v>319277</v>
      </c>
      <c r="C91" s="4">
        <v>316742</v>
      </c>
      <c r="D91" s="4">
        <v>316387</v>
      </c>
      <c r="E91" s="4">
        <v>331003</v>
      </c>
      <c r="F91" s="4">
        <v>325997</v>
      </c>
      <c r="G91" s="4">
        <v>341691</v>
      </c>
      <c r="H91" s="4">
        <v>349043</v>
      </c>
      <c r="I91" s="4">
        <v>355086</v>
      </c>
      <c r="J91" s="4">
        <v>358161</v>
      </c>
      <c r="K91" s="4">
        <v>363841</v>
      </c>
      <c r="L91" s="4">
        <v>374566</v>
      </c>
      <c r="M91" s="40">
        <v>377109</v>
      </c>
      <c r="N91" s="13">
        <f t="shared" si="0"/>
        <v>4128903</v>
      </c>
    </row>
    <row r="92" spans="1:14" ht="12" customHeight="1" x14ac:dyDescent="0.2">
      <c r="A92" s="8" t="str">
        <f>'Pregnant Women Participating'!A82</f>
        <v>California</v>
      </c>
      <c r="B92" s="13">
        <v>54058156</v>
      </c>
      <c r="C92" s="4">
        <v>56475785</v>
      </c>
      <c r="D92" s="4">
        <v>71339865</v>
      </c>
      <c r="E92" s="4">
        <v>63952085</v>
      </c>
      <c r="F92" s="4">
        <v>61231442</v>
      </c>
      <c r="G92" s="4">
        <v>61520652</v>
      </c>
      <c r="H92" s="4">
        <v>61880608</v>
      </c>
      <c r="I92" s="4">
        <v>61324123</v>
      </c>
      <c r="J92" s="4">
        <v>62292216</v>
      </c>
      <c r="K92" s="4">
        <v>62569248</v>
      </c>
      <c r="L92" s="4">
        <v>62490099</v>
      </c>
      <c r="M92" s="40">
        <v>62345195</v>
      </c>
      <c r="N92" s="13">
        <f t="shared" si="0"/>
        <v>741479474</v>
      </c>
    </row>
    <row r="93" spans="1:14" ht="12" customHeight="1" x14ac:dyDescent="0.2">
      <c r="A93" s="8" t="str">
        <f>'Pregnant Women Participating'!A83</f>
        <v>Guam</v>
      </c>
      <c r="B93" s="13">
        <v>464044</v>
      </c>
      <c r="C93" s="4">
        <v>481818</v>
      </c>
      <c r="D93" s="4">
        <v>481068</v>
      </c>
      <c r="E93" s="4">
        <v>509546</v>
      </c>
      <c r="F93" s="4">
        <v>504256</v>
      </c>
      <c r="G93" s="4">
        <v>522108</v>
      </c>
      <c r="H93" s="4">
        <v>511770</v>
      </c>
      <c r="I93" s="4">
        <v>437877</v>
      </c>
      <c r="J93" s="4">
        <v>440465</v>
      </c>
      <c r="K93" s="4">
        <v>471572</v>
      </c>
      <c r="L93" s="4">
        <v>501003</v>
      </c>
      <c r="M93" s="40">
        <v>511123</v>
      </c>
      <c r="N93" s="13">
        <f t="shared" si="0"/>
        <v>5836650</v>
      </c>
    </row>
    <row r="94" spans="1:14" ht="12" customHeight="1" x14ac:dyDescent="0.2">
      <c r="A94" s="8" t="str">
        <f>'Pregnant Women Participating'!A84</f>
        <v>Hawaii</v>
      </c>
      <c r="B94" s="13">
        <v>1650557</v>
      </c>
      <c r="C94" s="4">
        <v>1645209</v>
      </c>
      <c r="D94" s="4">
        <v>1737793</v>
      </c>
      <c r="E94" s="4">
        <v>1849286</v>
      </c>
      <c r="F94" s="4">
        <v>1661168</v>
      </c>
      <c r="G94" s="4">
        <v>1747682</v>
      </c>
      <c r="H94" s="4">
        <v>1816354</v>
      </c>
      <c r="I94" s="4">
        <v>1804664</v>
      </c>
      <c r="J94" s="4">
        <v>1837939</v>
      </c>
      <c r="K94" s="4">
        <v>1864287</v>
      </c>
      <c r="L94" s="4">
        <v>1877337</v>
      </c>
      <c r="M94" s="40">
        <v>1796721</v>
      </c>
      <c r="N94" s="13">
        <f t="shared" si="0"/>
        <v>21288997</v>
      </c>
    </row>
    <row r="95" spans="1:14" ht="12" customHeight="1" x14ac:dyDescent="0.2">
      <c r="A95" s="8" t="str">
        <f>'Pregnant Women Participating'!A85</f>
        <v>Idaho</v>
      </c>
      <c r="B95" s="13">
        <v>1348874</v>
      </c>
      <c r="C95" s="4">
        <v>1401166</v>
      </c>
      <c r="D95" s="4">
        <v>1370801</v>
      </c>
      <c r="E95" s="4">
        <v>1479552</v>
      </c>
      <c r="F95" s="4">
        <v>1441820</v>
      </c>
      <c r="G95" s="4">
        <v>1467110</v>
      </c>
      <c r="H95" s="4">
        <v>1471310</v>
      </c>
      <c r="I95" s="4">
        <v>1518589</v>
      </c>
      <c r="J95" s="4">
        <v>1963290</v>
      </c>
      <c r="K95" s="4">
        <v>993346</v>
      </c>
      <c r="L95" s="4">
        <v>1512905</v>
      </c>
      <c r="M95" s="40">
        <v>1512014</v>
      </c>
      <c r="N95" s="13">
        <f t="shared" si="0"/>
        <v>17480777</v>
      </c>
    </row>
    <row r="96" spans="1:14" ht="12" customHeight="1" x14ac:dyDescent="0.2">
      <c r="A96" s="8" t="str">
        <f>'Pregnant Women Participating'!A86</f>
        <v>Nevada</v>
      </c>
      <c r="B96" s="13">
        <v>1094162</v>
      </c>
      <c r="C96" s="4">
        <v>2390413</v>
      </c>
      <c r="D96" s="4">
        <v>3578295</v>
      </c>
      <c r="E96" s="4">
        <v>1817535</v>
      </c>
      <c r="F96" s="4">
        <v>2600206</v>
      </c>
      <c r="G96" s="4">
        <v>4048028</v>
      </c>
      <c r="H96" s="4">
        <v>1911884</v>
      </c>
      <c r="I96" s="4">
        <v>2019206</v>
      </c>
      <c r="J96" s="4">
        <v>3374037</v>
      </c>
      <c r="K96" s="4">
        <v>2918585</v>
      </c>
      <c r="L96" s="4">
        <v>2982097</v>
      </c>
      <c r="M96" s="40">
        <v>3178938</v>
      </c>
      <c r="N96" s="13">
        <f t="shared" si="0"/>
        <v>31913386</v>
      </c>
    </row>
    <row r="97" spans="1:14" ht="12" customHeight="1" x14ac:dyDescent="0.2">
      <c r="A97" s="8" t="str">
        <f>'Pregnant Women Participating'!A87</f>
        <v>Oregon</v>
      </c>
      <c r="B97" s="13">
        <v>1846016</v>
      </c>
      <c r="C97" s="4">
        <v>3148537</v>
      </c>
      <c r="D97" s="4">
        <v>3795990</v>
      </c>
      <c r="E97" s="4">
        <v>3652855</v>
      </c>
      <c r="F97" s="4">
        <v>3612173</v>
      </c>
      <c r="G97" s="4">
        <v>4070462</v>
      </c>
      <c r="H97" s="4">
        <v>3426845</v>
      </c>
      <c r="I97" s="4">
        <v>4655899</v>
      </c>
      <c r="J97" s="4">
        <v>3484829</v>
      </c>
      <c r="K97" s="4">
        <v>3312032</v>
      </c>
      <c r="L97" s="4">
        <v>4755017</v>
      </c>
      <c r="M97" s="40">
        <v>4537046</v>
      </c>
      <c r="N97" s="13">
        <f t="shared" si="0"/>
        <v>44297701</v>
      </c>
    </row>
    <row r="98" spans="1:14" ht="12" customHeight="1" x14ac:dyDescent="0.2">
      <c r="A98" s="8" t="str">
        <f>'Pregnant Women Participating'!A88</f>
        <v>Washington</v>
      </c>
      <c r="B98" s="13">
        <v>5514779</v>
      </c>
      <c r="C98" s="4">
        <v>5792176</v>
      </c>
      <c r="D98" s="4">
        <v>5782413</v>
      </c>
      <c r="E98" s="4">
        <v>4308287</v>
      </c>
      <c r="F98" s="4">
        <v>5974551</v>
      </c>
      <c r="G98" s="4">
        <v>6453285</v>
      </c>
      <c r="H98" s="4">
        <v>6627541</v>
      </c>
      <c r="I98" s="4">
        <v>6616530</v>
      </c>
      <c r="J98" s="4">
        <v>6630302</v>
      </c>
      <c r="K98" s="4">
        <v>6539922</v>
      </c>
      <c r="L98" s="4">
        <v>6767804</v>
      </c>
      <c r="M98" s="40">
        <v>6845423</v>
      </c>
      <c r="N98" s="13">
        <f t="shared" si="0"/>
        <v>73853013</v>
      </c>
    </row>
    <row r="99" spans="1:14" ht="12" customHeight="1" x14ac:dyDescent="0.2">
      <c r="A99" s="8" t="str">
        <f>'Pregnant Women Participating'!A89</f>
        <v>Northern Marianas</v>
      </c>
      <c r="B99" s="13">
        <v>204234</v>
      </c>
      <c r="C99" s="4">
        <v>197499</v>
      </c>
      <c r="D99" s="4">
        <v>206495</v>
      </c>
      <c r="E99" s="4">
        <v>217002</v>
      </c>
      <c r="F99" s="4">
        <v>220116</v>
      </c>
      <c r="G99" s="4">
        <v>232983</v>
      </c>
      <c r="H99" s="4">
        <v>237856</v>
      </c>
      <c r="I99" s="4">
        <v>225366</v>
      </c>
      <c r="J99" s="4">
        <v>218630</v>
      </c>
      <c r="K99" s="4">
        <v>220874</v>
      </c>
      <c r="L99" s="4">
        <v>227001</v>
      </c>
      <c r="M99" s="40">
        <v>226868</v>
      </c>
      <c r="N99" s="13">
        <f t="shared" si="0"/>
        <v>2634924</v>
      </c>
    </row>
    <row r="100" spans="1:14" ht="12" customHeight="1" x14ac:dyDescent="0.2">
      <c r="A100" s="8" t="str">
        <f>'Pregnant Women Participating'!A90</f>
        <v>Inter-Tribal Council, NV</v>
      </c>
      <c r="B100" s="13">
        <v>20221</v>
      </c>
      <c r="C100" s="4">
        <v>10839</v>
      </c>
      <c r="D100" s="4">
        <v>32531</v>
      </c>
      <c r="E100" s="4">
        <v>27002</v>
      </c>
      <c r="F100" s="4">
        <v>22316</v>
      </c>
      <c r="G100" s="4">
        <v>11543</v>
      </c>
      <c r="H100" s="4">
        <v>30258</v>
      </c>
      <c r="I100" s="4">
        <v>19704</v>
      </c>
      <c r="J100" s="4">
        <v>30569</v>
      </c>
      <c r="K100" s="4">
        <v>19523</v>
      </c>
      <c r="L100" s="4">
        <v>28337</v>
      </c>
      <c r="M100" s="40">
        <v>18232</v>
      </c>
      <c r="N100" s="13">
        <f t="shared" si="0"/>
        <v>271075</v>
      </c>
    </row>
    <row r="101" spans="1:14" s="17" customFormat="1" ht="24.75" customHeight="1" x14ac:dyDescent="0.2">
      <c r="A101" s="14" t="e">
        <f>'Pregnant Women Participating'!#REF!</f>
        <v>#REF!</v>
      </c>
      <c r="B101" s="16">
        <v>67283854</v>
      </c>
      <c r="C101" s="15">
        <v>72655447</v>
      </c>
      <c r="D101" s="15">
        <v>89494118</v>
      </c>
      <c r="E101" s="15">
        <v>79047904</v>
      </c>
      <c r="F101" s="15">
        <v>78267059</v>
      </c>
      <c r="G101" s="15">
        <v>81540592</v>
      </c>
      <c r="H101" s="15">
        <v>79160827</v>
      </c>
      <c r="I101" s="15">
        <v>79729841</v>
      </c>
      <c r="J101" s="15">
        <v>81802634</v>
      </c>
      <c r="K101" s="15">
        <v>80464819</v>
      </c>
      <c r="L101" s="15">
        <v>82725914</v>
      </c>
      <c r="M101" s="39">
        <v>82274504</v>
      </c>
      <c r="N101" s="16">
        <f t="shared" si="0"/>
        <v>954447513</v>
      </c>
    </row>
    <row r="102" spans="1:14" s="29" customFormat="1" ht="16.5" customHeight="1" thickBot="1" x14ac:dyDescent="0.25">
      <c r="A102" s="26" t="e">
        <f>'Pregnant Women Participating'!#REF!</f>
        <v>#REF!</v>
      </c>
      <c r="B102" s="27">
        <v>333296378</v>
      </c>
      <c r="C102" s="28">
        <v>315348193</v>
      </c>
      <c r="D102" s="28">
        <v>353125405</v>
      </c>
      <c r="E102" s="28">
        <v>379413006</v>
      </c>
      <c r="F102" s="28">
        <v>359321741</v>
      </c>
      <c r="G102" s="28">
        <v>375768651</v>
      </c>
      <c r="H102" s="28">
        <v>390347279</v>
      </c>
      <c r="I102" s="28">
        <v>384551112</v>
      </c>
      <c r="J102" s="28">
        <v>372992479</v>
      </c>
      <c r="K102" s="28">
        <v>374240081</v>
      </c>
      <c r="L102" s="28">
        <v>385699800</v>
      </c>
      <c r="M102" s="41">
        <v>400713882</v>
      </c>
      <c r="N102" s="27">
        <f t="shared" si="0"/>
        <v>4424818007</v>
      </c>
    </row>
    <row r="103" spans="1:14" ht="12.75" customHeight="1" thickTop="1" x14ac:dyDescent="0.2">
      <c r="A103" s="9"/>
    </row>
    <row r="104" spans="1:14" x14ac:dyDescent="0.2">
      <c r="A104" s="9"/>
    </row>
    <row r="105" spans="1:14" customFormat="1" ht="12.75" x14ac:dyDescent="0.2">
      <c r="A105" s="10" t="s">
        <v>1</v>
      </c>
    </row>
  </sheetData>
  <phoneticPr fontId="2" type="noConversion"/>
  <pageMargins left="0.5" right="0.5" top="0.5" bottom="0.5" header="0.5" footer="0.3"/>
  <pageSetup scale="90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N105"/>
  <sheetViews>
    <sheetView showGridLines="0" workbookViewId="0"/>
  </sheetViews>
  <sheetFormatPr defaultColWidth="9.140625" defaultRowHeight="12" x14ac:dyDescent="0.2"/>
  <cols>
    <col min="1" max="1" width="34.7109375" style="3" customWidth="1"/>
    <col min="2" max="13" width="11.7109375" style="3" customWidth="1"/>
    <col min="14" max="14" width="13.7109375" style="3" customWidth="1"/>
    <col min="15" max="16384" width="9.140625" style="3"/>
  </cols>
  <sheetData>
    <row r="1" spans="1:14" ht="12" customHeight="1" x14ac:dyDescent="0.2">
      <c r="A1" s="10" t="s">
        <v>29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4" ht="12" customHeight="1" x14ac:dyDescent="0.2">
      <c r="A2" s="10" t="e">
        <f>'Pregnant Women Participating'!#REF!</f>
        <v>#REF!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4" ht="12" customHeight="1" x14ac:dyDescent="0.2">
      <c r="A3" s="1" t="e">
        <f>'Pregnant Women Participating'!#REF!</f>
        <v>#REF!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4" ht="12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4" ht="24" customHeight="1" x14ac:dyDescent="0.2">
      <c r="A5" s="6" t="s">
        <v>0</v>
      </c>
      <c r="B5" s="18" t="e">
        <f>DATE(RIGHT(A2,4)-1,10,1)</f>
        <v>#REF!</v>
      </c>
      <c r="C5" s="19" t="e">
        <f>DATE(RIGHT(A2,4)-1,11,1)</f>
        <v>#REF!</v>
      </c>
      <c r="D5" s="19" t="e">
        <f>DATE(RIGHT(A2,4)-1,12,1)</f>
        <v>#REF!</v>
      </c>
      <c r="E5" s="19" t="e">
        <f>DATE(RIGHT(A2,4),1,1)</f>
        <v>#REF!</v>
      </c>
      <c r="F5" s="19" t="e">
        <f>DATE(RIGHT(A2,4),2,1)</f>
        <v>#REF!</v>
      </c>
      <c r="G5" s="19" t="e">
        <f>DATE(RIGHT(A2,4),3,1)</f>
        <v>#REF!</v>
      </c>
      <c r="H5" s="19" t="e">
        <f>DATE(RIGHT(A2,4),4,1)</f>
        <v>#REF!</v>
      </c>
      <c r="I5" s="19" t="e">
        <f>DATE(RIGHT(A2,4),5,1)</f>
        <v>#REF!</v>
      </c>
      <c r="J5" s="19" t="e">
        <f>DATE(RIGHT(A2,4),6,1)</f>
        <v>#REF!</v>
      </c>
      <c r="K5" s="19" t="e">
        <f>DATE(RIGHT(A2,4),7,1)</f>
        <v>#REF!</v>
      </c>
      <c r="L5" s="19" t="e">
        <f>DATE(RIGHT(A2,4),8,1)</f>
        <v>#REF!</v>
      </c>
      <c r="M5" s="19" t="e">
        <f>DATE(RIGHT(A2,4),9,1)</f>
        <v>#REF!</v>
      </c>
      <c r="N5" s="12" t="s">
        <v>17</v>
      </c>
    </row>
    <row r="6" spans="1:14" ht="12" customHeight="1" x14ac:dyDescent="0.2">
      <c r="A6" s="7" t="str">
        <f>'Pregnant Women Participating'!A2</f>
        <v>Connecticut</v>
      </c>
      <c r="B6" s="13">
        <v>1108424</v>
      </c>
      <c r="C6" s="4">
        <v>1067895</v>
      </c>
      <c r="D6" s="4">
        <v>1082195</v>
      </c>
      <c r="E6" s="4">
        <v>1024942</v>
      </c>
      <c r="F6" s="4">
        <v>1230901</v>
      </c>
      <c r="G6" s="4">
        <v>1103924</v>
      </c>
      <c r="H6" s="4">
        <v>1010138</v>
      </c>
      <c r="I6" s="4">
        <v>1113363</v>
      </c>
      <c r="J6" s="4">
        <v>1073610</v>
      </c>
      <c r="K6" s="4">
        <v>1096960</v>
      </c>
      <c r="L6" s="4">
        <v>1086603</v>
      </c>
      <c r="M6" s="40">
        <v>1100937</v>
      </c>
      <c r="N6" s="13">
        <f t="shared" ref="N6:N102" si="0">IF(SUM(B6:M6)&gt;0,SUM(B6:M6)," ")</f>
        <v>13099892</v>
      </c>
    </row>
    <row r="7" spans="1:14" ht="12" customHeight="1" x14ac:dyDescent="0.2">
      <c r="A7" s="7" t="str">
        <f>'Pregnant Women Participating'!A3</f>
        <v>Maine</v>
      </c>
      <c r="B7" s="13">
        <v>313122</v>
      </c>
      <c r="C7" s="4">
        <v>245491</v>
      </c>
      <c r="D7" s="4">
        <v>287098</v>
      </c>
      <c r="E7" s="4">
        <v>302609</v>
      </c>
      <c r="F7" s="4">
        <v>316519</v>
      </c>
      <c r="G7" s="4">
        <v>358795</v>
      </c>
      <c r="H7" s="4">
        <v>283708</v>
      </c>
      <c r="I7" s="4">
        <v>297418</v>
      </c>
      <c r="J7" s="4">
        <v>288818</v>
      </c>
      <c r="K7" s="4">
        <v>305401</v>
      </c>
      <c r="L7" s="4">
        <v>298544</v>
      </c>
      <c r="M7" s="40">
        <v>304486</v>
      </c>
      <c r="N7" s="13">
        <f t="shared" si="0"/>
        <v>3602009</v>
      </c>
    </row>
    <row r="8" spans="1:14" ht="12" customHeight="1" x14ac:dyDescent="0.2">
      <c r="A8" s="7" t="str">
        <f>'Pregnant Women Participating'!A4</f>
        <v>Massachusetts</v>
      </c>
      <c r="B8" s="13">
        <v>2052128</v>
      </c>
      <c r="C8" s="4">
        <v>2017855</v>
      </c>
      <c r="D8" s="4">
        <v>2103364</v>
      </c>
      <c r="E8" s="4">
        <v>2067704</v>
      </c>
      <c r="F8" s="4">
        <v>2142088</v>
      </c>
      <c r="G8" s="4">
        <v>2247137</v>
      </c>
      <c r="H8" s="4">
        <v>2057527</v>
      </c>
      <c r="I8" s="4">
        <v>2283529</v>
      </c>
      <c r="J8" s="4">
        <v>2112790</v>
      </c>
      <c r="K8" s="4">
        <v>2221097</v>
      </c>
      <c r="L8" s="4">
        <v>2183988</v>
      </c>
      <c r="M8" s="40">
        <v>2204418</v>
      </c>
      <c r="N8" s="13">
        <f t="shared" si="0"/>
        <v>25693625</v>
      </c>
    </row>
    <row r="9" spans="1:14" ht="12" customHeight="1" x14ac:dyDescent="0.2">
      <c r="A9" s="7" t="str">
        <f>'Pregnant Women Participating'!A5</f>
        <v>New Hampshire</v>
      </c>
      <c r="B9" s="13">
        <v>214640</v>
      </c>
      <c r="C9" s="4">
        <v>203214</v>
      </c>
      <c r="D9" s="4">
        <v>209027</v>
      </c>
      <c r="E9" s="4">
        <v>204223</v>
      </c>
      <c r="F9" s="4">
        <v>225057</v>
      </c>
      <c r="G9" s="4">
        <v>222435</v>
      </c>
      <c r="H9" s="4">
        <v>197177</v>
      </c>
      <c r="I9" s="4">
        <v>231195</v>
      </c>
      <c r="J9" s="4">
        <v>222472</v>
      </c>
      <c r="K9" s="4">
        <v>226053</v>
      </c>
      <c r="L9" s="4">
        <v>212014</v>
      </c>
      <c r="M9" s="40">
        <v>211994</v>
      </c>
      <c r="N9" s="13">
        <f t="shared" si="0"/>
        <v>2579501</v>
      </c>
    </row>
    <row r="10" spans="1:14" ht="12" customHeight="1" x14ac:dyDescent="0.2">
      <c r="A10" s="7" t="str">
        <f>'Pregnant Women Participating'!A6</f>
        <v>New York</v>
      </c>
      <c r="B10" s="13">
        <v>7581633</v>
      </c>
      <c r="C10" s="4">
        <v>7606272</v>
      </c>
      <c r="D10" s="4">
        <v>7439806</v>
      </c>
      <c r="E10" s="4">
        <v>7462222</v>
      </c>
      <c r="F10" s="4">
        <v>7982343</v>
      </c>
      <c r="G10" s="4">
        <v>7594261</v>
      </c>
      <c r="H10" s="4">
        <v>7066402</v>
      </c>
      <c r="I10" s="4">
        <v>9132260</v>
      </c>
      <c r="J10" s="4">
        <v>8498682</v>
      </c>
      <c r="K10" s="4">
        <v>9045907</v>
      </c>
      <c r="L10" s="4">
        <v>8636324</v>
      </c>
      <c r="M10" s="40">
        <v>8571601</v>
      </c>
      <c r="N10" s="13">
        <f t="shared" si="0"/>
        <v>96617713</v>
      </c>
    </row>
    <row r="11" spans="1:14" ht="12" customHeight="1" x14ac:dyDescent="0.2">
      <c r="A11" s="7" t="str">
        <f>'Pregnant Women Participating'!A7</f>
        <v>Rhode Island</v>
      </c>
      <c r="B11" s="13">
        <v>0</v>
      </c>
      <c r="C11" s="4">
        <v>360764</v>
      </c>
      <c r="D11" s="4">
        <v>736601</v>
      </c>
      <c r="E11" s="4">
        <v>0</v>
      </c>
      <c r="F11" s="4">
        <v>403876</v>
      </c>
      <c r="G11" s="4">
        <v>756700</v>
      </c>
      <c r="H11" s="4">
        <v>393223</v>
      </c>
      <c r="I11" s="4">
        <v>407637</v>
      </c>
      <c r="J11" s="4">
        <v>382618</v>
      </c>
      <c r="K11" s="4">
        <v>426766</v>
      </c>
      <c r="L11" s="4">
        <v>805897</v>
      </c>
      <c r="M11" s="40">
        <v>408550</v>
      </c>
      <c r="N11" s="13">
        <f t="shared" si="0"/>
        <v>5082632</v>
      </c>
    </row>
    <row r="12" spans="1:14" ht="12" customHeight="1" x14ac:dyDescent="0.2">
      <c r="A12" s="7" t="str">
        <f>'Pregnant Women Participating'!A8</f>
        <v>Vermont</v>
      </c>
      <c r="B12" s="13">
        <v>127362</v>
      </c>
      <c r="C12" s="4">
        <v>133677</v>
      </c>
      <c r="D12" s="4">
        <v>132855</v>
      </c>
      <c r="E12" s="4">
        <v>134335</v>
      </c>
      <c r="F12" s="4">
        <v>140753</v>
      </c>
      <c r="G12" s="4">
        <v>137269</v>
      </c>
      <c r="H12" s="4">
        <v>135236</v>
      </c>
      <c r="I12" s="4">
        <v>130473</v>
      </c>
      <c r="J12" s="4">
        <v>129338</v>
      </c>
      <c r="K12" s="4">
        <v>132573</v>
      </c>
      <c r="L12" s="4">
        <v>138058</v>
      </c>
      <c r="M12" s="40">
        <v>138464</v>
      </c>
      <c r="N12" s="13">
        <f t="shared" si="0"/>
        <v>1610393</v>
      </c>
    </row>
    <row r="13" spans="1:14" ht="12" customHeight="1" x14ac:dyDescent="0.2">
      <c r="A13" s="7" t="str">
        <f>'Pregnant Women Participating'!A9</f>
        <v>Virgin Islands</v>
      </c>
      <c r="B13" s="13">
        <v>62508</v>
      </c>
      <c r="C13" s="4">
        <v>52774</v>
      </c>
      <c r="D13" s="4">
        <v>55441</v>
      </c>
      <c r="E13" s="4">
        <v>59037</v>
      </c>
      <c r="F13" s="4">
        <v>57813</v>
      </c>
      <c r="G13" s="4">
        <v>59880</v>
      </c>
      <c r="H13" s="4">
        <v>55310</v>
      </c>
      <c r="I13" s="4">
        <v>65651</v>
      </c>
      <c r="J13" s="4">
        <v>59876</v>
      </c>
      <c r="K13" s="4">
        <v>61220</v>
      </c>
      <c r="L13" s="4">
        <v>65931</v>
      </c>
      <c r="M13" s="40">
        <v>65202</v>
      </c>
      <c r="N13" s="13">
        <f t="shared" si="0"/>
        <v>720643</v>
      </c>
    </row>
    <row r="14" spans="1:14" ht="12" customHeight="1" x14ac:dyDescent="0.2">
      <c r="A14" s="7" t="str">
        <f>'Pregnant Women Participating'!A10</f>
        <v>Indian Township, ME</v>
      </c>
      <c r="B14" s="13"/>
      <c r="C14" s="4"/>
      <c r="D14" s="4"/>
      <c r="E14" s="4"/>
      <c r="F14" s="4"/>
      <c r="G14" s="4"/>
      <c r="H14" s="4"/>
      <c r="I14" s="4"/>
      <c r="J14" s="4"/>
      <c r="K14" s="4"/>
      <c r="L14" s="4"/>
      <c r="M14" s="40"/>
      <c r="N14" s="13" t="str">
        <f t="shared" si="0"/>
        <v xml:space="preserve"> </v>
      </c>
    </row>
    <row r="15" spans="1:14" ht="12" customHeight="1" x14ac:dyDescent="0.2">
      <c r="A15" s="7" t="str">
        <f>'Pregnant Women Participating'!A11</f>
        <v>Pleasant Point, ME</v>
      </c>
      <c r="B15" s="13"/>
      <c r="C15" s="4"/>
      <c r="D15" s="4"/>
      <c r="E15" s="4"/>
      <c r="F15" s="4"/>
      <c r="G15" s="4"/>
      <c r="H15" s="4"/>
      <c r="I15" s="4"/>
      <c r="J15" s="4"/>
      <c r="K15" s="4"/>
      <c r="L15" s="4"/>
      <c r="M15" s="40"/>
      <c r="N15" s="13" t="str">
        <f t="shared" si="0"/>
        <v xml:space="preserve"> </v>
      </c>
    </row>
    <row r="16" spans="1:14" s="17" customFormat="1" ht="24.75" customHeight="1" x14ac:dyDescent="0.2">
      <c r="A16" s="14" t="e">
        <f>'Pregnant Women Participating'!#REF!</f>
        <v>#REF!</v>
      </c>
      <c r="B16" s="16">
        <v>11459817</v>
      </c>
      <c r="C16" s="15">
        <v>11687942</v>
      </c>
      <c r="D16" s="15">
        <v>12046387</v>
      </c>
      <c r="E16" s="15">
        <v>11255072</v>
      </c>
      <c r="F16" s="15">
        <v>12499350</v>
      </c>
      <c r="G16" s="15">
        <v>12480401</v>
      </c>
      <c r="H16" s="15">
        <v>11198721</v>
      </c>
      <c r="I16" s="15">
        <v>13661526</v>
      </c>
      <c r="J16" s="15">
        <v>12768204</v>
      </c>
      <c r="K16" s="15">
        <v>13515977</v>
      </c>
      <c r="L16" s="15">
        <v>13427359</v>
      </c>
      <c r="M16" s="39">
        <v>13005652</v>
      </c>
      <c r="N16" s="16">
        <f t="shared" si="0"/>
        <v>149006408</v>
      </c>
    </row>
    <row r="17" spans="1:14" ht="12" customHeight="1" x14ac:dyDescent="0.2">
      <c r="A17" s="7" t="str">
        <f>'Pregnant Women Participating'!A12</f>
        <v>Delaware</v>
      </c>
      <c r="B17" s="13">
        <v>402746</v>
      </c>
      <c r="C17" s="4">
        <v>827550</v>
      </c>
      <c r="D17" s="4">
        <v>0</v>
      </c>
      <c r="E17" s="4">
        <v>425528</v>
      </c>
      <c r="F17" s="4">
        <v>0</v>
      </c>
      <c r="G17" s="4">
        <v>896299</v>
      </c>
      <c r="H17" s="4">
        <v>421703</v>
      </c>
      <c r="I17" s="4">
        <v>461861</v>
      </c>
      <c r="J17" s="4">
        <v>436940</v>
      </c>
      <c r="K17" s="4">
        <v>468408</v>
      </c>
      <c r="L17" s="4">
        <v>461200</v>
      </c>
      <c r="M17" s="40">
        <v>472526</v>
      </c>
      <c r="N17" s="13">
        <f t="shared" si="0"/>
        <v>5274761</v>
      </c>
    </row>
    <row r="18" spans="1:14" ht="12" customHeight="1" x14ac:dyDescent="0.2">
      <c r="A18" s="7" t="str">
        <f>'Pregnant Women Participating'!A13</f>
        <v>District of Columbia</v>
      </c>
      <c r="B18" s="13">
        <v>234229</v>
      </c>
      <c r="C18" s="4">
        <v>263110</v>
      </c>
      <c r="D18" s="4">
        <v>0</v>
      </c>
      <c r="E18" s="4">
        <v>266768</v>
      </c>
      <c r="F18" s="4">
        <v>513279</v>
      </c>
      <c r="G18" s="4">
        <v>288840</v>
      </c>
      <c r="H18" s="4">
        <v>261828</v>
      </c>
      <c r="I18" s="4">
        <v>300950</v>
      </c>
      <c r="J18" s="4">
        <v>0</v>
      </c>
      <c r="K18" s="4">
        <v>310862</v>
      </c>
      <c r="L18" s="4">
        <v>599028</v>
      </c>
      <c r="M18" s="40">
        <v>312697</v>
      </c>
      <c r="N18" s="13">
        <f t="shared" si="0"/>
        <v>3351591</v>
      </c>
    </row>
    <row r="19" spans="1:14" ht="12" customHeight="1" x14ac:dyDescent="0.2">
      <c r="A19" s="7" t="str">
        <f>'Pregnant Women Participating'!A14</f>
        <v>Maryland</v>
      </c>
      <c r="B19" s="13">
        <v>2472771</v>
      </c>
      <c r="C19" s="4">
        <v>0</v>
      </c>
      <c r="D19" s="4">
        <v>5035496</v>
      </c>
      <c r="E19" s="4">
        <v>2360437</v>
      </c>
      <c r="F19" s="4">
        <v>2587292</v>
      </c>
      <c r="G19" s="4">
        <v>2376476</v>
      </c>
      <c r="H19" s="4">
        <v>2199529</v>
      </c>
      <c r="I19" s="4">
        <v>2582325</v>
      </c>
      <c r="J19" s="4">
        <v>0</v>
      </c>
      <c r="K19" s="4">
        <v>4983658</v>
      </c>
      <c r="L19" s="4">
        <v>2485038</v>
      </c>
      <c r="M19" s="40">
        <v>2562861</v>
      </c>
      <c r="N19" s="13">
        <f t="shared" si="0"/>
        <v>29645883</v>
      </c>
    </row>
    <row r="20" spans="1:14" ht="12" customHeight="1" x14ac:dyDescent="0.2">
      <c r="A20" s="7" t="str">
        <f>'Pregnant Women Participating'!A15</f>
        <v>New Jersey</v>
      </c>
      <c r="B20" s="13">
        <v>2381441</v>
      </c>
      <c r="C20" s="4">
        <v>2477867</v>
      </c>
      <c r="D20" s="4">
        <v>2462793</v>
      </c>
      <c r="E20" s="4">
        <v>2461860</v>
      </c>
      <c r="F20" s="4">
        <v>2639869</v>
      </c>
      <c r="G20" s="4">
        <v>2509992</v>
      </c>
      <c r="H20" s="4">
        <v>2140565</v>
      </c>
      <c r="I20" s="4">
        <v>3069184</v>
      </c>
      <c r="J20" s="4">
        <v>2962314</v>
      </c>
      <c r="K20" s="4">
        <v>3050268</v>
      </c>
      <c r="L20" s="4">
        <v>2978649</v>
      </c>
      <c r="M20" s="40">
        <v>3050621</v>
      </c>
      <c r="N20" s="13">
        <f t="shared" si="0"/>
        <v>32185423</v>
      </c>
    </row>
    <row r="21" spans="1:14" ht="12" customHeight="1" x14ac:dyDescent="0.2">
      <c r="A21" s="7" t="str">
        <f>'Pregnant Women Participating'!A16</f>
        <v>Pennsylvania</v>
      </c>
      <c r="B21" s="13">
        <v>3594790</v>
      </c>
      <c r="C21" s="4">
        <v>3573952</v>
      </c>
      <c r="D21" s="4">
        <v>7102727</v>
      </c>
      <c r="E21" s="4">
        <v>0</v>
      </c>
      <c r="F21" s="4">
        <v>3503630</v>
      </c>
      <c r="G21" s="4">
        <v>3724771</v>
      </c>
      <c r="H21" s="4">
        <v>3631939</v>
      </c>
      <c r="I21" s="4">
        <v>3674136</v>
      </c>
      <c r="J21" s="4">
        <v>3589864</v>
      </c>
      <c r="K21" s="4">
        <v>3900033</v>
      </c>
      <c r="L21" s="4">
        <v>3799463</v>
      </c>
      <c r="M21" s="40">
        <v>3782629</v>
      </c>
      <c r="N21" s="13">
        <f t="shared" si="0"/>
        <v>43877934</v>
      </c>
    </row>
    <row r="22" spans="1:14" ht="12" customHeight="1" x14ac:dyDescent="0.2">
      <c r="A22" s="7" t="str">
        <f>'Pregnant Women Participating'!A17</f>
        <v>Puerto Rico</v>
      </c>
      <c r="B22" s="13">
        <v>813268</v>
      </c>
      <c r="C22" s="4">
        <v>812338</v>
      </c>
      <c r="D22" s="4">
        <v>876638</v>
      </c>
      <c r="E22" s="4">
        <v>288351</v>
      </c>
      <c r="F22" s="4">
        <v>307098</v>
      </c>
      <c r="G22" s="4">
        <v>315017</v>
      </c>
      <c r="H22" s="4">
        <v>313119</v>
      </c>
      <c r="I22" s="4">
        <v>339143</v>
      </c>
      <c r="J22" s="4"/>
      <c r="K22" s="4">
        <v>333114</v>
      </c>
      <c r="L22" s="4"/>
      <c r="M22" s="40"/>
      <c r="N22" s="13">
        <f t="shared" si="0"/>
        <v>4398086</v>
      </c>
    </row>
    <row r="23" spans="1:14" ht="12" customHeight="1" x14ac:dyDescent="0.2">
      <c r="A23" s="7" t="str">
        <f>'Pregnant Women Participating'!A18</f>
        <v>Virginia</v>
      </c>
      <c r="B23" s="13">
        <v>1911513</v>
      </c>
      <c r="C23" s="4">
        <v>2152674</v>
      </c>
      <c r="D23" s="4">
        <v>2136419</v>
      </c>
      <c r="E23" s="4">
        <v>2117134</v>
      </c>
      <c r="F23" s="4">
        <v>2159955</v>
      </c>
      <c r="G23" s="4">
        <v>2075240</v>
      </c>
      <c r="H23" s="4">
        <v>2183048</v>
      </c>
      <c r="I23" s="4">
        <v>2212540</v>
      </c>
      <c r="J23" s="4">
        <v>4229049</v>
      </c>
      <c r="K23" s="4">
        <v>2241986</v>
      </c>
      <c r="L23" s="4">
        <v>2401938</v>
      </c>
      <c r="M23" s="40">
        <v>0</v>
      </c>
      <c r="N23" s="13">
        <f t="shared" si="0"/>
        <v>25821496</v>
      </c>
    </row>
    <row r="24" spans="1:14" ht="12" customHeight="1" x14ac:dyDescent="0.2">
      <c r="A24" s="7" t="str">
        <f>'Pregnant Women Participating'!A19</f>
        <v>West Virginia</v>
      </c>
      <c r="B24" s="13">
        <v>1451944</v>
      </c>
      <c r="C24" s="4">
        <v>762134</v>
      </c>
      <c r="D24" s="4">
        <v>1587319</v>
      </c>
      <c r="E24" s="4">
        <v>0</v>
      </c>
      <c r="F24" s="4">
        <v>827039</v>
      </c>
      <c r="G24" s="4">
        <v>1598269</v>
      </c>
      <c r="H24" s="4">
        <v>868748</v>
      </c>
      <c r="I24" s="4">
        <v>1632304</v>
      </c>
      <c r="J24" s="4">
        <v>833759</v>
      </c>
      <c r="K24" s="4">
        <v>788881</v>
      </c>
      <c r="L24" s="4">
        <v>786191</v>
      </c>
      <c r="M24" s="40">
        <v>817362</v>
      </c>
      <c r="N24" s="13">
        <f t="shared" si="0"/>
        <v>11953950</v>
      </c>
    </row>
    <row r="25" spans="1:14" s="17" customFormat="1" ht="24.75" customHeight="1" x14ac:dyDescent="0.2">
      <c r="A25" s="14" t="e">
        <f>'Pregnant Women Participating'!#REF!</f>
        <v>#REF!</v>
      </c>
      <c r="B25" s="16">
        <v>13262702</v>
      </c>
      <c r="C25" s="15">
        <v>10869625</v>
      </c>
      <c r="D25" s="15">
        <v>19201392</v>
      </c>
      <c r="E25" s="15">
        <v>7920078</v>
      </c>
      <c r="F25" s="15">
        <v>12538162</v>
      </c>
      <c r="G25" s="15">
        <v>13784904</v>
      </c>
      <c r="H25" s="15">
        <v>12020479</v>
      </c>
      <c r="I25" s="15">
        <v>14272443</v>
      </c>
      <c r="J25" s="15">
        <v>12051926</v>
      </c>
      <c r="K25" s="15">
        <v>16077210</v>
      </c>
      <c r="L25" s="15">
        <v>13511507</v>
      </c>
      <c r="M25" s="39">
        <v>10998696</v>
      </c>
      <c r="N25" s="16">
        <f t="shared" si="0"/>
        <v>156509124</v>
      </c>
    </row>
    <row r="26" spans="1:14" ht="12" customHeight="1" x14ac:dyDescent="0.2">
      <c r="A26" s="7" t="str">
        <f>'Pregnant Women Participating'!A20</f>
        <v>Alabama</v>
      </c>
      <c r="B26" s="13">
        <v>1969748</v>
      </c>
      <c r="C26" s="4">
        <v>1605948</v>
      </c>
      <c r="D26" s="4">
        <v>2076765</v>
      </c>
      <c r="E26" s="4">
        <v>1937585</v>
      </c>
      <c r="F26" s="4">
        <v>2217943</v>
      </c>
      <c r="G26" s="4">
        <v>2234967</v>
      </c>
      <c r="H26" s="4">
        <v>1745664</v>
      </c>
      <c r="I26" s="4">
        <v>2801796</v>
      </c>
      <c r="J26" s="4">
        <v>2786508</v>
      </c>
      <c r="K26" s="4">
        <v>0</v>
      </c>
      <c r="L26" s="4">
        <v>5545391</v>
      </c>
      <c r="M26" s="40">
        <v>0</v>
      </c>
      <c r="N26" s="13">
        <f t="shared" si="0"/>
        <v>24922315</v>
      </c>
    </row>
    <row r="27" spans="1:14" ht="12" customHeight="1" x14ac:dyDescent="0.2">
      <c r="A27" s="7" t="str">
        <f>'Pregnant Women Participating'!A21</f>
        <v>Florida</v>
      </c>
      <c r="B27" s="13">
        <v>9882520</v>
      </c>
      <c r="C27" s="4">
        <v>8549153</v>
      </c>
      <c r="D27" s="4">
        <v>9285016</v>
      </c>
      <c r="E27" s="4">
        <v>8524923</v>
      </c>
      <c r="F27" s="4">
        <v>9103375</v>
      </c>
      <c r="G27" s="4">
        <v>8985692</v>
      </c>
      <c r="H27" s="4">
        <v>11016983</v>
      </c>
      <c r="I27" s="4">
        <v>15122130</v>
      </c>
      <c r="J27" s="4">
        <v>8112683</v>
      </c>
      <c r="K27" s="4">
        <v>11668814</v>
      </c>
      <c r="L27" s="4">
        <v>7569579</v>
      </c>
      <c r="M27" s="40">
        <v>11293623</v>
      </c>
      <c r="N27" s="13">
        <f t="shared" si="0"/>
        <v>119114491</v>
      </c>
    </row>
    <row r="28" spans="1:14" ht="12" customHeight="1" x14ac:dyDescent="0.2">
      <c r="A28" s="7" t="str">
        <f>'Pregnant Women Participating'!A22</f>
        <v>Georgia</v>
      </c>
      <c r="B28" s="13">
        <v>3543133</v>
      </c>
      <c r="C28" s="4">
        <v>3373476</v>
      </c>
      <c r="D28" s="4">
        <v>3571938</v>
      </c>
      <c r="E28" s="4">
        <v>3508960</v>
      </c>
      <c r="F28" s="4">
        <v>3882520</v>
      </c>
      <c r="G28" s="4">
        <v>3808265</v>
      </c>
      <c r="H28" s="4">
        <v>3662692</v>
      </c>
      <c r="I28" s="4">
        <v>6026970</v>
      </c>
      <c r="J28" s="4">
        <v>4425993</v>
      </c>
      <c r="K28" s="4">
        <v>4918529</v>
      </c>
      <c r="L28" s="4">
        <v>5073643</v>
      </c>
      <c r="M28" s="40">
        <v>5366513</v>
      </c>
      <c r="N28" s="13">
        <f t="shared" si="0"/>
        <v>51162632</v>
      </c>
    </row>
    <row r="29" spans="1:14" ht="12" customHeight="1" x14ac:dyDescent="0.2">
      <c r="A29" s="7" t="str">
        <f>'Pregnant Women Participating'!A23</f>
        <v>Kentucky</v>
      </c>
      <c r="B29" s="13">
        <v>2085199</v>
      </c>
      <c r="C29" s="4">
        <v>1990502</v>
      </c>
      <c r="D29" s="4">
        <v>2148536</v>
      </c>
      <c r="E29" s="4">
        <v>1977515</v>
      </c>
      <c r="F29" s="4">
        <v>2269188</v>
      </c>
      <c r="G29" s="4">
        <v>2212473</v>
      </c>
      <c r="H29" s="4">
        <v>1999948</v>
      </c>
      <c r="I29" s="4">
        <v>2221672</v>
      </c>
      <c r="J29" s="4">
        <v>2139237</v>
      </c>
      <c r="K29" s="4">
        <v>2200252</v>
      </c>
      <c r="L29" s="4">
        <v>2140506</v>
      </c>
      <c r="M29" s="40">
        <v>2197610</v>
      </c>
      <c r="N29" s="13">
        <f t="shared" si="0"/>
        <v>25582638</v>
      </c>
    </row>
    <row r="30" spans="1:14" ht="12" customHeight="1" x14ac:dyDescent="0.2">
      <c r="A30" s="7" t="str">
        <f>'Pregnant Women Participating'!A24</f>
        <v>Mississippi</v>
      </c>
      <c r="B30" s="13">
        <v>1291466</v>
      </c>
      <c r="C30" s="4">
        <v>997579</v>
      </c>
      <c r="D30" s="4">
        <v>1080170</v>
      </c>
      <c r="E30" s="4">
        <v>1079883</v>
      </c>
      <c r="F30" s="4">
        <v>1130251</v>
      </c>
      <c r="G30" s="4">
        <v>1312817</v>
      </c>
      <c r="H30" s="4">
        <v>1287408</v>
      </c>
      <c r="I30" s="4">
        <v>1887284</v>
      </c>
      <c r="J30" s="4">
        <v>1771411</v>
      </c>
      <c r="K30" s="4">
        <v>1877046</v>
      </c>
      <c r="L30" s="4">
        <v>1818023</v>
      </c>
      <c r="M30" s="40">
        <v>1826958</v>
      </c>
      <c r="N30" s="13">
        <f t="shared" si="0"/>
        <v>17360296</v>
      </c>
    </row>
    <row r="31" spans="1:14" ht="12" customHeight="1" x14ac:dyDescent="0.2">
      <c r="A31" s="7" t="str">
        <f>'Pregnant Women Participating'!A25</f>
        <v>North Carolina</v>
      </c>
      <c r="B31" s="13">
        <v>4571851</v>
      </c>
      <c r="C31" s="4">
        <v>3971072</v>
      </c>
      <c r="D31" s="4">
        <v>4667499</v>
      </c>
      <c r="E31" s="4">
        <v>4362042</v>
      </c>
      <c r="F31" s="4">
        <v>4261217</v>
      </c>
      <c r="G31" s="4">
        <v>4184482</v>
      </c>
      <c r="H31" s="4">
        <v>2020004</v>
      </c>
      <c r="I31" s="4">
        <v>7350874</v>
      </c>
      <c r="J31" s="4">
        <v>4401464</v>
      </c>
      <c r="K31" s="4">
        <v>5519088</v>
      </c>
      <c r="L31" s="4">
        <v>4780503</v>
      </c>
      <c r="M31" s="40">
        <v>3999289</v>
      </c>
      <c r="N31" s="13">
        <f t="shared" si="0"/>
        <v>54089385</v>
      </c>
    </row>
    <row r="32" spans="1:14" ht="12" customHeight="1" x14ac:dyDescent="0.2">
      <c r="A32" s="7" t="str">
        <f>'Pregnant Women Participating'!A26</f>
        <v>South Carolina</v>
      </c>
      <c r="B32" s="13">
        <v>2245408</v>
      </c>
      <c r="C32" s="4">
        <v>2092048</v>
      </c>
      <c r="D32" s="4">
        <v>1887969</v>
      </c>
      <c r="E32" s="4">
        <v>2088055</v>
      </c>
      <c r="F32" s="4">
        <v>1913374</v>
      </c>
      <c r="G32" s="4">
        <v>2062004</v>
      </c>
      <c r="H32" s="4">
        <v>2017628</v>
      </c>
      <c r="I32" s="4">
        <v>2371326</v>
      </c>
      <c r="J32" s="4">
        <v>1905086</v>
      </c>
      <c r="K32" s="4">
        <v>2172845</v>
      </c>
      <c r="L32" s="4">
        <v>2255224</v>
      </c>
      <c r="M32" s="40">
        <v>2139664</v>
      </c>
      <c r="N32" s="13">
        <f t="shared" si="0"/>
        <v>25150631</v>
      </c>
    </row>
    <row r="33" spans="1:14" ht="12" customHeight="1" x14ac:dyDescent="0.2">
      <c r="A33" s="7" t="str">
        <f>'Pregnant Women Participating'!A27</f>
        <v>Tennessee</v>
      </c>
      <c r="B33" s="13">
        <v>6107928</v>
      </c>
      <c r="C33" s="4">
        <v>6571304</v>
      </c>
      <c r="D33" s="4">
        <v>6673870</v>
      </c>
      <c r="E33" s="4"/>
      <c r="F33" s="4">
        <v>3257721</v>
      </c>
      <c r="G33" s="4">
        <v>7230930</v>
      </c>
      <c r="H33" s="4">
        <v>70462</v>
      </c>
      <c r="I33" s="4">
        <v>3238222</v>
      </c>
      <c r="J33" s="4">
        <v>7537950</v>
      </c>
      <c r="K33" s="4">
        <v>3780592</v>
      </c>
      <c r="L33" s="4">
        <v>3621202</v>
      </c>
      <c r="M33" s="40">
        <v>3786542</v>
      </c>
      <c r="N33" s="13">
        <f t="shared" si="0"/>
        <v>51876723</v>
      </c>
    </row>
    <row r="34" spans="1:14" ht="12" customHeight="1" x14ac:dyDescent="0.2">
      <c r="A34" s="7" t="str">
        <f>'Pregnant Women Participating'!A28</f>
        <v>Choctaw Indians, MS</v>
      </c>
      <c r="B34" s="13">
        <v>4028</v>
      </c>
      <c r="C34" s="4">
        <v>4662</v>
      </c>
      <c r="D34" s="4">
        <v>0</v>
      </c>
      <c r="E34" s="4">
        <v>10200</v>
      </c>
      <c r="F34" s="4">
        <v>0</v>
      </c>
      <c r="G34" s="4">
        <v>0</v>
      </c>
      <c r="H34" s="4">
        <v>5499</v>
      </c>
      <c r="I34" s="4">
        <v>0</v>
      </c>
      <c r="J34" s="4">
        <v>0</v>
      </c>
      <c r="K34" s="4"/>
      <c r="L34" s="4"/>
      <c r="M34" s="40"/>
      <c r="N34" s="13">
        <f t="shared" si="0"/>
        <v>24389</v>
      </c>
    </row>
    <row r="35" spans="1:14" ht="12" customHeight="1" x14ac:dyDescent="0.2">
      <c r="A35" s="7" t="str">
        <f>'Pregnant Women Participating'!A29</f>
        <v>Eastern Cherokee, NC</v>
      </c>
      <c r="B35" s="13">
        <v>8500</v>
      </c>
      <c r="C35" s="4">
        <v>7494</v>
      </c>
      <c r="D35" s="4">
        <v>6814</v>
      </c>
      <c r="E35" s="4">
        <v>7009</v>
      </c>
      <c r="F35" s="4">
        <v>6315</v>
      </c>
      <c r="G35" s="4">
        <v>5922</v>
      </c>
      <c r="H35" s="4">
        <v>2595</v>
      </c>
      <c r="I35" s="4">
        <v>9291</v>
      </c>
      <c r="J35" s="4">
        <v>5336</v>
      </c>
      <c r="K35" s="4">
        <v>6230</v>
      </c>
      <c r="L35" s="4">
        <v>4939</v>
      </c>
      <c r="M35" s="40">
        <v>3993</v>
      </c>
      <c r="N35" s="13">
        <f t="shared" si="0"/>
        <v>74438</v>
      </c>
    </row>
    <row r="36" spans="1:14" s="17" customFormat="1" ht="24.75" customHeight="1" x14ac:dyDescent="0.2">
      <c r="A36" s="14" t="e">
        <f>'Pregnant Women Participating'!#REF!</f>
        <v>#REF!</v>
      </c>
      <c r="B36" s="16">
        <v>31709781</v>
      </c>
      <c r="C36" s="15">
        <v>29163238</v>
      </c>
      <c r="D36" s="15">
        <v>31398577</v>
      </c>
      <c r="E36" s="15">
        <v>23496172</v>
      </c>
      <c r="F36" s="15">
        <v>28041904</v>
      </c>
      <c r="G36" s="15">
        <v>32037552</v>
      </c>
      <c r="H36" s="15">
        <v>23828883</v>
      </c>
      <c r="I36" s="15">
        <v>41029565</v>
      </c>
      <c r="J36" s="15">
        <v>33085668</v>
      </c>
      <c r="K36" s="15">
        <v>32143396</v>
      </c>
      <c r="L36" s="15">
        <v>32809010</v>
      </c>
      <c r="M36" s="39">
        <v>30614192</v>
      </c>
      <c r="N36" s="16">
        <f t="shared" si="0"/>
        <v>369357938</v>
      </c>
    </row>
    <row r="37" spans="1:14" ht="12" customHeight="1" x14ac:dyDescent="0.2">
      <c r="A37" s="7" t="str">
        <f>'Pregnant Women Participating'!A30</f>
        <v>Illinois</v>
      </c>
      <c r="B37" s="13">
        <v>3166461</v>
      </c>
      <c r="C37" s="4">
        <v>3810224</v>
      </c>
      <c r="D37" s="4">
        <v>3883072</v>
      </c>
      <c r="E37" s="4">
        <v>3620060</v>
      </c>
      <c r="F37" s="4">
        <v>3846417</v>
      </c>
      <c r="G37" s="4">
        <v>3913261</v>
      </c>
      <c r="H37" s="4">
        <v>3681738</v>
      </c>
      <c r="I37" s="4">
        <v>5212313</v>
      </c>
      <c r="J37" s="4">
        <v>4752153</v>
      </c>
      <c r="K37" s="4">
        <v>4829098</v>
      </c>
      <c r="L37" s="4">
        <v>4753341</v>
      </c>
      <c r="M37" s="40">
        <v>4813241</v>
      </c>
      <c r="N37" s="13">
        <f t="shared" si="0"/>
        <v>50281379</v>
      </c>
    </row>
    <row r="38" spans="1:14" ht="12" customHeight="1" x14ac:dyDescent="0.2">
      <c r="A38" s="7" t="str">
        <f>'Pregnant Women Participating'!A31</f>
        <v>Indiana</v>
      </c>
      <c r="B38" s="13">
        <v>0</v>
      </c>
      <c r="C38" s="4">
        <v>0</v>
      </c>
      <c r="D38" s="4">
        <v>9405299</v>
      </c>
      <c r="E38" s="4">
        <v>6279171</v>
      </c>
      <c r="F38" s="4">
        <v>0</v>
      </c>
      <c r="G38" s="4">
        <v>3367252</v>
      </c>
      <c r="H38" s="4">
        <v>3018162</v>
      </c>
      <c r="I38" s="4">
        <v>3404966</v>
      </c>
      <c r="J38" s="4">
        <v>3144158</v>
      </c>
      <c r="K38" s="4">
        <v>3291333</v>
      </c>
      <c r="L38" s="4">
        <v>3242770</v>
      </c>
      <c r="M38" s="40">
        <v>3342015</v>
      </c>
      <c r="N38" s="13">
        <f t="shared" si="0"/>
        <v>38495126</v>
      </c>
    </row>
    <row r="39" spans="1:14" ht="12" customHeight="1" x14ac:dyDescent="0.2">
      <c r="A39" s="7" t="str">
        <f>'Pregnant Women Participating'!A32</f>
        <v>Iowa</v>
      </c>
      <c r="B39" s="13">
        <v>1176225</v>
      </c>
      <c r="C39" s="4">
        <v>1169505</v>
      </c>
      <c r="D39" s="4">
        <v>1154589</v>
      </c>
      <c r="E39" s="4">
        <v>1121129</v>
      </c>
      <c r="F39" s="4">
        <v>1260486</v>
      </c>
      <c r="G39" s="4">
        <v>1253899</v>
      </c>
      <c r="H39" s="4">
        <v>1320739</v>
      </c>
      <c r="I39" s="4">
        <v>1408302</v>
      </c>
      <c r="J39" s="4">
        <v>1394379</v>
      </c>
      <c r="K39" s="4">
        <v>1430285</v>
      </c>
      <c r="L39" s="4">
        <v>1442284</v>
      </c>
      <c r="M39" s="40">
        <v>1449715</v>
      </c>
      <c r="N39" s="13">
        <f t="shared" si="0"/>
        <v>15581537</v>
      </c>
    </row>
    <row r="40" spans="1:14" ht="12" customHeight="1" x14ac:dyDescent="0.2">
      <c r="A40" s="7" t="str">
        <f>'Pregnant Women Participating'!A33</f>
        <v>Michigan</v>
      </c>
      <c r="B40" s="13">
        <v>3084832</v>
      </c>
      <c r="C40" s="4">
        <v>3239270</v>
      </c>
      <c r="D40" s="4">
        <v>2982353</v>
      </c>
      <c r="E40" s="4">
        <v>3338307</v>
      </c>
      <c r="F40" s="4">
        <v>3253409</v>
      </c>
      <c r="G40" s="4">
        <v>3430072</v>
      </c>
      <c r="H40" s="4">
        <v>3523979</v>
      </c>
      <c r="I40" s="4">
        <v>0</v>
      </c>
      <c r="J40" s="4">
        <v>3141100</v>
      </c>
      <c r="K40" s="4">
        <v>6669658</v>
      </c>
      <c r="L40" s="4">
        <v>3244504</v>
      </c>
      <c r="M40" s="40">
        <v>3281569</v>
      </c>
      <c r="N40" s="13">
        <f t="shared" si="0"/>
        <v>39189053</v>
      </c>
    </row>
    <row r="41" spans="1:14" ht="12" customHeight="1" x14ac:dyDescent="0.2">
      <c r="A41" s="7" t="str">
        <f>'Pregnant Women Participating'!A34</f>
        <v>Minnesota</v>
      </c>
      <c r="B41" s="13">
        <v>1909471</v>
      </c>
      <c r="C41" s="4">
        <v>1874492</v>
      </c>
      <c r="D41" s="4">
        <v>0</v>
      </c>
      <c r="E41" s="4">
        <v>3308727</v>
      </c>
      <c r="F41" s="4">
        <v>1773830</v>
      </c>
      <c r="G41" s="4">
        <v>1702204</v>
      </c>
      <c r="H41" s="4">
        <v>1554464</v>
      </c>
      <c r="I41" s="4">
        <v>60208</v>
      </c>
      <c r="J41" s="4">
        <v>1869269</v>
      </c>
      <c r="K41" s="4">
        <v>4135364</v>
      </c>
      <c r="L41" s="4">
        <v>2150716</v>
      </c>
      <c r="M41" s="40">
        <v>2217781</v>
      </c>
      <c r="N41" s="13">
        <f t="shared" si="0"/>
        <v>22556526</v>
      </c>
    </row>
    <row r="42" spans="1:14" ht="12" customHeight="1" x14ac:dyDescent="0.2">
      <c r="A42" s="7" t="str">
        <f>'Pregnant Women Participating'!A35</f>
        <v>Ohio</v>
      </c>
      <c r="B42" s="13">
        <v>2999591</v>
      </c>
      <c r="C42" s="4">
        <v>2375245</v>
      </c>
      <c r="D42" s="4">
        <v>2474888</v>
      </c>
      <c r="E42" s="4">
        <v>2619891</v>
      </c>
      <c r="F42" s="4">
        <v>2648879</v>
      </c>
      <c r="G42" s="4">
        <v>522</v>
      </c>
      <c r="H42" s="4">
        <v>5050050</v>
      </c>
      <c r="I42" s="4">
        <v>3833580</v>
      </c>
      <c r="J42" s="4">
        <v>3978719</v>
      </c>
      <c r="K42" s="4">
        <v>3998085</v>
      </c>
      <c r="L42" s="4">
        <v>3297530</v>
      </c>
      <c r="M42" s="40">
        <v>4125482</v>
      </c>
      <c r="N42" s="13">
        <f t="shared" si="0"/>
        <v>37402462</v>
      </c>
    </row>
    <row r="43" spans="1:14" ht="12" customHeight="1" x14ac:dyDescent="0.2">
      <c r="A43" s="7" t="str">
        <f>'Pregnant Women Participating'!A36</f>
        <v>Wisconsin</v>
      </c>
      <c r="B43" s="13"/>
      <c r="C43" s="4">
        <v>1755088</v>
      </c>
      <c r="D43" s="4"/>
      <c r="E43" s="4"/>
      <c r="F43" s="4">
        <v>1936967</v>
      </c>
      <c r="G43" s="4">
        <v>6088287</v>
      </c>
      <c r="H43" s="4">
        <v>0</v>
      </c>
      <c r="I43" s="4">
        <v>4187053</v>
      </c>
      <c r="J43" s="4">
        <v>8296139</v>
      </c>
      <c r="K43" s="4">
        <v>2027244</v>
      </c>
      <c r="L43" s="4">
        <v>2042404</v>
      </c>
      <c r="M43" s="40">
        <v>2088335</v>
      </c>
      <c r="N43" s="13">
        <f t="shared" si="0"/>
        <v>28421517</v>
      </c>
    </row>
    <row r="44" spans="1:14" s="17" customFormat="1" ht="24.75" customHeight="1" x14ac:dyDescent="0.2">
      <c r="A44" s="14" t="e">
        <f>'Pregnant Women Participating'!#REF!</f>
        <v>#REF!</v>
      </c>
      <c r="B44" s="16">
        <v>12336580</v>
      </c>
      <c r="C44" s="15">
        <v>14223824</v>
      </c>
      <c r="D44" s="15">
        <v>19900201</v>
      </c>
      <c r="E44" s="15">
        <v>20287285</v>
      </c>
      <c r="F44" s="15">
        <v>14719988</v>
      </c>
      <c r="G44" s="15">
        <v>19755497</v>
      </c>
      <c r="H44" s="15">
        <v>18149132</v>
      </c>
      <c r="I44" s="15">
        <v>18106422</v>
      </c>
      <c r="J44" s="15">
        <v>26575917</v>
      </c>
      <c r="K44" s="15">
        <v>26381067</v>
      </c>
      <c r="L44" s="15">
        <v>20173549</v>
      </c>
      <c r="M44" s="39">
        <v>21318138</v>
      </c>
      <c r="N44" s="16">
        <f t="shared" si="0"/>
        <v>231927600</v>
      </c>
    </row>
    <row r="45" spans="1:14" ht="12" customHeight="1" x14ac:dyDescent="0.2">
      <c r="A45" s="7" t="str">
        <f>'Pregnant Women Participating'!A37</f>
        <v>Arizona</v>
      </c>
      <c r="B45" s="13">
        <v>4088973</v>
      </c>
      <c r="C45" s="4">
        <v>3463829</v>
      </c>
      <c r="D45" s="4">
        <v>3335663</v>
      </c>
      <c r="E45" s="4">
        <v>3081744</v>
      </c>
      <c r="F45" s="4">
        <v>3665726</v>
      </c>
      <c r="G45" s="4">
        <v>3413306</v>
      </c>
      <c r="H45" s="4">
        <v>2974680</v>
      </c>
      <c r="I45" s="4">
        <v>3608746</v>
      </c>
      <c r="J45" s="4">
        <v>3447713</v>
      </c>
      <c r="K45" s="4">
        <v>3783028</v>
      </c>
      <c r="L45" s="4">
        <v>3781479</v>
      </c>
      <c r="M45" s="40">
        <v>3566402</v>
      </c>
      <c r="N45" s="13">
        <f t="shared" si="0"/>
        <v>42211289</v>
      </c>
    </row>
    <row r="46" spans="1:14" ht="12" customHeight="1" x14ac:dyDescent="0.2">
      <c r="A46" s="7" t="str">
        <f>'Pregnant Women Participating'!A38</f>
        <v>Arkansas</v>
      </c>
      <c r="B46" s="13">
        <v>1590321</v>
      </c>
      <c r="C46" s="4">
        <v>1429819</v>
      </c>
      <c r="D46" s="4">
        <v>1292331</v>
      </c>
      <c r="E46" s="4">
        <v>1396626</v>
      </c>
      <c r="F46" s="4">
        <v>1396442</v>
      </c>
      <c r="G46" s="4">
        <v>1391246</v>
      </c>
      <c r="H46" s="4">
        <v>1447173</v>
      </c>
      <c r="I46" s="4">
        <v>1487787</v>
      </c>
      <c r="J46" s="4">
        <v>1282244</v>
      </c>
      <c r="K46" s="4">
        <v>1451066</v>
      </c>
      <c r="L46" s="4">
        <v>1377522</v>
      </c>
      <c r="M46" s="40">
        <v>1419089</v>
      </c>
      <c r="N46" s="13">
        <f t="shared" si="0"/>
        <v>16961666</v>
      </c>
    </row>
    <row r="47" spans="1:14" ht="12" customHeight="1" x14ac:dyDescent="0.2">
      <c r="A47" s="7" t="str">
        <f>'Pregnant Women Participating'!A39</f>
        <v>Louisiana</v>
      </c>
      <c r="B47" s="13">
        <v>0</v>
      </c>
      <c r="C47" s="4">
        <v>3866052</v>
      </c>
      <c r="D47" s="4">
        <v>4169115</v>
      </c>
      <c r="E47" s="4"/>
      <c r="F47" s="4">
        <v>2115706</v>
      </c>
      <c r="G47" s="4">
        <v>2164124</v>
      </c>
      <c r="H47" s="4">
        <v>0</v>
      </c>
      <c r="I47" s="4">
        <v>0</v>
      </c>
      <c r="J47" s="4">
        <v>6687219</v>
      </c>
      <c r="K47" s="4">
        <v>2218283</v>
      </c>
      <c r="L47" s="4">
        <v>4635741</v>
      </c>
      <c r="M47" s="40">
        <v>2319522</v>
      </c>
      <c r="N47" s="13">
        <f t="shared" si="0"/>
        <v>28175762</v>
      </c>
    </row>
    <row r="48" spans="1:14" ht="12" customHeight="1" x14ac:dyDescent="0.2">
      <c r="A48" s="7" t="str">
        <f>'Pregnant Women Participating'!A40</f>
        <v>New Mexico</v>
      </c>
      <c r="B48" s="13">
        <v>655335</v>
      </c>
      <c r="C48" s="4">
        <v>637441</v>
      </c>
      <c r="D48" s="4">
        <v>639703</v>
      </c>
      <c r="E48" s="4">
        <v>652484</v>
      </c>
      <c r="F48" s="4">
        <v>632059</v>
      </c>
      <c r="G48" s="4">
        <v>652489</v>
      </c>
      <c r="H48" s="4">
        <v>668535</v>
      </c>
      <c r="I48" s="4">
        <v>671475</v>
      </c>
      <c r="J48" s="4">
        <v>680011</v>
      </c>
      <c r="K48" s="4"/>
      <c r="L48" s="4">
        <v>1384366</v>
      </c>
      <c r="M48" s="40">
        <v>687915</v>
      </c>
      <c r="N48" s="13">
        <f t="shared" si="0"/>
        <v>7961813</v>
      </c>
    </row>
    <row r="49" spans="1:14" ht="12" customHeight="1" x14ac:dyDescent="0.2">
      <c r="A49" s="7" t="str">
        <f>'Pregnant Women Participating'!A41</f>
        <v>Oklahoma</v>
      </c>
      <c r="B49" s="13">
        <v>1611137</v>
      </c>
      <c r="C49" s="4">
        <v>1505318</v>
      </c>
      <c r="D49" s="4">
        <v>1616801</v>
      </c>
      <c r="E49" s="4">
        <v>1607286</v>
      </c>
      <c r="F49" s="4">
        <v>1522146</v>
      </c>
      <c r="G49" s="4">
        <v>1737342</v>
      </c>
      <c r="H49" s="4">
        <v>1542953</v>
      </c>
      <c r="I49" s="4">
        <v>1718699</v>
      </c>
      <c r="J49" s="4">
        <v>1568324</v>
      </c>
      <c r="K49" s="4">
        <v>1594305</v>
      </c>
      <c r="L49" s="4">
        <v>1624075</v>
      </c>
      <c r="M49" s="40">
        <v>1713267</v>
      </c>
      <c r="N49" s="13">
        <f t="shared" si="0"/>
        <v>19361653</v>
      </c>
    </row>
    <row r="50" spans="1:14" ht="12" customHeight="1" x14ac:dyDescent="0.2">
      <c r="A50" s="7" t="str">
        <f>'Pregnant Women Participating'!A42</f>
        <v>Texas</v>
      </c>
      <c r="B50" s="13">
        <v>238016</v>
      </c>
      <c r="C50" s="4">
        <v>33451418</v>
      </c>
      <c r="D50" s="4">
        <v>16145851</v>
      </c>
      <c r="E50" s="4">
        <v>13291313</v>
      </c>
      <c r="F50" s="4">
        <v>15296024</v>
      </c>
      <c r="G50" s="4">
        <v>19073589</v>
      </c>
      <c r="H50" s="4">
        <v>16814166</v>
      </c>
      <c r="I50" s="4">
        <v>16593784</v>
      </c>
      <c r="J50" s="4">
        <v>21581970</v>
      </c>
      <c r="K50" s="4">
        <v>23459410</v>
      </c>
      <c r="L50" s="4">
        <v>19740783</v>
      </c>
      <c r="M50" s="40">
        <v>13238933</v>
      </c>
      <c r="N50" s="13">
        <f t="shared" si="0"/>
        <v>208925257</v>
      </c>
    </row>
    <row r="51" spans="1:14" ht="12" customHeight="1" x14ac:dyDescent="0.2">
      <c r="A51" s="7" t="str">
        <f>'Pregnant Women Participating'!A43</f>
        <v>Utah</v>
      </c>
      <c r="B51" s="13">
        <v>686515</v>
      </c>
      <c r="C51" s="4">
        <v>0</v>
      </c>
      <c r="D51" s="4">
        <v>1333016</v>
      </c>
      <c r="E51" s="4">
        <v>679261</v>
      </c>
      <c r="F51" s="4">
        <v>0</v>
      </c>
      <c r="G51" s="4">
        <v>1303277</v>
      </c>
      <c r="H51" s="4">
        <v>634363</v>
      </c>
      <c r="I51" s="4">
        <v>663545</v>
      </c>
      <c r="J51" s="4">
        <v>667115</v>
      </c>
      <c r="K51" s="4">
        <v>698090</v>
      </c>
      <c r="L51" s="4">
        <v>691040</v>
      </c>
      <c r="M51" s="40">
        <v>735434</v>
      </c>
      <c r="N51" s="13">
        <f t="shared" si="0"/>
        <v>8091656</v>
      </c>
    </row>
    <row r="52" spans="1:14" ht="12" customHeight="1" x14ac:dyDescent="0.2">
      <c r="A52" s="7" t="str">
        <f>'Pregnant Women Participating'!A44</f>
        <v>Inter-Tribal Council, AZ</v>
      </c>
      <c r="B52" s="13">
        <v>134677</v>
      </c>
      <c r="C52" s="4">
        <v>126456</v>
      </c>
      <c r="D52" s="4">
        <v>143274</v>
      </c>
      <c r="E52" s="4">
        <v>122439</v>
      </c>
      <c r="F52" s="4">
        <v>143114</v>
      </c>
      <c r="G52" s="4">
        <v>133182</v>
      </c>
      <c r="H52" s="4">
        <v>115446</v>
      </c>
      <c r="I52" s="4">
        <v>150416</v>
      </c>
      <c r="J52" s="4">
        <v>135646</v>
      </c>
      <c r="K52" s="4">
        <v>143174</v>
      </c>
      <c r="L52" s="4">
        <v>140435</v>
      </c>
      <c r="M52" s="40">
        <v>0</v>
      </c>
      <c r="N52" s="13">
        <f t="shared" si="0"/>
        <v>1488259</v>
      </c>
    </row>
    <row r="53" spans="1:14" ht="12" customHeight="1" x14ac:dyDescent="0.2">
      <c r="A53" s="7" t="str">
        <f>'Pregnant Women Participating'!A45</f>
        <v>Navajo Nation, AZ</v>
      </c>
      <c r="B53" s="13">
        <v>77000</v>
      </c>
      <c r="C53" s="4">
        <v>68690</v>
      </c>
      <c r="D53" s="4">
        <v>74843</v>
      </c>
      <c r="E53" s="4">
        <v>75818</v>
      </c>
      <c r="F53" s="4">
        <v>69320</v>
      </c>
      <c r="G53" s="4">
        <v>69610</v>
      </c>
      <c r="H53" s="4">
        <v>63939</v>
      </c>
      <c r="I53" s="4">
        <v>67420</v>
      </c>
      <c r="J53" s="4">
        <v>61151</v>
      </c>
      <c r="K53" s="4">
        <v>66634</v>
      </c>
      <c r="L53" s="4">
        <v>69436</v>
      </c>
      <c r="M53" s="40">
        <v>71477</v>
      </c>
      <c r="N53" s="13">
        <f t="shared" si="0"/>
        <v>835338</v>
      </c>
    </row>
    <row r="54" spans="1:14" ht="12" customHeight="1" x14ac:dyDescent="0.2">
      <c r="A54" s="7" t="str">
        <f>'Pregnant Women Participating'!A46</f>
        <v>Acoma, Canoncito &amp; Laguna, NM</v>
      </c>
      <c r="B54" s="13"/>
      <c r="C54" s="4"/>
      <c r="D54" s="4"/>
      <c r="E54" s="4"/>
      <c r="F54" s="4"/>
      <c r="G54" s="4"/>
      <c r="H54" s="4"/>
      <c r="I54" s="4"/>
      <c r="J54" s="4"/>
      <c r="K54" s="4"/>
      <c r="L54" s="4"/>
      <c r="M54" s="40"/>
      <c r="N54" s="13" t="str">
        <f t="shared" si="0"/>
        <v xml:space="preserve"> </v>
      </c>
    </row>
    <row r="55" spans="1:14" ht="12" customHeight="1" x14ac:dyDescent="0.2">
      <c r="A55" s="7" t="str">
        <f>'Pregnant Women Participating'!A47</f>
        <v>Eight Northern Pueblos, NM</v>
      </c>
      <c r="B55" s="13"/>
      <c r="C55" s="4"/>
      <c r="D55" s="4"/>
      <c r="E55" s="4"/>
      <c r="F55" s="4"/>
      <c r="G55" s="4"/>
      <c r="H55" s="4"/>
      <c r="I55" s="4"/>
      <c r="J55" s="4"/>
      <c r="K55" s="4"/>
      <c r="L55" s="4"/>
      <c r="M55" s="40"/>
      <c r="N55" s="13" t="str">
        <f t="shared" si="0"/>
        <v xml:space="preserve"> </v>
      </c>
    </row>
    <row r="56" spans="1:14" ht="12" customHeight="1" x14ac:dyDescent="0.2">
      <c r="A56" s="7" t="str">
        <f>'Pregnant Women Participating'!A48</f>
        <v>Five Sandoval Pueblos, NM</v>
      </c>
      <c r="B56" s="13">
        <v>0</v>
      </c>
      <c r="C56" s="4">
        <v>1101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0"/>
      <c r="N56" s="13">
        <f t="shared" si="0"/>
        <v>1101</v>
      </c>
    </row>
    <row r="57" spans="1:14" ht="12" customHeight="1" x14ac:dyDescent="0.2">
      <c r="A57" s="7" t="str">
        <f>'Pregnant Women Participating'!A49</f>
        <v>Isleta Pueblo, NM</v>
      </c>
      <c r="B57" s="13">
        <v>10820</v>
      </c>
      <c r="C57" s="4">
        <v>9581</v>
      </c>
      <c r="D57" s="4">
        <v>10177</v>
      </c>
      <c r="E57" s="4">
        <v>9300</v>
      </c>
      <c r="F57" s="4">
        <v>9041</v>
      </c>
      <c r="G57" s="4">
        <v>9915</v>
      </c>
      <c r="H57" s="4">
        <v>9879</v>
      </c>
      <c r="I57" s="4">
        <v>10937</v>
      </c>
      <c r="J57" s="4">
        <v>10702</v>
      </c>
      <c r="K57" s="4">
        <v>11894</v>
      </c>
      <c r="L57" s="4"/>
      <c r="M57" s="40">
        <v>27196</v>
      </c>
      <c r="N57" s="13">
        <f t="shared" si="0"/>
        <v>129442</v>
      </c>
    </row>
    <row r="58" spans="1:14" ht="12" customHeight="1" x14ac:dyDescent="0.2">
      <c r="A58" s="7" t="str">
        <f>'Pregnant Women Participating'!A50</f>
        <v>San Felipe Pueblo, NM</v>
      </c>
      <c r="B58" s="13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0">
        <v>0</v>
      </c>
      <c r="N58" s="13" t="str">
        <f t="shared" si="0"/>
        <v xml:space="preserve"> </v>
      </c>
    </row>
    <row r="59" spans="1:14" ht="12" customHeight="1" x14ac:dyDescent="0.2">
      <c r="A59" s="7" t="str">
        <f>'Pregnant Women Participating'!A51</f>
        <v>Santo Domingo Tribe, NM</v>
      </c>
      <c r="B59" s="13"/>
      <c r="C59" s="4"/>
      <c r="D59" s="4"/>
      <c r="E59" s="4"/>
      <c r="F59" s="4"/>
      <c r="G59" s="4"/>
      <c r="H59" s="4"/>
      <c r="I59" s="4"/>
      <c r="J59" s="4"/>
      <c r="K59" s="4"/>
      <c r="L59" s="4"/>
      <c r="M59" s="40"/>
      <c r="N59" s="13" t="str">
        <f t="shared" si="0"/>
        <v xml:space="preserve"> </v>
      </c>
    </row>
    <row r="60" spans="1:14" ht="12" customHeight="1" x14ac:dyDescent="0.2">
      <c r="A60" s="7" t="str">
        <f>'Pregnant Women Participating'!A52</f>
        <v>Zuni Pueblo, NM</v>
      </c>
      <c r="B60" s="13">
        <v>0</v>
      </c>
      <c r="C60" s="4">
        <v>1498</v>
      </c>
      <c r="D60" s="4">
        <v>1489</v>
      </c>
      <c r="E60" s="4">
        <v>1579</v>
      </c>
      <c r="F60" s="4">
        <v>1643</v>
      </c>
      <c r="G60" s="4">
        <v>1580</v>
      </c>
      <c r="H60" s="4">
        <v>1696</v>
      </c>
      <c r="I60" s="4">
        <v>1843</v>
      </c>
      <c r="J60" s="4">
        <v>3484</v>
      </c>
      <c r="K60" s="4">
        <v>747</v>
      </c>
      <c r="L60" s="4">
        <v>4400</v>
      </c>
      <c r="M60" s="40">
        <v>2307</v>
      </c>
      <c r="N60" s="13">
        <f t="shared" si="0"/>
        <v>22266</v>
      </c>
    </row>
    <row r="61" spans="1:14" ht="12" customHeight="1" x14ac:dyDescent="0.2">
      <c r="A61" s="7" t="str">
        <f>'Pregnant Women Participating'!A53</f>
        <v>Cherokee Nation, OK</v>
      </c>
      <c r="B61" s="13">
        <v>122083</v>
      </c>
      <c r="C61" s="4">
        <v>126332</v>
      </c>
      <c r="D61" s="4">
        <v>128382</v>
      </c>
      <c r="E61" s="4">
        <v>123778</v>
      </c>
      <c r="F61" s="4">
        <v>124746</v>
      </c>
      <c r="G61" s="4">
        <v>130636</v>
      </c>
      <c r="H61" s="4">
        <v>132016</v>
      </c>
      <c r="I61" s="4">
        <v>116857</v>
      </c>
      <c r="J61" s="4">
        <v>123749</v>
      </c>
      <c r="K61" s="4">
        <v>126267</v>
      </c>
      <c r="L61" s="4">
        <v>125525</v>
      </c>
      <c r="M61" s="40">
        <v>125560</v>
      </c>
      <c r="N61" s="13">
        <f t="shared" si="0"/>
        <v>1505931</v>
      </c>
    </row>
    <row r="62" spans="1:14" ht="12" customHeight="1" x14ac:dyDescent="0.2">
      <c r="A62" s="7" t="str">
        <f>'Pregnant Women Participating'!A54</f>
        <v>Chickasaw Nation, OK</v>
      </c>
      <c r="B62" s="13">
        <v>87347</v>
      </c>
      <c r="C62" s="4">
        <v>83375</v>
      </c>
      <c r="D62" s="4">
        <v>81627</v>
      </c>
      <c r="E62" s="4">
        <v>84227</v>
      </c>
      <c r="F62" s="4">
        <v>76790</v>
      </c>
      <c r="G62" s="4">
        <v>94250</v>
      </c>
      <c r="H62" s="4">
        <v>80921</v>
      </c>
      <c r="I62" s="4">
        <v>87219</v>
      </c>
      <c r="J62" s="4">
        <v>83325</v>
      </c>
      <c r="K62" s="4">
        <v>85362</v>
      </c>
      <c r="L62" s="4">
        <v>86618</v>
      </c>
      <c r="M62" s="40">
        <v>84411</v>
      </c>
      <c r="N62" s="13">
        <f t="shared" si="0"/>
        <v>1015472</v>
      </c>
    </row>
    <row r="63" spans="1:14" ht="12" customHeight="1" x14ac:dyDescent="0.2">
      <c r="A63" s="7" t="str">
        <f>'Pregnant Women Participating'!A55</f>
        <v>Choctaw Nation, OK</v>
      </c>
      <c r="B63" s="13">
        <v>101738</v>
      </c>
      <c r="C63" s="4">
        <v>98884</v>
      </c>
      <c r="D63" s="4">
        <v>24573</v>
      </c>
      <c r="E63" s="4">
        <v>510885</v>
      </c>
      <c r="F63" s="4">
        <v>15224</v>
      </c>
      <c r="G63" s="4">
        <v>403543</v>
      </c>
      <c r="H63" s="4">
        <v>0</v>
      </c>
      <c r="I63" s="4">
        <v>208238</v>
      </c>
      <c r="J63" s="4">
        <v>229621</v>
      </c>
      <c r="K63" s="4">
        <v>252907</v>
      </c>
      <c r="L63" s="4">
        <v>235865</v>
      </c>
      <c r="M63" s="40">
        <v>262996</v>
      </c>
      <c r="N63" s="13">
        <f t="shared" si="0"/>
        <v>2344474</v>
      </c>
    </row>
    <row r="64" spans="1:14" ht="12" customHeight="1" x14ac:dyDescent="0.2">
      <c r="A64" s="7" t="str">
        <f>'Pregnant Women Participating'!A56</f>
        <v>Citizen Potawatomi Nation, OK</v>
      </c>
      <c r="B64" s="13">
        <v>0</v>
      </c>
      <c r="C64" s="4">
        <v>28771</v>
      </c>
      <c r="D64" s="4">
        <v>31366</v>
      </c>
      <c r="E64" s="4">
        <v>29526</v>
      </c>
      <c r="F64" s="4">
        <v>28034</v>
      </c>
      <c r="G64" s="4">
        <v>34669</v>
      </c>
      <c r="H64" s="4">
        <v>27555</v>
      </c>
      <c r="I64" s="4">
        <v>32947</v>
      </c>
      <c r="J64" s="4">
        <v>29064</v>
      </c>
      <c r="K64" s="4">
        <v>28444</v>
      </c>
      <c r="L64" s="4">
        <v>29802</v>
      </c>
      <c r="M64" s="40">
        <v>29798</v>
      </c>
      <c r="N64" s="13">
        <f t="shared" si="0"/>
        <v>329976</v>
      </c>
    </row>
    <row r="65" spans="1:14" ht="12" customHeight="1" x14ac:dyDescent="0.2">
      <c r="A65" s="7" t="str">
        <f>'Pregnant Women Participating'!A57</f>
        <v>Inter-Tribal Council, OK</v>
      </c>
      <c r="B65" s="13">
        <v>714</v>
      </c>
      <c r="C65" s="4">
        <v>1508</v>
      </c>
      <c r="D65" s="4">
        <v>1822</v>
      </c>
      <c r="E65" s="4">
        <v>1735</v>
      </c>
      <c r="F65" s="4">
        <v>2090</v>
      </c>
      <c r="G65" s="4">
        <v>2013</v>
      </c>
      <c r="H65" s="4">
        <v>1856</v>
      </c>
      <c r="I65" s="4">
        <v>1430</v>
      </c>
      <c r="J65" s="4">
        <v>1249</v>
      </c>
      <c r="K65" s="4">
        <v>1107</v>
      </c>
      <c r="L65" s="4">
        <v>1134</v>
      </c>
      <c r="M65" s="40">
        <v>2093</v>
      </c>
      <c r="N65" s="13">
        <f t="shared" si="0"/>
        <v>18751</v>
      </c>
    </row>
    <row r="66" spans="1:14" ht="12" customHeight="1" x14ac:dyDescent="0.2">
      <c r="A66" s="7" t="str">
        <f>'Pregnant Women Participating'!A58</f>
        <v>Muscogee Creek Nation, OK</v>
      </c>
      <c r="B66" s="13">
        <v>41841</v>
      </c>
      <c r="C66" s="4">
        <v>44816</v>
      </c>
      <c r="D66" s="4">
        <v>43986</v>
      </c>
      <c r="E66" s="4">
        <v>35075</v>
      </c>
      <c r="F66" s="4">
        <v>39126</v>
      </c>
      <c r="G66" s="4">
        <v>48492</v>
      </c>
      <c r="H66" s="4">
        <v>39406</v>
      </c>
      <c r="I66" s="4">
        <v>40596</v>
      </c>
      <c r="J66" s="4">
        <v>37914</v>
      </c>
      <c r="K66" s="4">
        <v>38822</v>
      </c>
      <c r="L66" s="4">
        <v>40866</v>
      </c>
      <c r="M66" s="40">
        <v>0</v>
      </c>
      <c r="N66" s="13">
        <f t="shared" si="0"/>
        <v>450940</v>
      </c>
    </row>
    <row r="67" spans="1:14" ht="12" customHeight="1" x14ac:dyDescent="0.2">
      <c r="A67" s="7" t="str">
        <f>'Pregnant Women Participating'!A59</f>
        <v>Osage Tribal Council, OK</v>
      </c>
      <c r="B67" s="13">
        <v>103488</v>
      </c>
      <c r="C67" s="4"/>
      <c r="D67" s="4">
        <v>185655</v>
      </c>
      <c r="E67" s="4"/>
      <c r="F67" s="4"/>
      <c r="G67" s="4"/>
      <c r="H67" s="4"/>
      <c r="I67" s="4">
        <v>444893</v>
      </c>
      <c r="J67" s="4">
        <v>177063</v>
      </c>
      <c r="K67" s="4"/>
      <c r="L67" s="4"/>
      <c r="M67" s="40"/>
      <c r="N67" s="13">
        <f t="shared" si="0"/>
        <v>911099</v>
      </c>
    </row>
    <row r="68" spans="1:14" ht="12" customHeight="1" x14ac:dyDescent="0.2">
      <c r="A68" s="7" t="str">
        <f>'Pregnant Women Participating'!A60</f>
        <v>Otoe-Missouria Tribe, OK</v>
      </c>
      <c r="B68" s="13">
        <v>7995</v>
      </c>
      <c r="C68" s="4">
        <v>7516</v>
      </c>
      <c r="D68" s="4">
        <v>18019</v>
      </c>
      <c r="E68" s="4">
        <v>6514</v>
      </c>
      <c r="F68" s="4">
        <v>0</v>
      </c>
      <c r="G68" s="4">
        <v>5293</v>
      </c>
      <c r="H68" s="4">
        <v>6608</v>
      </c>
      <c r="I68" s="4">
        <v>5332</v>
      </c>
      <c r="J68" s="4">
        <v>6719</v>
      </c>
      <c r="K68" s="4">
        <v>6340</v>
      </c>
      <c r="L68" s="4">
        <v>7074</v>
      </c>
      <c r="M68" s="40">
        <v>7897</v>
      </c>
      <c r="N68" s="13">
        <f t="shared" si="0"/>
        <v>85307</v>
      </c>
    </row>
    <row r="69" spans="1:14" ht="12" customHeight="1" x14ac:dyDescent="0.2">
      <c r="A69" s="7" t="str">
        <f>'Pregnant Women Participating'!A61</f>
        <v>Wichita, Caddo &amp; Delaware (WCD), OK</v>
      </c>
      <c r="B69" s="13">
        <v>167140</v>
      </c>
      <c r="C69" s="4">
        <v>87615</v>
      </c>
      <c r="D69" s="4">
        <v>85544</v>
      </c>
      <c r="E69" s="4">
        <v>0</v>
      </c>
      <c r="F69" s="4">
        <v>173484</v>
      </c>
      <c r="G69" s="4">
        <v>0</v>
      </c>
      <c r="H69" s="4">
        <v>82132</v>
      </c>
      <c r="I69" s="4">
        <v>172821</v>
      </c>
      <c r="J69" s="4">
        <v>83189</v>
      </c>
      <c r="K69" s="4">
        <v>89953</v>
      </c>
      <c r="L69" s="4">
        <v>92217</v>
      </c>
      <c r="M69" s="40">
        <v>88951</v>
      </c>
      <c r="N69" s="13">
        <f t="shared" si="0"/>
        <v>1123046</v>
      </c>
    </row>
    <row r="70" spans="1:14" s="17" customFormat="1" ht="24.75" customHeight="1" x14ac:dyDescent="0.2">
      <c r="A70" s="14" t="e">
        <f>'Pregnant Women Participating'!#REF!</f>
        <v>#REF!</v>
      </c>
      <c r="B70" s="16">
        <v>9725140</v>
      </c>
      <c r="C70" s="15">
        <v>45040020</v>
      </c>
      <c r="D70" s="15">
        <v>29363237</v>
      </c>
      <c r="E70" s="15">
        <v>21709590</v>
      </c>
      <c r="F70" s="15">
        <v>25310715</v>
      </c>
      <c r="G70" s="15">
        <v>30668556</v>
      </c>
      <c r="H70" s="15">
        <v>24643324</v>
      </c>
      <c r="I70" s="15">
        <v>26084985</v>
      </c>
      <c r="J70" s="15">
        <v>36897472</v>
      </c>
      <c r="K70" s="15">
        <v>34055833</v>
      </c>
      <c r="L70" s="15">
        <v>34068378</v>
      </c>
      <c r="M70" s="39">
        <v>24383248</v>
      </c>
      <c r="N70" s="16">
        <f t="shared" si="0"/>
        <v>341950498</v>
      </c>
    </row>
    <row r="71" spans="1:14" ht="12" customHeight="1" x14ac:dyDescent="0.2">
      <c r="A71" s="7" t="str">
        <f>'Pregnant Women Participating'!A62</f>
        <v>Colorado</v>
      </c>
      <c r="B71" s="13">
        <v>2492046</v>
      </c>
      <c r="C71" s="4">
        <v>1242464</v>
      </c>
      <c r="D71" s="4">
        <v>1319771</v>
      </c>
      <c r="E71" s="4">
        <v>1300378</v>
      </c>
      <c r="F71" s="4">
        <v>1316821</v>
      </c>
      <c r="G71" s="4">
        <v>1164865</v>
      </c>
      <c r="H71" s="4">
        <v>1118770</v>
      </c>
      <c r="I71" s="4">
        <v>1433459</v>
      </c>
      <c r="J71" s="4">
        <v>1467235</v>
      </c>
      <c r="K71" s="4">
        <v>1552746</v>
      </c>
      <c r="L71" s="4">
        <v>1576274</v>
      </c>
      <c r="M71" s="40">
        <v>1583737</v>
      </c>
      <c r="N71" s="13">
        <f t="shared" si="0"/>
        <v>17568566</v>
      </c>
    </row>
    <row r="72" spans="1:14" ht="12" customHeight="1" x14ac:dyDescent="0.2">
      <c r="A72" s="7" t="str">
        <f>'Pregnant Women Participating'!A63</f>
        <v>Kansas</v>
      </c>
      <c r="B72" s="13">
        <v>0</v>
      </c>
      <c r="C72" s="4">
        <v>0</v>
      </c>
      <c r="D72" s="4">
        <v>0</v>
      </c>
      <c r="E72" s="4">
        <v>4128181</v>
      </c>
      <c r="F72" s="4">
        <v>0</v>
      </c>
      <c r="G72" s="4">
        <v>1075148</v>
      </c>
      <c r="H72" s="4">
        <v>2014903</v>
      </c>
      <c r="I72" s="4">
        <v>1073248</v>
      </c>
      <c r="J72" s="4">
        <v>1056037</v>
      </c>
      <c r="K72" s="4">
        <v>1080560</v>
      </c>
      <c r="L72" s="4">
        <v>1063555</v>
      </c>
      <c r="M72" s="40">
        <v>1094651</v>
      </c>
      <c r="N72" s="13">
        <f t="shared" si="0"/>
        <v>12586283</v>
      </c>
    </row>
    <row r="73" spans="1:14" ht="12" customHeight="1" x14ac:dyDescent="0.2">
      <c r="A73" s="7" t="str">
        <f>'Pregnant Women Participating'!A64</f>
        <v>Missouri</v>
      </c>
      <c r="B73" s="13">
        <v>2586289</v>
      </c>
      <c r="C73" s="4">
        <v>4178892</v>
      </c>
      <c r="D73" s="4">
        <v>2330325</v>
      </c>
      <c r="E73" s="4">
        <v>2409540</v>
      </c>
      <c r="F73" s="4">
        <v>2445585</v>
      </c>
      <c r="G73" s="4">
        <v>2420989</v>
      </c>
      <c r="H73" s="4">
        <v>2381743</v>
      </c>
      <c r="I73" s="4">
        <v>2373242</v>
      </c>
      <c r="J73" s="4">
        <v>2387815</v>
      </c>
      <c r="K73" s="4">
        <v>2355810</v>
      </c>
      <c r="L73" s="4">
        <v>2311758</v>
      </c>
      <c r="M73" s="40">
        <v>0</v>
      </c>
      <c r="N73" s="13">
        <f t="shared" si="0"/>
        <v>28181988</v>
      </c>
    </row>
    <row r="74" spans="1:14" ht="12" customHeight="1" x14ac:dyDescent="0.2">
      <c r="A74" s="7" t="str">
        <f>'Pregnant Women Participating'!A65</f>
        <v>Montana</v>
      </c>
      <c r="B74" s="13">
        <v>253122</v>
      </c>
      <c r="C74" s="4">
        <v>255454</v>
      </c>
      <c r="D74" s="4">
        <v>0</v>
      </c>
      <c r="E74" s="4">
        <v>254563</v>
      </c>
      <c r="F74" s="4">
        <v>288063</v>
      </c>
      <c r="G74" s="4">
        <v>253264</v>
      </c>
      <c r="H74" s="4">
        <v>252590</v>
      </c>
      <c r="I74" s="4">
        <v>257680</v>
      </c>
      <c r="J74" s="4">
        <v>516737</v>
      </c>
      <c r="K74" s="4">
        <v>0</v>
      </c>
      <c r="L74" s="4">
        <v>502686</v>
      </c>
      <c r="M74" s="40"/>
      <c r="N74" s="13">
        <f t="shared" si="0"/>
        <v>2834159</v>
      </c>
    </row>
    <row r="75" spans="1:14" ht="12" customHeight="1" x14ac:dyDescent="0.2">
      <c r="A75" s="7" t="str">
        <f>'Pregnant Women Participating'!A66</f>
        <v>Nebraska</v>
      </c>
      <c r="B75" s="13">
        <v>897707</v>
      </c>
      <c r="C75" s="4">
        <v>852492</v>
      </c>
      <c r="D75" s="4">
        <v>962760</v>
      </c>
      <c r="E75" s="4">
        <v>1004342</v>
      </c>
      <c r="F75" s="4">
        <v>982648</v>
      </c>
      <c r="G75" s="4">
        <v>932159</v>
      </c>
      <c r="H75" s="4">
        <v>937320</v>
      </c>
      <c r="I75" s="4">
        <v>795392</v>
      </c>
      <c r="J75" s="4">
        <v>822343</v>
      </c>
      <c r="K75" s="4">
        <v>827666</v>
      </c>
      <c r="L75" s="4">
        <v>821755</v>
      </c>
      <c r="M75" s="40">
        <v>811575</v>
      </c>
      <c r="N75" s="13">
        <f t="shared" si="0"/>
        <v>10648159</v>
      </c>
    </row>
    <row r="76" spans="1:14" ht="12" customHeight="1" x14ac:dyDescent="0.2">
      <c r="A76" s="7" t="str">
        <f>'Pregnant Women Participating'!A67</f>
        <v>North Dakota</v>
      </c>
      <c r="B76" s="13">
        <v>0</v>
      </c>
      <c r="C76" s="4">
        <v>0</v>
      </c>
      <c r="D76" s="4">
        <v>222977</v>
      </c>
      <c r="E76" s="4">
        <v>220017</v>
      </c>
      <c r="F76" s="4"/>
      <c r="G76" s="4">
        <v>438397</v>
      </c>
      <c r="H76" s="4"/>
      <c r="I76" s="4"/>
      <c r="J76" s="4">
        <v>656434</v>
      </c>
      <c r="K76" s="4">
        <v>226625</v>
      </c>
      <c r="L76" s="4">
        <v>230865</v>
      </c>
      <c r="M76" s="40">
        <v>236404</v>
      </c>
      <c r="N76" s="13">
        <f t="shared" si="0"/>
        <v>2231719</v>
      </c>
    </row>
    <row r="77" spans="1:14" ht="12" customHeight="1" x14ac:dyDescent="0.2">
      <c r="A77" s="7" t="str">
        <f>'Pregnant Women Participating'!A68</f>
        <v>South Dakota</v>
      </c>
      <c r="B77" s="13"/>
      <c r="C77" s="4">
        <v>575375</v>
      </c>
      <c r="D77" s="4"/>
      <c r="E77" s="4">
        <v>554912</v>
      </c>
      <c r="F77" s="4">
        <v>297618</v>
      </c>
      <c r="G77" s="4">
        <v>315984</v>
      </c>
      <c r="H77" s="4">
        <v>280167</v>
      </c>
      <c r="I77" s="4">
        <v>330621</v>
      </c>
      <c r="J77" s="4">
        <v>305463</v>
      </c>
      <c r="K77" s="4">
        <v>294824</v>
      </c>
      <c r="L77" s="4">
        <v>290624</v>
      </c>
      <c r="M77" s="40">
        <v>295483</v>
      </c>
      <c r="N77" s="13">
        <f t="shared" si="0"/>
        <v>3541071</v>
      </c>
    </row>
    <row r="78" spans="1:14" ht="12" customHeight="1" x14ac:dyDescent="0.2">
      <c r="A78" s="7" t="str">
        <f>'Pregnant Women Participating'!A69</f>
        <v>Wyoming</v>
      </c>
      <c r="B78" s="13">
        <v>122327</v>
      </c>
      <c r="C78" s="4">
        <v>126418</v>
      </c>
      <c r="D78" s="4">
        <v>0</v>
      </c>
      <c r="E78" s="4">
        <v>261874</v>
      </c>
      <c r="F78" s="4">
        <v>130875</v>
      </c>
      <c r="G78" s="4">
        <v>136262</v>
      </c>
      <c r="H78" s="4">
        <v>0</v>
      </c>
      <c r="I78" s="4">
        <v>271337</v>
      </c>
      <c r="J78" s="4">
        <v>136293</v>
      </c>
      <c r="K78" s="4">
        <v>141073</v>
      </c>
      <c r="L78" s="4">
        <v>143261</v>
      </c>
      <c r="M78" s="40">
        <v>141178</v>
      </c>
      <c r="N78" s="13">
        <f t="shared" si="0"/>
        <v>1610898</v>
      </c>
    </row>
    <row r="79" spans="1:14" ht="12" customHeight="1" x14ac:dyDescent="0.2">
      <c r="A79" s="7" t="str">
        <f>'Pregnant Women Participating'!A70</f>
        <v>Ute Mountain Ute Tribe, CO</v>
      </c>
      <c r="B79" s="13"/>
      <c r="C79" s="4"/>
      <c r="D79" s="4"/>
      <c r="E79" s="4"/>
      <c r="F79" s="4"/>
      <c r="G79" s="4"/>
      <c r="H79" s="4"/>
      <c r="I79" s="4"/>
      <c r="J79" s="4"/>
      <c r="K79" s="4"/>
      <c r="L79" s="4"/>
      <c r="M79" s="40"/>
      <c r="N79" s="13" t="str">
        <f t="shared" si="0"/>
        <v xml:space="preserve"> </v>
      </c>
    </row>
    <row r="80" spans="1:14" ht="12" customHeight="1" x14ac:dyDescent="0.2">
      <c r="A80" s="7" t="str">
        <f>'Pregnant Women Participating'!A71</f>
        <v>Omaha Sioux, NE</v>
      </c>
      <c r="B80" s="13"/>
      <c r="C80" s="4"/>
      <c r="D80" s="4"/>
      <c r="E80" s="4"/>
      <c r="F80" s="4"/>
      <c r="G80" s="4"/>
      <c r="H80" s="4"/>
      <c r="I80" s="4"/>
      <c r="J80" s="4"/>
      <c r="K80" s="4"/>
      <c r="L80" s="4"/>
      <c r="M80" s="40"/>
      <c r="N80" s="13" t="str">
        <f t="shared" si="0"/>
        <v xml:space="preserve"> </v>
      </c>
    </row>
    <row r="81" spans="1:14" ht="12" customHeight="1" x14ac:dyDescent="0.2">
      <c r="A81" s="7" t="str">
        <f>'Pregnant Women Participating'!A72</f>
        <v>Santee Sioux, NE</v>
      </c>
      <c r="B81" s="13"/>
      <c r="C81" s="4"/>
      <c r="D81" s="4"/>
      <c r="E81" s="4"/>
      <c r="F81" s="4"/>
      <c r="G81" s="4"/>
      <c r="H81" s="4"/>
      <c r="I81" s="4"/>
      <c r="J81" s="4"/>
      <c r="K81" s="4"/>
      <c r="L81" s="4"/>
      <c r="M81" s="40"/>
      <c r="N81" s="13" t="str">
        <f t="shared" si="0"/>
        <v xml:space="preserve"> </v>
      </c>
    </row>
    <row r="82" spans="1:14" ht="12" customHeight="1" x14ac:dyDescent="0.2">
      <c r="A82" s="7" t="str">
        <f>'Pregnant Women Participating'!A73</f>
        <v>Winnebago Tribe, NE</v>
      </c>
      <c r="B82" s="13"/>
      <c r="C82" s="4"/>
      <c r="D82" s="4"/>
      <c r="E82" s="4"/>
      <c r="F82" s="4"/>
      <c r="G82" s="4"/>
      <c r="H82" s="4"/>
      <c r="I82" s="4"/>
      <c r="J82" s="4"/>
      <c r="K82" s="4"/>
      <c r="L82" s="4"/>
      <c r="M82" s="40"/>
      <c r="N82" s="13" t="str">
        <f t="shared" si="0"/>
        <v xml:space="preserve"> </v>
      </c>
    </row>
    <row r="83" spans="1:14" ht="12" customHeight="1" x14ac:dyDescent="0.2">
      <c r="A83" s="7" t="str">
        <f>'Pregnant Women Participating'!A74</f>
        <v>Standing Rock Sioux Tribe, ND</v>
      </c>
      <c r="B83" s="13"/>
      <c r="C83" s="4"/>
      <c r="D83" s="4">
        <v>4868</v>
      </c>
      <c r="E83" s="4">
        <v>2197</v>
      </c>
      <c r="F83" s="4">
        <v>1990</v>
      </c>
      <c r="G83" s="4">
        <v>0</v>
      </c>
      <c r="H83" s="4">
        <v>4366</v>
      </c>
      <c r="I83" s="4"/>
      <c r="J83" s="4"/>
      <c r="K83" s="4"/>
      <c r="L83" s="4">
        <v>2601</v>
      </c>
      <c r="M83" s="40">
        <v>0</v>
      </c>
      <c r="N83" s="13">
        <f t="shared" si="0"/>
        <v>16022</v>
      </c>
    </row>
    <row r="84" spans="1:14" ht="12" customHeight="1" x14ac:dyDescent="0.2">
      <c r="A84" s="7" t="str">
        <f>'Pregnant Women Participating'!A75</f>
        <v>Three Affiliated Tribes, ND</v>
      </c>
      <c r="B84" s="13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0">
        <v>0</v>
      </c>
      <c r="N84" s="13" t="str">
        <f t="shared" si="0"/>
        <v xml:space="preserve"> </v>
      </c>
    </row>
    <row r="85" spans="1:14" ht="12" customHeight="1" x14ac:dyDescent="0.2">
      <c r="A85" s="7" t="str">
        <f>'Pregnant Women Participating'!A76</f>
        <v>Cheyenne River Sioux, SD</v>
      </c>
      <c r="B85" s="13">
        <v>0</v>
      </c>
      <c r="C85" s="4">
        <v>2078</v>
      </c>
      <c r="D85" s="4">
        <v>2820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1157</v>
      </c>
      <c r="L85" s="4">
        <v>16915</v>
      </c>
      <c r="M85" s="40">
        <v>0</v>
      </c>
      <c r="N85" s="13">
        <f t="shared" si="0"/>
        <v>22970</v>
      </c>
    </row>
    <row r="86" spans="1:14" ht="12" customHeight="1" x14ac:dyDescent="0.2">
      <c r="A86" s="7" t="str">
        <f>'Pregnant Women Participating'!A77</f>
        <v>Rosebud Sioux, SD</v>
      </c>
      <c r="B86" s="13">
        <v>6845</v>
      </c>
      <c r="C86" s="4"/>
      <c r="D86" s="4"/>
      <c r="E86" s="4">
        <v>17598</v>
      </c>
      <c r="F86" s="4"/>
      <c r="G86" s="4">
        <v>26766</v>
      </c>
      <c r="H86" s="4"/>
      <c r="I86" s="4">
        <v>10031</v>
      </c>
      <c r="J86" s="4">
        <v>23038</v>
      </c>
      <c r="K86" s="4">
        <v>11377</v>
      </c>
      <c r="L86" s="4"/>
      <c r="M86" s="40">
        <v>26686</v>
      </c>
      <c r="N86" s="13">
        <f t="shared" si="0"/>
        <v>122341</v>
      </c>
    </row>
    <row r="87" spans="1:14" ht="12" customHeight="1" x14ac:dyDescent="0.2">
      <c r="A87" s="7" t="str">
        <f>'Pregnant Women Participating'!A78</f>
        <v>Northern Arapahoe, WY</v>
      </c>
      <c r="B87" s="13"/>
      <c r="C87" s="4"/>
      <c r="D87" s="4"/>
      <c r="E87" s="4"/>
      <c r="F87" s="4"/>
      <c r="G87" s="4"/>
      <c r="H87" s="4"/>
      <c r="I87" s="4"/>
      <c r="J87" s="4"/>
      <c r="K87" s="4"/>
      <c r="L87" s="4"/>
      <c r="M87" s="40"/>
      <c r="N87" s="13" t="str">
        <f t="shared" si="0"/>
        <v xml:space="preserve"> </v>
      </c>
    </row>
    <row r="88" spans="1:14" ht="12" customHeight="1" x14ac:dyDescent="0.2">
      <c r="A88" s="7" t="str">
        <f>'Pregnant Women Participating'!A79</f>
        <v>Shoshone Tribe, WY</v>
      </c>
      <c r="B88" s="13"/>
      <c r="C88" s="4"/>
      <c r="D88" s="4"/>
      <c r="E88" s="4"/>
      <c r="F88" s="4"/>
      <c r="G88" s="4"/>
      <c r="H88" s="4"/>
      <c r="I88" s="4"/>
      <c r="J88" s="4"/>
      <c r="K88" s="4"/>
      <c r="L88" s="4"/>
      <c r="M88" s="40"/>
      <c r="N88" s="13" t="str">
        <f t="shared" si="0"/>
        <v xml:space="preserve"> </v>
      </c>
    </row>
    <row r="89" spans="1:14" s="17" customFormat="1" ht="24.75" customHeight="1" x14ac:dyDescent="0.2">
      <c r="A89" s="14" t="e">
        <f>'Pregnant Women Participating'!#REF!</f>
        <v>#REF!</v>
      </c>
      <c r="B89" s="16">
        <v>6358336</v>
      </c>
      <c r="C89" s="15">
        <v>7233173</v>
      </c>
      <c r="D89" s="15">
        <v>4843521</v>
      </c>
      <c r="E89" s="15">
        <v>10153602</v>
      </c>
      <c r="F89" s="15">
        <v>5463600</v>
      </c>
      <c r="G89" s="15">
        <v>6763834</v>
      </c>
      <c r="H89" s="15">
        <v>6989859</v>
      </c>
      <c r="I89" s="15">
        <v>6545010</v>
      </c>
      <c r="J89" s="15">
        <v>7371395</v>
      </c>
      <c r="K89" s="15">
        <v>6491838</v>
      </c>
      <c r="L89" s="15">
        <v>6960294</v>
      </c>
      <c r="M89" s="39">
        <v>4189714</v>
      </c>
      <c r="N89" s="16">
        <f t="shared" si="0"/>
        <v>79364176</v>
      </c>
    </row>
    <row r="90" spans="1:14" ht="12" customHeight="1" x14ac:dyDescent="0.2">
      <c r="A90" s="8" t="str">
        <f>'Pregnant Women Participating'!A80</f>
        <v>Alaska</v>
      </c>
      <c r="B90" s="13">
        <v>186781</v>
      </c>
      <c r="C90" s="4">
        <v>191966</v>
      </c>
      <c r="D90" s="4">
        <v>181208</v>
      </c>
      <c r="E90" s="4">
        <v>192812</v>
      </c>
      <c r="F90" s="4">
        <v>402296</v>
      </c>
      <c r="G90" s="4">
        <v>0</v>
      </c>
      <c r="H90" s="4">
        <v>201755</v>
      </c>
      <c r="I90" s="4">
        <v>405412</v>
      </c>
      <c r="J90" s="4">
        <v>0</v>
      </c>
      <c r="K90" s="4">
        <v>0</v>
      </c>
      <c r="L90" s="4">
        <v>0</v>
      </c>
      <c r="M90" s="40">
        <v>0</v>
      </c>
      <c r="N90" s="13">
        <f t="shared" si="0"/>
        <v>1762230</v>
      </c>
    </row>
    <row r="91" spans="1:14" ht="12" customHeight="1" x14ac:dyDescent="0.2">
      <c r="A91" s="8" t="str">
        <f>'Pregnant Women Participating'!A81</f>
        <v>American Samoa</v>
      </c>
      <c r="B91" s="13">
        <v>64825</v>
      </c>
      <c r="C91" s="4">
        <v>66705</v>
      </c>
      <c r="D91" s="4">
        <v>69632</v>
      </c>
      <c r="E91" s="4">
        <v>68108</v>
      </c>
      <c r="F91" s="4">
        <v>66917</v>
      </c>
      <c r="G91" s="4">
        <v>69376</v>
      </c>
      <c r="H91" s="4">
        <v>64635</v>
      </c>
      <c r="I91" s="4">
        <v>69993</v>
      </c>
      <c r="J91" s="4">
        <v>67178</v>
      </c>
      <c r="K91" s="4">
        <v>71717</v>
      </c>
      <c r="L91" s="4">
        <v>70644</v>
      </c>
      <c r="M91" s="40">
        <v>69859</v>
      </c>
      <c r="N91" s="13">
        <f t="shared" si="0"/>
        <v>819589</v>
      </c>
    </row>
    <row r="92" spans="1:14" ht="12" customHeight="1" x14ac:dyDescent="0.2">
      <c r="A92" s="8" t="str">
        <f>'Pregnant Women Participating'!A82</f>
        <v>California</v>
      </c>
      <c r="B92" s="13">
        <v>20349830</v>
      </c>
      <c r="C92" s="4">
        <v>16759367</v>
      </c>
      <c r="D92" s="4">
        <v>4777487</v>
      </c>
      <c r="E92" s="4">
        <v>14171142</v>
      </c>
      <c r="F92" s="4">
        <v>15475854</v>
      </c>
      <c r="G92" s="4">
        <v>15837620</v>
      </c>
      <c r="H92" s="4">
        <v>14604554</v>
      </c>
      <c r="I92" s="4">
        <v>16252165</v>
      </c>
      <c r="J92" s="4">
        <v>14812822</v>
      </c>
      <c r="K92" s="4">
        <v>15505015</v>
      </c>
      <c r="L92" s="4">
        <v>14905440</v>
      </c>
      <c r="M92" s="40">
        <v>14951458</v>
      </c>
      <c r="N92" s="13">
        <f t="shared" si="0"/>
        <v>178402754</v>
      </c>
    </row>
    <row r="93" spans="1:14" ht="12" customHeight="1" x14ac:dyDescent="0.2">
      <c r="A93" s="8" t="str">
        <f>'Pregnant Women Participating'!A83</f>
        <v>Guam</v>
      </c>
      <c r="B93" s="13">
        <v>128904</v>
      </c>
      <c r="C93" s="4">
        <v>120906</v>
      </c>
      <c r="D93" s="4">
        <v>132283</v>
      </c>
      <c r="E93" s="4">
        <v>128351</v>
      </c>
      <c r="F93" s="4">
        <v>130921</v>
      </c>
      <c r="G93" s="4">
        <v>136040</v>
      </c>
      <c r="H93" s="4">
        <v>129311</v>
      </c>
      <c r="I93" s="4">
        <v>138801</v>
      </c>
      <c r="J93" s="4">
        <v>137745</v>
      </c>
      <c r="K93" s="4">
        <v>120315</v>
      </c>
      <c r="L93" s="4">
        <v>131383</v>
      </c>
      <c r="M93" s="40">
        <v>131497</v>
      </c>
      <c r="N93" s="13">
        <f t="shared" si="0"/>
        <v>1566457</v>
      </c>
    </row>
    <row r="94" spans="1:14" ht="12" customHeight="1" x14ac:dyDescent="0.2">
      <c r="A94" s="8" t="str">
        <f>'Pregnant Women Participating'!A84</f>
        <v>Hawaii</v>
      </c>
      <c r="B94" s="13">
        <v>454654</v>
      </c>
      <c r="C94" s="4">
        <v>448733</v>
      </c>
      <c r="D94" s="4">
        <v>468179</v>
      </c>
      <c r="E94" s="4">
        <v>442421</v>
      </c>
      <c r="F94" s="4">
        <v>473774</v>
      </c>
      <c r="G94" s="4">
        <v>474279</v>
      </c>
      <c r="H94" s="4">
        <v>416840</v>
      </c>
      <c r="I94" s="4">
        <v>494709</v>
      </c>
      <c r="J94" s="4">
        <v>449620</v>
      </c>
      <c r="K94" s="4">
        <v>480689</v>
      </c>
      <c r="L94" s="4">
        <v>455173</v>
      </c>
      <c r="M94" s="40">
        <v>473881</v>
      </c>
      <c r="N94" s="13">
        <f t="shared" si="0"/>
        <v>5532952</v>
      </c>
    </row>
    <row r="95" spans="1:14" ht="12" customHeight="1" x14ac:dyDescent="0.2">
      <c r="A95" s="8" t="str">
        <f>'Pregnant Women Participating'!A85</f>
        <v>Idaho</v>
      </c>
      <c r="B95" s="13">
        <v>509747</v>
      </c>
      <c r="C95" s="4">
        <v>489725</v>
      </c>
      <c r="D95" s="4">
        <v>504422</v>
      </c>
      <c r="E95" s="4">
        <v>503501</v>
      </c>
      <c r="F95" s="4">
        <v>496214</v>
      </c>
      <c r="G95" s="4">
        <v>503962</v>
      </c>
      <c r="H95" s="4">
        <v>494068</v>
      </c>
      <c r="I95" s="4">
        <v>503794</v>
      </c>
      <c r="J95" s="4"/>
      <c r="K95" s="4">
        <v>1005533</v>
      </c>
      <c r="L95" s="4">
        <v>504603</v>
      </c>
      <c r="M95" s="40">
        <v>508844</v>
      </c>
      <c r="N95" s="13">
        <f t="shared" si="0"/>
        <v>6024413</v>
      </c>
    </row>
    <row r="96" spans="1:14" ht="12" customHeight="1" x14ac:dyDescent="0.2">
      <c r="A96" s="8" t="str">
        <f>'Pregnant Women Participating'!A86</f>
        <v>Nevada</v>
      </c>
      <c r="B96" s="13">
        <v>1221407</v>
      </c>
      <c r="C96" s="4">
        <v>1184115</v>
      </c>
      <c r="D96" s="4">
        <v>1198056</v>
      </c>
      <c r="E96" s="4">
        <v>1151590</v>
      </c>
      <c r="F96" s="4">
        <v>2029594</v>
      </c>
      <c r="G96" s="4">
        <v>0</v>
      </c>
      <c r="H96" s="4">
        <v>2471308</v>
      </c>
      <c r="I96" s="4">
        <v>1218741</v>
      </c>
      <c r="J96" s="4">
        <v>1211617</v>
      </c>
      <c r="K96" s="4">
        <v>1205739</v>
      </c>
      <c r="L96" s="4">
        <v>1185017</v>
      </c>
      <c r="M96" s="40">
        <v>1191227</v>
      </c>
      <c r="N96" s="13">
        <f t="shared" si="0"/>
        <v>15268411</v>
      </c>
    </row>
    <row r="97" spans="1:14" ht="12" customHeight="1" x14ac:dyDescent="0.2">
      <c r="A97" s="8" t="str">
        <f>'Pregnant Women Participating'!A87</f>
        <v>Oregon</v>
      </c>
      <c r="B97" s="13">
        <v>1158372</v>
      </c>
      <c r="C97" s="4">
        <v>1114019</v>
      </c>
      <c r="D97" s="4">
        <v>1122728</v>
      </c>
      <c r="E97" s="4">
        <v>1084075</v>
      </c>
      <c r="F97" s="4">
        <v>1494673</v>
      </c>
      <c r="G97" s="4">
        <v>1139960</v>
      </c>
      <c r="H97" s="4">
        <v>1114834</v>
      </c>
      <c r="I97" s="4">
        <v>0</v>
      </c>
      <c r="J97" s="4">
        <v>2116415</v>
      </c>
      <c r="K97" s="4">
        <v>1255682</v>
      </c>
      <c r="L97" s="4">
        <v>1119475</v>
      </c>
      <c r="M97" s="40">
        <v>1126448</v>
      </c>
      <c r="N97" s="13">
        <f t="shared" si="0"/>
        <v>13846681</v>
      </c>
    </row>
    <row r="98" spans="1:14" ht="12" customHeight="1" x14ac:dyDescent="0.2">
      <c r="A98" s="8" t="str">
        <f>'Pregnant Women Participating'!A88</f>
        <v>Washington</v>
      </c>
      <c r="B98" s="13">
        <v>1966473</v>
      </c>
      <c r="C98" s="4">
        <v>1842602</v>
      </c>
      <c r="D98" s="4">
        <v>2108813</v>
      </c>
      <c r="E98" s="4">
        <v>3849587</v>
      </c>
      <c r="F98" s="4">
        <v>2089523</v>
      </c>
      <c r="G98" s="4">
        <v>2045068</v>
      </c>
      <c r="H98" s="4">
        <v>1955266</v>
      </c>
      <c r="I98" s="4">
        <v>2162549</v>
      </c>
      <c r="J98" s="4">
        <v>2056497</v>
      </c>
      <c r="K98" s="4">
        <v>2170709</v>
      </c>
      <c r="L98" s="4">
        <v>2100245</v>
      </c>
      <c r="M98" s="40">
        <v>2132643</v>
      </c>
      <c r="N98" s="13">
        <f t="shared" si="0"/>
        <v>26479975</v>
      </c>
    </row>
    <row r="99" spans="1:14" ht="12" customHeight="1" x14ac:dyDescent="0.2">
      <c r="A99" s="8" t="str">
        <f>'Pregnant Women Participating'!A89</f>
        <v>Northern Marianas</v>
      </c>
      <c r="B99" s="13">
        <v>41212</v>
      </c>
      <c r="C99" s="4">
        <v>41080</v>
      </c>
      <c r="D99" s="4">
        <v>37835</v>
      </c>
      <c r="E99" s="4">
        <v>33475</v>
      </c>
      <c r="F99" s="4">
        <v>36337</v>
      </c>
      <c r="G99" s="4">
        <v>37501</v>
      </c>
      <c r="H99" s="4">
        <v>34571</v>
      </c>
      <c r="I99" s="4">
        <v>41111</v>
      </c>
      <c r="J99" s="4">
        <v>40333</v>
      </c>
      <c r="K99" s="4">
        <v>41537</v>
      </c>
      <c r="L99" s="4">
        <v>40012</v>
      </c>
      <c r="M99" s="40">
        <v>41839</v>
      </c>
      <c r="N99" s="13">
        <f t="shared" si="0"/>
        <v>466843</v>
      </c>
    </row>
    <row r="100" spans="1:14" ht="12" customHeight="1" x14ac:dyDescent="0.2">
      <c r="A100" s="8" t="str">
        <f>'Pregnant Women Participating'!A90</f>
        <v>Inter-Tribal Council, NV</v>
      </c>
      <c r="B100" s="13">
        <v>8581</v>
      </c>
      <c r="C100" s="4">
        <v>18483</v>
      </c>
      <c r="D100" s="4">
        <v>0</v>
      </c>
      <c r="E100" s="4">
        <v>9986</v>
      </c>
      <c r="F100" s="4">
        <v>10913</v>
      </c>
      <c r="G100" s="4">
        <v>21613</v>
      </c>
      <c r="H100" s="4">
        <v>0</v>
      </c>
      <c r="I100" s="4">
        <v>10657</v>
      </c>
      <c r="J100" s="4">
        <v>0</v>
      </c>
      <c r="K100" s="4">
        <v>9293</v>
      </c>
      <c r="L100" s="4">
        <v>8104</v>
      </c>
      <c r="M100" s="40">
        <v>8569</v>
      </c>
      <c r="N100" s="13">
        <f t="shared" si="0"/>
        <v>106199</v>
      </c>
    </row>
    <row r="101" spans="1:14" s="17" customFormat="1" ht="24.75" customHeight="1" x14ac:dyDescent="0.2">
      <c r="A101" s="14" t="e">
        <f>'Pregnant Women Participating'!#REF!</f>
        <v>#REF!</v>
      </c>
      <c r="B101" s="16">
        <v>26090786</v>
      </c>
      <c r="C101" s="15">
        <v>22277701</v>
      </c>
      <c r="D101" s="15">
        <v>10600643</v>
      </c>
      <c r="E101" s="15">
        <v>21635048</v>
      </c>
      <c r="F101" s="15">
        <v>22707016</v>
      </c>
      <c r="G101" s="15">
        <v>20265419</v>
      </c>
      <c r="H101" s="15">
        <v>21487142</v>
      </c>
      <c r="I101" s="15">
        <v>21297932</v>
      </c>
      <c r="J101" s="15">
        <v>20892227</v>
      </c>
      <c r="K101" s="15">
        <v>21866229</v>
      </c>
      <c r="L101" s="15">
        <v>20520096</v>
      </c>
      <c r="M101" s="39">
        <v>20636265</v>
      </c>
      <c r="N101" s="16">
        <f t="shared" si="0"/>
        <v>250276504</v>
      </c>
    </row>
    <row r="102" spans="1:14" s="29" customFormat="1" ht="16.5" customHeight="1" thickBot="1" x14ac:dyDescent="0.25">
      <c r="A102" s="26" t="e">
        <f>'Pregnant Women Participating'!#REF!</f>
        <v>#REF!</v>
      </c>
      <c r="B102" s="27">
        <v>110943142</v>
      </c>
      <c r="C102" s="28">
        <v>140495523</v>
      </c>
      <c r="D102" s="28">
        <v>127353958</v>
      </c>
      <c r="E102" s="28">
        <v>116456847</v>
      </c>
      <c r="F102" s="28">
        <v>121280735</v>
      </c>
      <c r="G102" s="28">
        <v>135756163</v>
      </c>
      <c r="H102" s="28">
        <v>118317540</v>
      </c>
      <c r="I102" s="28">
        <v>140997883</v>
      </c>
      <c r="J102" s="28">
        <v>149642809</v>
      </c>
      <c r="K102" s="28">
        <v>150531550</v>
      </c>
      <c r="L102" s="28">
        <v>141470193</v>
      </c>
      <c r="M102" s="41">
        <v>125145905</v>
      </c>
      <c r="N102" s="27">
        <f t="shared" si="0"/>
        <v>1578392248</v>
      </c>
    </row>
    <row r="103" spans="1:14" ht="12.75" customHeight="1" thickTop="1" x14ac:dyDescent="0.2">
      <c r="A103" s="9"/>
    </row>
    <row r="104" spans="1:14" x14ac:dyDescent="0.2">
      <c r="A104" s="9"/>
    </row>
    <row r="105" spans="1:14" customFormat="1" ht="12.75" x14ac:dyDescent="0.2">
      <c r="A105" s="10" t="s">
        <v>1</v>
      </c>
    </row>
  </sheetData>
  <phoneticPr fontId="2" type="noConversion"/>
  <pageMargins left="0.5" right="0.5" top="0.5" bottom="0.5" header="0.5" footer="0.3"/>
  <pageSetup scale="90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1">
    <pageSetUpPr fitToPage="1"/>
  </sheetPr>
  <dimension ref="A1:B105"/>
  <sheetViews>
    <sheetView showGridLines="0" workbookViewId="0"/>
  </sheetViews>
  <sheetFormatPr defaultColWidth="9.140625" defaultRowHeight="12" x14ac:dyDescent="0.2"/>
  <cols>
    <col min="1" max="1" width="34.7109375" style="3" customWidth="1"/>
    <col min="2" max="2" width="19.7109375" style="3" customWidth="1"/>
    <col min="3" max="16384" width="9.140625" style="3"/>
  </cols>
  <sheetData>
    <row r="1" spans="1:2" ht="12" customHeight="1" x14ac:dyDescent="0.2">
      <c r="A1" s="10" t="s">
        <v>2</v>
      </c>
      <c r="B1" s="2"/>
    </row>
    <row r="2" spans="1:2" ht="12" customHeight="1" x14ac:dyDescent="0.2">
      <c r="A2" s="10" t="e">
        <f>'Pregnant Women Participating'!#REF!</f>
        <v>#REF!</v>
      </c>
      <c r="B2" s="2"/>
    </row>
    <row r="3" spans="1:2" ht="12" customHeight="1" x14ac:dyDescent="0.2">
      <c r="A3" s="1" t="e">
        <f>'Pregnant Women Participating'!#REF!</f>
        <v>#REF!</v>
      </c>
      <c r="B3" s="2"/>
    </row>
    <row r="4" spans="1:2" ht="12" customHeight="1" x14ac:dyDescent="0.2">
      <c r="A4" s="2"/>
      <c r="B4" s="20"/>
    </row>
    <row r="5" spans="1:2" ht="24" customHeight="1" x14ac:dyDescent="0.2">
      <c r="A5" s="6" t="s">
        <v>0</v>
      </c>
      <c r="B5" s="11" t="s">
        <v>119</v>
      </c>
    </row>
    <row r="6" spans="1:2" ht="12" customHeight="1" x14ac:dyDescent="0.2">
      <c r="A6" s="7" t="str">
        <f>'Pregnant Women Participating'!A2</f>
        <v>Connecticut</v>
      </c>
      <c r="B6" s="4">
        <v>15535559</v>
      </c>
    </row>
    <row r="7" spans="1:2" ht="12" customHeight="1" x14ac:dyDescent="0.2">
      <c r="A7" s="7" t="str">
        <f>'Pregnant Women Participating'!A3</f>
        <v>Maine</v>
      </c>
      <c r="B7" s="4">
        <v>7184553</v>
      </c>
    </row>
    <row r="8" spans="1:2" ht="12" customHeight="1" x14ac:dyDescent="0.2">
      <c r="A8" s="7" t="str">
        <f>'Pregnant Women Participating'!A4</f>
        <v>Massachusetts</v>
      </c>
      <c r="B8" s="4">
        <v>28996845</v>
      </c>
    </row>
    <row r="9" spans="1:2" ht="12" customHeight="1" x14ac:dyDescent="0.2">
      <c r="A9" s="7" t="str">
        <f>'Pregnant Women Participating'!A5</f>
        <v>New Hampshire</v>
      </c>
      <c r="B9" s="4">
        <v>4050020</v>
      </c>
    </row>
    <row r="10" spans="1:2" ht="12" customHeight="1" x14ac:dyDescent="0.2">
      <c r="A10" s="7" t="str">
        <f>'Pregnant Women Participating'!A6</f>
        <v>New York</v>
      </c>
      <c r="B10" s="4">
        <v>146092639</v>
      </c>
    </row>
    <row r="11" spans="1:2" ht="12" customHeight="1" x14ac:dyDescent="0.2">
      <c r="A11" s="7" t="str">
        <f>'Pregnant Women Participating'!A7</f>
        <v>Rhode Island</v>
      </c>
      <c r="B11" s="4">
        <v>6786059</v>
      </c>
    </row>
    <row r="12" spans="1:2" ht="12" customHeight="1" x14ac:dyDescent="0.2">
      <c r="A12" s="7" t="str">
        <f>'Pregnant Women Participating'!A8</f>
        <v>Vermont</v>
      </c>
      <c r="B12" s="4">
        <v>5437582</v>
      </c>
    </row>
    <row r="13" spans="1:2" ht="12" customHeight="1" x14ac:dyDescent="0.2">
      <c r="A13" s="7" t="str">
        <f>'Pregnant Women Participating'!A9</f>
        <v>Virgin Islands</v>
      </c>
      <c r="B13" s="4">
        <v>1894198</v>
      </c>
    </row>
    <row r="14" spans="1:2" ht="12" customHeight="1" x14ac:dyDescent="0.2">
      <c r="A14" s="7" t="str">
        <f>'Pregnant Women Participating'!A10</f>
        <v>Indian Township, ME</v>
      </c>
      <c r="B14" s="4">
        <v>52381</v>
      </c>
    </row>
    <row r="15" spans="1:2" ht="12" customHeight="1" x14ac:dyDescent="0.2">
      <c r="A15" s="7" t="str">
        <f>'Pregnant Women Participating'!A11</f>
        <v>Pleasant Point, ME</v>
      </c>
      <c r="B15" s="4">
        <v>52674</v>
      </c>
    </row>
    <row r="16" spans="1:2" s="17" customFormat="1" ht="24.75" customHeight="1" x14ac:dyDescent="0.2">
      <c r="A16" s="14" t="e">
        <f>'Pregnant Women Participating'!#REF!</f>
        <v>#REF!</v>
      </c>
      <c r="B16" s="15">
        <v>216082510</v>
      </c>
    </row>
    <row r="17" spans="1:2" ht="12" customHeight="1" x14ac:dyDescent="0.2">
      <c r="A17" s="7" t="str">
        <f>'Pregnant Women Participating'!A12</f>
        <v>Delaware</v>
      </c>
      <c r="B17" s="4">
        <v>5442394</v>
      </c>
    </row>
    <row r="18" spans="1:2" ht="12" customHeight="1" x14ac:dyDescent="0.2">
      <c r="A18" s="7" t="str">
        <f>'Pregnant Women Participating'!A13</f>
        <v>District of Columbia</v>
      </c>
      <c r="B18" s="4">
        <v>5206928</v>
      </c>
    </row>
    <row r="19" spans="1:2" ht="12" customHeight="1" x14ac:dyDescent="0.2">
      <c r="A19" s="7" t="str">
        <f>'Pregnant Women Participating'!A14</f>
        <v>Maryland</v>
      </c>
      <c r="B19" s="4">
        <v>31337151</v>
      </c>
    </row>
    <row r="20" spans="1:2" ht="12" customHeight="1" x14ac:dyDescent="0.2">
      <c r="A20" s="7" t="str">
        <f>'Pregnant Women Participating'!A15</f>
        <v>New Jersey</v>
      </c>
      <c r="B20" s="4">
        <v>38481025</v>
      </c>
    </row>
    <row r="21" spans="1:2" ht="12" customHeight="1" x14ac:dyDescent="0.2">
      <c r="A21" s="7" t="str">
        <f>'Pregnant Women Participating'!A16</f>
        <v>Pennsylvania</v>
      </c>
      <c r="B21" s="4">
        <v>60047693</v>
      </c>
    </row>
    <row r="22" spans="1:2" ht="12" customHeight="1" x14ac:dyDescent="0.2">
      <c r="A22" s="7" t="str">
        <f>'Pregnant Women Participating'!A17</f>
        <v>Puerto Rico</v>
      </c>
      <c r="B22" s="4">
        <v>38450848</v>
      </c>
    </row>
    <row r="23" spans="1:2" ht="12" customHeight="1" x14ac:dyDescent="0.2">
      <c r="A23" s="7" t="str">
        <f>'Pregnant Women Participating'!A18</f>
        <v>Virginia</v>
      </c>
      <c r="B23" s="4">
        <v>33741576</v>
      </c>
    </row>
    <row r="24" spans="1:2" ht="12" customHeight="1" x14ac:dyDescent="0.2">
      <c r="A24" s="7" t="str">
        <f>'Pregnant Women Participating'!A19</f>
        <v>West Virginia</v>
      </c>
      <c r="B24" s="4">
        <v>16036677</v>
      </c>
    </row>
    <row r="25" spans="1:2" s="17" customFormat="1" ht="24.75" customHeight="1" x14ac:dyDescent="0.2">
      <c r="A25" s="14" t="e">
        <f>'Pregnant Women Participating'!#REF!</f>
        <v>#REF!</v>
      </c>
      <c r="B25" s="15">
        <v>228744292</v>
      </c>
    </row>
    <row r="26" spans="1:2" ht="12" customHeight="1" x14ac:dyDescent="0.2">
      <c r="A26" s="7" t="str">
        <f>'Pregnant Women Participating'!A20</f>
        <v>Alabama</v>
      </c>
      <c r="B26" s="4">
        <v>30506745</v>
      </c>
    </row>
    <row r="27" spans="1:2" ht="12" customHeight="1" x14ac:dyDescent="0.2">
      <c r="A27" s="7" t="str">
        <f>'Pregnant Women Participating'!A21</f>
        <v>Florida</v>
      </c>
      <c r="B27" s="4">
        <v>110244872</v>
      </c>
    </row>
    <row r="28" spans="1:2" ht="12" customHeight="1" x14ac:dyDescent="0.2">
      <c r="A28" s="7" t="str">
        <f>'Pregnant Women Participating'!A22</f>
        <v>Georgia</v>
      </c>
      <c r="B28" s="4">
        <v>71263062</v>
      </c>
    </row>
    <row r="29" spans="1:2" ht="12" customHeight="1" x14ac:dyDescent="0.2">
      <c r="A29" s="7" t="str">
        <f>'Pregnant Women Participating'!A23</f>
        <v>Kentucky</v>
      </c>
      <c r="B29" s="4">
        <v>32774245</v>
      </c>
    </row>
    <row r="30" spans="1:2" ht="12" customHeight="1" x14ac:dyDescent="0.2">
      <c r="A30" s="7" t="str">
        <f>'Pregnant Women Participating'!A24</f>
        <v>Mississippi</v>
      </c>
      <c r="B30" s="4">
        <v>18492813</v>
      </c>
    </row>
    <row r="31" spans="1:2" ht="12" customHeight="1" x14ac:dyDescent="0.2">
      <c r="A31" s="7" t="str">
        <f>'Pregnant Women Participating'!A25</f>
        <v>North Carolina</v>
      </c>
      <c r="B31" s="4">
        <v>59005650</v>
      </c>
    </row>
    <row r="32" spans="1:2" ht="12" customHeight="1" x14ac:dyDescent="0.2">
      <c r="A32" s="7" t="str">
        <f>'Pregnant Women Participating'!A26</f>
        <v>South Carolina</v>
      </c>
      <c r="B32" s="4">
        <v>28457485</v>
      </c>
    </row>
    <row r="33" spans="1:2" ht="12" customHeight="1" x14ac:dyDescent="0.2">
      <c r="A33" s="7" t="str">
        <f>'Pregnant Women Participating'!A27</f>
        <v>Tennessee</v>
      </c>
      <c r="B33" s="4">
        <v>49645834</v>
      </c>
    </row>
    <row r="34" spans="1:2" ht="12" customHeight="1" x14ac:dyDescent="0.2">
      <c r="A34" s="7" t="str">
        <f>'Pregnant Women Participating'!A28</f>
        <v>Choctaw Indians, MS</v>
      </c>
      <c r="B34" s="4">
        <v>330880</v>
      </c>
    </row>
    <row r="35" spans="1:2" ht="12" customHeight="1" x14ac:dyDescent="0.2">
      <c r="A35" s="7" t="str">
        <f>'Pregnant Women Participating'!A29</f>
        <v>Eastern Cherokee, NC</v>
      </c>
      <c r="B35" s="4">
        <v>375602</v>
      </c>
    </row>
    <row r="36" spans="1:2" s="17" customFormat="1" ht="24.75" customHeight="1" x14ac:dyDescent="0.2">
      <c r="A36" s="14" t="e">
        <f>'Pregnant Women Participating'!#REF!</f>
        <v>#REF!</v>
      </c>
      <c r="B36" s="15">
        <v>401097188</v>
      </c>
    </row>
    <row r="37" spans="1:2" ht="12" customHeight="1" x14ac:dyDescent="0.2">
      <c r="A37" s="7" t="str">
        <f>'Pregnant Women Participating'!A30</f>
        <v>Illinois</v>
      </c>
      <c r="B37" s="4">
        <v>52808613</v>
      </c>
    </row>
    <row r="38" spans="1:2" ht="12" customHeight="1" x14ac:dyDescent="0.2">
      <c r="A38" s="7" t="str">
        <f>'Pregnant Women Participating'!A31</f>
        <v>Indiana</v>
      </c>
      <c r="B38" s="4">
        <v>39189851</v>
      </c>
    </row>
    <row r="39" spans="1:2" ht="12" customHeight="1" x14ac:dyDescent="0.2">
      <c r="A39" s="7" t="str">
        <f>'Pregnant Women Participating'!A32</f>
        <v>Iowa</v>
      </c>
      <c r="B39" s="4">
        <v>17941422</v>
      </c>
    </row>
    <row r="40" spans="1:2" ht="12" customHeight="1" x14ac:dyDescent="0.2">
      <c r="A40" s="7" t="str">
        <f>'Pregnant Women Participating'!A33</f>
        <v>Michigan</v>
      </c>
      <c r="B40" s="4">
        <v>64193369</v>
      </c>
    </row>
    <row r="41" spans="1:2" ht="12" customHeight="1" x14ac:dyDescent="0.2">
      <c r="A41" s="7" t="str">
        <f>'Pregnant Women Participating'!A34</f>
        <v>Minnesota</v>
      </c>
      <c r="B41" s="4">
        <v>34876936</v>
      </c>
    </row>
    <row r="42" spans="1:2" ht="12" customHeight="1" x14ac:dyDescent="0.2">
      <c r="A42" s="7" t="str">
        <f>'Pregnant Women Participating'!A35</f>
        <v>Ohio</v>
      </c>
      <c r="B42" s="4">
        <v>51911223</v>
      </c>
    </row>
    <row r="43" spans="1:2" ht="12" customHeight="1" x14ac:dyDescent="0.2">
      <c r="A43" s="7" t="str">
        <f>'Pregnant Women Participating'!A36</f>
        <v>Wisconsin</v>
      </c>
      <c r="B43" s="4">
        <v>27636826</v>
      </c>
    </row>
    <row r="44" spans="1:2" s="17" customFormat="1" ht="24.75" customHeight="1" x14ac:dyDescent="0.2">
      <c r="A44" s="14" t="e">
        <f>'Pregnant Women Participating'!#REF!</f>
        <v>#REF!</v>
      </c>
      <c r="B44" s="15">
        <v>288558240</v>
      </c>
    </row>
    <row r="45" spans="1:2" ht="12" customHeight="1" x14ac:dyDescent="0.2">
      <c r="A45" s="7" t="str">
        <f>'Pregnant Women Participating'!A37</f>
        <v>Arizona</v>
      </c>
      <c r="B45" s="4">
        <v>39703551</v>
      </c>
    </row>
    <row r="46" spans="1:2" ht="12" customHeight="1" x14ac:dyDescent="0.2">
      <c r="A46" s="7" t="str">
        <f>'Pregnant Women Participating'!A38</f>
        <v>Arkansas</v>
      </c>
      <c r="B46" s="4">
        <v>24716916</v>
      </c>
    </row>
    <row r="47" spans="1:2" ht="12" customHeight="1" x14ac:dyDescent="0.2">
      <c r="A47" s="7" t="str">
        <f>'Pregnant Women Participating'!A39</f>
        <v>Louisiana</v>
      </c>
      <c r="B47" s="4">
        <v>34144179</v>
      </c>
    </row>
    <row r="48" spans="1:2" ht="12" customHeight="1" x14ac:dyDescent="0.2">
      <c r="A48" s="7" t="str">
        <f>'Pregnant Women Participating'!A40</f>
        <v>New Mexico</v>
      </c>
      <c r="B48" s="4">
        <v>16919924</v>
      </c>
    </row>
    <row r="49" spans="1:2" ht="12" customHeight="1" x14ac:dyDescent="0.2">
      <c r="A49" s="7" t="str">
        <f>'Pregnant Women Participating'!A41</f>
        <v>Oklahoma</v>
      </c>
      <c r="B49" s="4">
        <v>25461033</v>
      </c>
    </row>
    <row r="50" spans="1:2" ht="12" customHeight="1" x14ac:dyDescent="0.2">
      <c r="A50" s="7" t="str">
        <f>'Pregnant Women Participating'!A42</f>
        <v>Texas</v>
      </c>
      <c r="B50" s="4">
        <v>230336134</v>
      </c>
    </row>
    <row r="51" spans="1:2" ht="12" customHeight="1" x14ac:dyDescent="0.2">
      <c r="A51" s="7" t="str">
        <f>'Pregnant Women Participating'!A43</f>
        <v>Utah</v>
      </c>
      <c r="B51" s="4">
        <v>14707672</v>
      </c>
    </row>
    <row r="52" spans="1:2" ht="12" customHeight="1" x14ac:dyDescent="0.2">
      <c r="A52" s="7" t="str">
        <f>'Pregnant Women Participating'!A44</f>
        <v>Inter-Tribal Council, AZ</v>
      </c>
      <c r="B52" s="4">
        <v>3515266</v>
      </c>
    </row>
    <row r="53" spans="1:2" ht="12" customHeight="1" x14ac:dyDescent="0.2">
      <c r="A53" s="7" t="str">
        <f>'Pregnant Women Participating'!A45</f>
        <v>Navajo Nation, AZ</v>
      </c>
      <c r="B53" s="4">
        <v>2854016</v>
      </c>
    </row>
    <row r="54" spans="1:2" ht="12" customHeight="1" x14ac:dyDescent="0.2">
      <c r="A54" s="7" t="str">
        <f>'Pregnant Women Participating'!A46</f>
        <v>Acoma, Canoncito &amp; Laguna, NM</v>
      </c>
      <c r="B54" s="4">
        <v>236519</v>
      </c>
    </row>
    <row r="55" spans="1:2" ht="12" customHeight="1" x14ac:dyDescent="0.2">
      <c r="A55" s="7" t="str">
        <f>'Pregnant Women Participating'!A47</f>
        <v>Eight Northern Pueblos, NM</v>
      </c>
      <c r="B55" s="4">
        <v>343147</v>
      </c>
    </row>
    <row r="56" spans="1:2" ht="12" customHeight="1" x14ac:dyDescent="0.2">
      <c r="A56" s="7" t="str">
        <f>'Pregnant Women Participating'!A48</f>
        <v>Five Sandoval Pueblos, NM</v>
      </c>
      <c r="B56" s="4">
        <v>805449</v>
      </c>
    </row>
    <row r="57" spans="1:2" ht="12" customHeight="1" x14ac:dyDescent="0.2">
      <c r="A57" s="7" t="str">
        <f>'Pregnant Women Participating'!A49</f>
        <v>Isleta Pueblo, NM</v>
      </c>
      <c r="B57" s="4">
        <v>494251</v>
      </c>
    </row>
    <row r="58" spans="1:2" ht="12" customHeight="1" x14ac:dyDescent="0.2">
      <c r="A58" s="7" t="str">
        <f>'Pregnant Women Participating'!A50</f>
        <v>San Felipe Pueblo, NM</v>
      </c>
      <c r="B58" s="4">
        <v>903118</v>
      </c>
    </row>
    <row r="59" spans="1:2" ht="12" customHeight="1" x14ac:dyDescent="0.2">
      <c r="A59" s="7" t="str">
        <f>'Pregnant Women Participating'!A51</f>
        <v>Santo Domingo Tribe, NM</v>
      </c>
      <c r="B59" s="4">
        <v>364810</v>
      </c>
    </row>
    <row r="60" spans="1:2" ht="12" customHeight="1" x14ac:dyDescent="0.2">
      <c r="A60" s="7" t="str">
        <f>'Pregnant Women Participating'!A52</f>
        <v>Zuni Pueblo, NM</v>
      </c>
      <c r="B60" s="4">
        <v>612659</v>
      </c>
    </row>
    <row r="61" spans="1:2" ht="12" customHeight="1" x14ac:dyDescent="0.2">
      <c r="A61" s="7" t="str">
        <f>'Pregnant Women Participating'!A53</f>
        <v>Cherokee Nation, OK</v>
      </c>
      <c r="B61" s="4">
        <v>3541777</v>
      </c>
    </row>
    <row r="62" spans="1:2" ht="12" customHeight="1" x14ac:dyDescent="0.2">
      <c r="A62" s="7" t="str">
        <f>'Pregnant Women Participating'!A54</f>
        <v>Chickasaw Nation, OK</v>
      </c>
      <c r="B62" s="4">
        <v>4494330</v>
      </c>
    </row>
    <row r="63" spans="1:2" ht="12" customHeight="1" x14ac:dyDescent="0.2">
      <c r="A63" s="7" t="str">
        <f>'Pregnant Women Participating'!A55</f>
        <v>Choctaw Nation, OK</v>
      </c>
      <c r="B63" s="4">
        <v>2024338</v>
      </c>
    </row>
    <row r="64" spans="1:2" ht="12" customHeight="1" x14ac:dyDescent="0.2">
      <c r="A64" s="7" t="str">
        <f>'Pregnant Women Participating'!A56</f>
        <v>Citizen Potawatomi Nation, OK</v>
      </c>
      <c r="B64" s="4">
        <v>2927808</v>
      </c>
    </row>
    <row r="65" spans="1:2" ht="12" customHeight="1" x14ac:dyDescent="0.2">
      <c r="A65" s="7" t="str">
        <f>'Pregnant Women Participating'!A57</f>
        <v>Inter-Tribal Council, OK</v>
      </c>
      <c r="B65" s="4">
        <v>375373</v>
      </c>
    </row>
    <row r="66" spans="1:2" ht="12" customHeight="1" x14ac:dyDescent="0.2">
      <c r="A66" s="7" t="str">
        <f>'Pregnant Women Participating'!A58</f>
        <v>Muscogee Creek Nation, OK</v>
      </c>
      <c r="B66" s="4">
        <v>970593</v>
      </c>
    </row>
    <row r="67" spans="1:2" ht="12" customHeight="1" x14ac:dyDescent="0.2">
      <c r="A67" s="7" t="str">
        <f>'Pregnant Women Participating'!A59</f>
        <v>Osage Tribal Council, OK</v>
      </c>
      <c r="B67" s="4">
        <v>1290842</v>
      </c>
    </row>
    <row r="68" spans="1:2" ht="12" customHeight="1" x14ac:dyDescent="0.2">
      <c r="A68" s="7" t="str">
        <f>'Pregnant Women Participating'!A60</f>
        <v>Otoe-Missouria Tribe, OK</v>
      </c>
      <c r="B68" s="4">
        <v>1269381</v>
      </c>
    </row>
    <row r="69" spans="1:2" ht="12" customHeight="1" x14ac:dyDescent="0.2">
      <c r="A69" s="7" t="str">
        <f>'Pregnant Women Participating'!A61</f>
        <v>Wichita, Caddo &amp; Delaware (WCD), OK</v>
      </c>
      <c r="B69" s="4">
        <v>2309912</v>
      </c>
    </row>
    <row r="70" spans="1:2" s="17" customFormat="1" ht="24.75" customHeight="1" x14ac:dyDescent="0.2">
      <c r="A70" s="14" t="e">
        <f>'Pregnant Women Participating'!#REF!</f>
        <v>#REF!</v>
      </c>
      <c r="B70" s="15">
        <v>415322998</v>
      </c>
    </row>
    <row r="71" spans="1:2" ht="12" customHeight="1" x14ac:dyDescent="0.2">
      <c r="A71" s="7" t="str">
        <f>'Pregnant Women Participating'!A62</f>
        <v>Colorado</v>
      </c>
      <c r="B71" s="13">
        <v>25824539</v>
      </c>
    </row>
    <row r="72" spans="1:2" ht="12" customHeight="1" x14ac:dyDescent="0.2">
      <c r="A72" s="7" t="str">
        <f>'Pregnant Women Participating'!A63</f>
        <v>Kansas</v>
      </c>
      <c r="B72" s="13">
        <v>18508172</v>
      </c>
    </row>
    <row r="73" spans="1:2" ht="12" customHeight="1" x14ac:dyDescent="0.2">
      <c r="A73" s="7" t="str">
        <f>'Pregnant Women Participating'!A64</f>
        <v>Missouri</v>
      </c>
      <c r="B73" s="13">
        <v>32958197</v>
      </c>
    </row>
    <row r="74" spans="1:2" ht="12" customHeight="1" x14ac:dyDescent="0.2">
      <c r="A74" s="7" t="str">
        <f>'Pregnant Women Participating'!A65</f>
        <v>Montana</v>
      </c>
      <c r="B74" s="13">
        <v>6631830</v>
      </c>
    </row>
    <row r="75" spans="1:2" ht="12" customHeight="1" x14ac:dyDescent="0.2">
      <c r="A75" s="7" t="str">
        <f>'Pregnant Women Participating'!A66</f>
        <v>Nebraska</v>
      </c>
      <c r="B75" s="13">
        <v>11224011</v>
      </c>
    </row>
    <row r="76" spans="1:2" ht="12" customHeight="1" x14ac:dyDescent="0.2">
      <c r="A76" s="7" t="str">
        <f>'Pregnant Women Participating'!A67</f>
        <v>North Dakota</v>
      </c>
      <c r="B76" s="13">
        <v>4425912</v>
      </c>
    </row>
    <row r="77" spans="1:2" ht="12" customHeight="1" x14ac:dyDescent="0.2">
      <c r="A77" s="7" t="str">
        <f>'Pregnant Women Participating'!A68</f>
        <v>South Dakota</v>
      </c>
      <c r="B77" s="13">
        <v>9307099</v>
      </c>
    </row>
    <row r="78" spans="1:2" ht="12" customHeight="1" x14ac:dyDescent="0.2">
      <c r="A78" s="7" t="str">
        <f>'Pregnant Women Participating'!A69</f>
        <v>Wyoming</v>
      </c>
      <c r="B78" s="13">
        <v>4528630</v>
      </c>
    </row>
    <row r="79" spans="1:2" ht="12" customHeight="1" x14ac:dyDescent="0.2">
      <c r="A79" s="7" t="str">
        <f>'Pregnant Women Participating'!A70</f>
        <v>Ute Mountain Ute Tribe, CO</v>
      </c>
      <c r="B79" s="13">
        <v>225041</v>
      </c>
    </row>
    <row r="80" spans="1:2" ht="12" customHeight="1" x14ac:dyDescent="0.2">
      <c r="A80" s="7" t="str">
        <f>'Pregnant Women Participating'!A71</f>
        <v>Omaha Sioux, NE</v>
      </c>
      <c r="B80" s="13">
        <v>337687</v>
      </c>
    </row>
    <row r="81" spans="1:2" ht="12" customHeight="1" x14ac:dyDescent="0.2">
      <c r="A81" s="7" t="str">
        <f>'Pregnant Women Participating'!A72</f>
        <v>Santee Sioux, NE</v>
      </c>
      <c r="B81" s="13">
        <v>94079</v>
      </c>
    </row>
    <row r="82" spans="1:2" ht="12" customHeight="1" x14ac:dyDescent="0.2">
      <c r="A82" s="7" t="str">
        <f>'Pregnant Women Participating'!A73</f>
        <v>Winnebago Tribe, NE</v>
      </c>
      <c r="B82" s="13">
        <v>250009</v>
      </c>
    </row>
    <row r="83" spans="1:2" ht="12" customHeight="1" x14ac:dyDescent="0.2">
      <c r="A83" s="7" t="str">
        <f>'Pregnant Women Participating'!A74</f>
        <v>Standing Rock Sioux Tribe, ND</v>
      </c>
      <c r="B83" s="13">
        <v>1407999</v>
      </c>
    </row>
    <row r="84" spans="1:2" ht="12" customHeight="1" x14ac:dyDescent="0.2">
      <c r="A84" s="7" t="str">
        <f>'Pregnant Women Participating'!A75</f>
        <v>Three Affiliated Tribes, ND</v>
      </c>
      <c r="B84" s="13">
        <v>460922</v>
      </c>
    </row>
    <row r="85" spans="1:2" ht="12" customHeight="1" x14ac:dyDescent="0.2">
      <c r="A85" s="7" t="str">
        <f>'Pregnant Women Participating'!A76</f>
        <v>Cheyenne River Sioux, SD</v>
      </c>
      <c r="B85" s="13">
        <v>630202</v>
      </c>
    </row>
    <row r="86" spans="1:2" ht="12" customHeight="1" x14ac:dyDescent="0.2">
      <c r="A86" s="7" t="str">
        <f>'Pregnant Women Participating'!A77</f>
        <v>Rosebud Sioux, SD</v>
      </c>
      <c r="B86" s="13">
        <v>768354</v>
      </c>
    </row>
    <row r="87" spans="1:2" ht="12" customHeight="1" x14ac:dyDescent="0.2">
      <c r="A87" s="7" t="str">
        <f>'Pregnant Women Participating'!A78</f>
        <v>Northern Arapahoe, WY</v>
      </c>
      <c r="B87" s="13">
        <v>449078</v>
      </c>
    </row>
    <row r="88" spans="1:2" ht="12" customHeight="1" x14ac:dyDescent="0.2">
      <c r="A88" s="7" t="str">
        <f>'Pregnant Women Participating'!A79</f>
        <v>Shoshone Tribe, WY</v>
      </c>
      <c r="B88" s="13">
        <v>251119</v>
      </c>
    </row>
    <row r="89" spans="1:2" s="17" customFormat="1" ht="24.75" customHeight="1" x14ac:dyDescent="0.2">
      <c r="A89" s="14" t="e">
        <f>'Pregnant Women Participating'!#REF!</f>
        <v>#REF!</v>
      </c>
      <c r="B89" s="15">
        <v>118282880</v>
      </c>
    </row>
    <row r="90" spans="1:2" ht="12" customHeight="1" x14ac:dyDescent="0.2">
      <c r="A90" s="8" t="str">
        <f>'Pregnant Women Participating'!A80</f>
        <v>Alaska</v>
      </c>
      <c r="B90" s="13">
        <v>5975244</v>
      </c>
    </row>
    <row r="91" spans="1:2" ht="12" customHeight="1" x14ac:dyDescent="0.2">
      <c r="A91" s="8" t="str">
        <f>'Pregnant Women Participating'!A81</f>
        <v>American Samoa</v>
      </c>
      <c r="B91" s="13">
        <v>1711221</v>
      </c>
    </row>
    <row r="92" spans="1:2" ht="12" customHeight="1" x14ac:dyDescent="0.2">
      <c r="A92" s="8" t="str">
        <f>'Pregnant Women Participating'!A82</f>
        <v>California</v>
      </c>
      <c r="B92" s="13">
        <v>340934334</v>
      </c>
    </row>
    <row r="93" spans="1:2" ht="12" customHeight="1" x14ac:dyDescent="0.2">
      <c r="A93" s="8" t="str">
        <f>'Pregnant Women Participating'!A83</f>
        <v>Guam</v>
      </c>
      <c r="B93" s="13">
        <v>2893201</v>
      </c>
    </row>
    <row r="94" spans="1:2" ht="12" customHeight="1" x14ac:dyDescent="0.2">
      <c r="A94" s="8" t="str">
        <f>'Pregnant Women Participating'!A84</f>
        <v>Hawaii</v>
      </c>
      <c r="B94" s="13">
        <v>8933408</v>
      </c>
    </row>
    <row r="95" spans="1:2" ht="12" customHeight="1" x14ac:dyDescent="0.2">
      <c r="A95" s="8" t="str">
        <f>'Pregnant Women Participating'!A85</f>
        <v>Idaho</v>
      </c>
      <c r="B95" s="13">
        <v>8841443</v>
      </c>
    </row>
    <row r="96" spans="1:2" ht="12" customHeight="1" x14ac:dyDescent="0.2">
      <c r="A96" s="8" t="str">
        <f>'Pregnant Women Participating'!A86</f>
        <v>Nevada</v>
      </c>
      <c r="B96" s="13">
        <v>16639027</v>
      </c>
    </row>
    <row r="97" spans="1:2" ht="12" customHeight="1" x14ac:dyDescent="0.2">
      <c r="A97" s="8" t="str">
        <f>'Pregnant Women Participating'!A87</f>
        <v>Oregon</v>
      </c>
      <c r="B97" s="13">
        <v>26810857</v>
      </c>
    </row>
    <row r="98" spans="1:2" ht="12" customHeight="1" x14ac:dyDescent="0.2">
      <c r="A98" s="8" t="str">
        <f>'Pregnant Women Participating'!A88</f>
        <v>Washington</v>
      </c>
      <c r="B98" s="13">
        <v>51038609</v>
      </c>
    </row>
    <row r="99" spans="1:2" ht="12" customHeight="1" x14ac:dyDescent="0.2">
      <c r="A99" s="8" t="str">
        <f>'Pregnant Women Participating'!A89</f>
        <v>Northern Marianas</v>
      </c>
      <c r="B99" s="13">
        <v>1338125</v>
      </c>
    </row>
    <row r="100" spans="1:2" ht="12" customHeight="1" x14ac:dyDescent="0.2">
      <c r="A100" s="8" t="str">
        <f>'Pregnant Women Participating'!A90</f>
        <v>Inter-Tribal Council, NV</v>
      </c>
      <c r="B100" s="13">
        <v>610549</v>
      </c>
    </row>
    <row r="101" spans="1:2" s="17" customFormat="1" ht="24.75" customHeight="1" x14ac:dyDescent="0.2">
      <c r="A101" s="14" t="e">
        <f>'Pregnant Women Participating'!#REF!</f>
        <v>#REF!</v>
      </c>
      <c r="B101" s="15">
        <v>465726018</v>
      </c>
    </row>
    <row r="102" spans="1:2" s="23" customFormat="1" ht="16.5" customHeight="1" thickBot="1" x14ac:dyDescent="0.25">
      <c r="A102" s="21" t="e">
        <f>'Pregnant Women Participating'!#REF!</f>
        <v>#REF!</v>
      </c>
      <c r="B102" s="22">
        <v>2133814126</v>
      </c>
    </row>
    <row r="103" spans="1:2" ht="12.75" customHeight="1" thickTop="1" x14ac:dyDescent="0.2">
      <c r="A103" s="9"/>
    </row>
    <row r="104" spans="1:2" x14ac:dyDescent="0.2">
      <c r="A104" s="9"/>
    </row>
    <row r="105" spans="1:2" s="25" customFormat="1" ht="12.75" x14ac:dyDescent="0.2">
      <c r="A105" s="24" t="s">
        <v>1</v>
      </c>
    </row>
  </sheetData>
  <phoneticPr fontId="2" type="noConversion"/>
  <pageMargins left="0.5" right="0.5" top="0.5" bottom="0.5" header="0.5" footer="0.3"/>
  <pageSetup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N96"/>
  <sheetViews>
    <sheetView showGridLines="0" zoomScaleNormal="100" workbookViewId="0">
      <selection activeCell="A91" sqref="A91:XFD97"/>
    </sheetView>
  </sheetViews>
  <sheetFormatPr defaultColWidth="9.140625" defaultRowHeight="12" x14ac:dyDescent="0.2"/>
  <cols>
    <col min="1" max="1" width="34.7109375" style="3" customWidth="1"/>
    <col min="2" max="13" width="11.7109375" style="3" customWidth="1"/>
    <col min="14" max="14" width="13.7109375" style="3" customWidth="1"/>
    <col min="15" max="16384" width="9.140625" style="3"/>
  </cols>
  <sheetData>
    <row r="1" spans="1:14" ht="24" customHeight="1" x14ac:dyDescent="0.2">
      <c r="A1" s="74" t="s">
        <v>124</v>
      </c>
      <c r="B1" s="75" t="s">
        <v>125</v>
      </c>
      <c r="C1" s="76" t="s">
        <v>126</v>
      </c>
      <c r="D1" s="76" t="s">
        <v>127</v>
      </c>
      <c r="E1" s="76" t="s">
        <v>128</v>
      </c>
      <c r="F1" s="76" t="s">
        <v>129</v>
      </c>
      <c r="G1" s="76" t="s">
        <v>130</v>
      </c>
      <c r="H1" s="76" t="s">
        <v>131</v>
      </c>
      <c r="I1" s="76" t="s">
        <v>132</v>
      </c>
      <c r="J1" s="76" t="s">
        <v>133</v>
      </c>
      <c r="K1" s="76" t="s">
        <v>134</v>
      </c>
      <c r="L1" s="76" t="s">
        <v>135</v>
      </c>
      <c r="M1" s="76" t="s">
        <v>136</v>
      </c>
      <c r="N1" s="77" t="s">
        <v>137</v>
      </c>
    </row>
    <row r="2" spans="1:14" ht="12" customHeight="1" x14ac:dyDescent="0.2">
      <c r="A2" s="7" t="s">
        <v>30</v>
      </c>
      <c r="B2" s="13">
        <v>4240</v>
      </c>
      <c r="C2" s="4">
        <v>4014</v>
      </c>
      <c r="D2" s="4">
        <v>3866</v>
      </c>
      <c r="E2" s="4">
        <v>4013</v>
      </c>
      <c r="F2" s="4">
        <v>3872</v>
      </c>
      <c r="G2" s="4">
        <v>4155</v>
      </c>
      <c r="H2" s="4">
        <v>4158</v>
      </c>
      <c r="I2" s="4">
        <v>4295</v>
      </c>
      <c r="J2" s="4">
        <v>4416</v>
      </c>
      <c r="K2" s="4">
        <v>4470</v>
      </c>
      <c r="L2" s="4">
        <v>4516</v>
      </c>
      <c r="M2" s="4">
        <v>4408</v>
      </c>
      <c r="N2" s="13">
        <f t="shared" ref="N2:N11" si="0">IF(SUM(B2:M2)&gt;0,AVERAGE(B2:M2)," ")</f>
        <v>4201.916666666667</v>
      </c>
    </row>
    <row r="3" spans="1:14" ht="12" customHeight="1" x14ac:dyDescent="0.2">
      <c r="A3" s="7" t="s">
        <v>31</v>
      </c>
      <c r="B3" s="13">
        <v>1242</v>
      </c>
      <c r="C3" s="4">
        <v>1187</v>
      </c>
      <c r="D3" s="4">
        <v>1184</v>
      </c>
      <c r="E3" s="4">
        <v>1212</v>
      </c>
      <c r="F3" s="4">
        <v>1201</v>
      </c>
      <c r="G3" s="4">
        <v>1271</v>
      </c>
      <c r="H3" s="4">
        <v>1288</v>
      </c>
      <c r="I3" s="4">
        <v>1358</v>
      </c>
      <c r="J3" s="4">
        <v>1371</v>
      </c>
      <c r="K3" s="4">
        <v>1385</v>
      </c>
      <c r="L3" s="4">
        <v>1387</v>
      </c>
      <c r="M3" s="4">
        <v>1369</v>
      </c>
      <c r="N3" s="13">
        <f t="shared" si="0"/>
        <v>1287.9166666666667</v>
      </c>
    </row>
    <row r="4" spans="1:14" ht="12" customHeight="1" x14ac:dyDescent="0.2">
      <c r="A4" s="7" t="s">
        <v>32</v>
      </c>
      <c r="B4" s="13">
        <v>8785</v>
      </c>
      <c r="C4" s="4">
        <v>8694</v>
      </c>
      <c r="D4" s="4">
        <v>8480</v>
      </c>
      <c r="E4" s="4">
        <v>8650</v>
      </c>
      <c r="F4" s="4">
        <v>8867</v>
      </c>
      <c r="G4" s="4">
        <v>9136</v>
      </c>
      <c r="H4" s="4">
        <v>9190</v>
      </c>
      <c r="I4" s="4">
        <v>9384</v>
      </c>
      <c r="J4" s="4">
        <v>9306</v>
      </c>
      <c r="K4" s="4">
        <v>9209</v>
      </c>
      <c r="L4" s="4">
        <v>9254</v>
      </c>
      <c r="M4" s="4">
        <v>9169</v>
      </c>
      <c r="N4" s="13">
        <f t="shared" si="0"/>
        <v>9010.3333333333339</v>
      </c>
    </row>
    <row r="5" spans="1:14" ht="12" customHeight="1" x14ac:dyDescent="0.2">
      <c r="A5" s="7" t="s">
        <v>33</v>
      </c>
      <c r="B5" s="13">
        <v>872</v>
      </c>
      <c r="C5" s="4">
        <v>846</v>
      </c>
      <c r="D5" s="4">
        <v>813</v>
      </c>
      <c r="E5" s="4">
        <v>850</v>
      </c>
      <c r="F5" s="4">
        <v>823</v>
      </c>
      <c r="G5" s="4">
        <v>889</v>
      </c>
      <c r="H5" s="4">
        <v>874</v>
      </c>
      <c r="I5" s="4">
        <v>953</v>
      </c>
      <c r="J5" s="4">
        <v>951</v>
      </c>
      <c r="K5" s="4">
        <v>946</v>
      </c>
      <c r="L5" s="4">
        <v>927</v>
      </c>
      <c r="M5" s="4">
        <v>911</v>
      </c>
      <c r="N5" s="13">
        <f t="shared" si="0"/>
        <v>887.91666666666663</v>
      </c>
    </row>
    <row r="6" spans="1:14" ht="12" customHeight="1" x14ac:dyDescent="0.2">
      <c r="A6" s="7" t="s">
        <v>34</v>
      </c>
      <c r="B6" s="13">
        <v>28633</v>
      </c>
      <c r="C6" s="4">
        <v>28189</v>
      </c>
      <c r="D6" s="4">
        <v>27710</v>
      </c>
      <c r="E6" s="4">
        <v>27920</v>
      </c>
      <c r="F6" s="4">
        <v>27991</v>
      </c>
      <c r="G6" s="4">
        <v>29709</v>
      </c>
      <c r="H6" s="4">
        <v>29387</v>
      </c>
      <c r="I6" s="4">
        <v>30653</v>
      </c>
      <c r="J6" s="4">
        <v>30637</v>
      </c>
      <c r="K6" s="4">
        <v>30201</v>
      </c>
      <c r="L6" s="4">
        <v>30590</v>
      </c>
      <c r="M6" s="4">
        <v>30035</v>
      </c>
      <c r="N6" s="13">
        <f t="shared" si="0"/>
        <v>29304.583333333332</v>
      </c>
    </row>
    <row r="7" spans="1:14" ht="12" customHeight="1" x14ac:dyDescent="0.2">
      <c r="A7" s="7" t="s">
        <v>35</v>
      </c>
      <c r="B7" s="13">
        <v>1291</v>
      </c>
      <c r="C7" s="4">
        <v>1238</v>
      </c>
      <c r="D7" s="4">
        <v>1251</v>
      </c>
      <c r="E7" s="4">
        <v>1315</v>
      </c>
      <c r="F7" s="4">
        <v>1316</v>
      </c>
      <c r="G7" s="4">
        <v>1486</v>
      </c>
      <c r="H7" s="4">
        <v>1454</v>
      </c>
      <c r="I7" s="4">
        <v>1497</v>
      </c>
      <c r="J7" s="4">
        <v>1529</v>
      </c>
      <c r="K7" s="4">
        <v>1485</v>
      </c>
      <c r="L7" s="4">
        <v>1463</v>
      </c>
      <c r="M7" s="4">
        <v>1457</v>
      </c>
      <c r="N7" s="13">
        <f t="shared" si="0"/>
        <v>1398.5</v>
      </c>
    </row>
    <row r="8" spans="1:14" ht="12" customHeight="1" x14ac:dyDescent="0.2">
      <c r="A8" s="7" t="s">
        <v>36</v>
      </c>
      <c r="B8" s="13">
        <v>752</v>
      </c>
      <c r="C8" s="4">
        <v>710</v>
      </c>
      <c r="D8" s="4">
        <v>691</v>
      </c>
      <c r="E8" s="4">
        <v>710</v>
      </c>
      <c r="F8" s="4">
        <v>735</v>
      </c>
      <c r="G8" s="4">
        <v>747</v>
      </c>
      <c r="H8" s="4">
        <v>783</v>
      </c>
      <c r="I8" s="4">
        <v>773</v>
      </c>
      <c r="J8" s="4">
        <v>764</v>
      </c>
      <c r="K8" s="4">
        <v>783</v>
      </c>
      <c r="L8" s="4">
        <v>776</v>
      </c>
      <c r="M8" s="4">
        <v>781</v>
      </c>
      <c r="N8" s="13">
        <f t="shared" si="0"/>
        <v>750.41666666666663</v>
      </c>
    </row>
    <row r="9" spans="1:14" ht="12" customHeight="1" x14ac:dyDescent="0.2">
      <c r="A9" s="7" t="s">
        <v>37</v>
      </c>
      <c r="B9" s="13">
        <v>180</v>
      </c>
      <c r="C9" s="4">
        <v>179</v>
      </c>
      <c r="D9" s="4">
        <v>170</v>
      </c>
      <c r="E9" s="4">
        <v>171</v>
      </c>
      <c r="F9" s="4">
        <v>161</v>
      </c>
      <c r="G9" s="4">
        <v>167</v>
      </c>
      <c r="H9" s="4">
        <v>160</v>
      </c>
      <c r="I9" s="4">
        <v>168</v>
      </c>
      <c r="J9" s="4">
        <v>187</v>
      </c>
      <c r="K9" s="4">
        <v>185</v>
      </c>
      <c r="L9" s="4">
        <v>190</v>
      </c>
      <c r="M9" s="4">
        <v>203</v>
      </c>
      <c r="N9" s="13">
        <f t="shared" si="0"/>
        <v>176.75</v>
      </c>
    </row>
    <row r="10" spans="1:14" ht="12" customHeight="1" x14ac:dyDescent="0.2">
      <c r="A10" s="7" t="s">
        <v>38</v>
      </c>
      <c r="B10" s="13">
        <v>11</v>
      </c>
      <c r="C10" s="4">
        <v>2</v>
      </c>
      <c r="D10" s="4">
        <v>1</v>
      </c>
      <c r="E10" s="4">
        <v>3</v>
      </c>
      <c r="F10" s="4">
        <v>4</v>
      </c>
      <c r="G10" s="4">
        <v>8</v>
      </c>
      <c r="H10" s="4">
        <v>7</v>
      </c>
      <c r="I10" s="4">
        <v>10</v>
      </c>
      <c r="J10" s="4">
        <v>10</v>
      </c>
      <c r="K10" s="4">
        <v>11</v>
      </c>
      <c r="L10" s="4">
        <v>7</v>
      </c>
      <c r="M10" s="4">
        <v>8</v>
      </c>
      <c r="N10" s="13">
        <f t="shared" si="0"/>
        <v>6.833333333333333</v>
      </c>
    </row>
    <row r="11" spans="1:14" ht="12" customHeight="1" x14ac:dyDescent="0.2">
      <c r="A11" s="7" t="s">
        <v>39</v>
      </c>
      <c r="B11" s="13">
        <v>6</v>
      </c>
      <c r="C11" s="4">
        <v>4</v>
      </c>
      <c r="D11" s="4">
        <v>4</v>
      </c>
      <c r="E11" s="4">
        <v>3</v>
      </c>
      <c r="F11" s="4">
        <v>5</v>
      </c>
      <c r="G11" s="4">
        <v>5</v>
      </c>
      <c r="H11" s="4">
        <v>5</v>
      </c>
      <c r="I11" s="4">
        <v>5</v>
      </c>
      <c r="J11" s="4">
        <v>6</v>
      </c>
      <c r="K11" s="4">
        <v>7</v>
      </c>
      <c r="L11" s="4">
        <v>7</v>
      </c>
      <c r="M11" s="4">
        <v>7</v>
      </c>
      <c r="N11" s="13">
        <f t="shared" si="0"/>
        <v>5.333333333333333</v>
      </c>
    </row>
    <row r="12" spans="1:14" ht="12" customHeight="1" x14ac:dyDescent="0.2">
      <c r="A12" s="7" t="s">
        <v>40</v>
      </c>
      <c r="B12" s="13">
        <v>1421</v>
      </c>
      <c r="C12" s="4">
        <v>1364</v>
      </c>
      <c r="D12" s="4">
        <v>1441</v>
      </c>
      <c r="E12" s="4">
        <v>1480</v>
      </c>
      <c r="F12" s="4">
        <v>1513</v>
      </c>
      <c r="G12" s="4">
        <v>1687</v>
      </c>
      <c r="H12" s="4">
        <v>1571</v>
      </c>
      <c r="I12" s="4">
        <v>1745</v>
      </c>
      <c r="J12" s="4">
        <v>1704</v>
      </c>
      <c r="K12" s="4">
        <v>1775</v>
      </c>
      <c r="L12" s="4">
        <v>1773</v>
      </c>
      <c r="M12" s="4">
        <v>1792</v>
      </c>
      <c r="N12" s="13">
        <f t="shared" ref="N12:N90" si="1">IF(SUM(B12:M12)&gt;0,AVERAGE(B12:M12)," ")</f>
        <v>1605.5</v>
      </c>
    </row>
    <row r="13" spans="1:14" ht="12" customHeight="1" x14ac:dyDescent="0.2">
      <c r="A13" s="7" t="s">
        <v>41</v>
      </c>
      <c r="B13" s="13">
        <v>825</v>
      </c>
      <c r="C13" s="4">
        <v>831</v>
      </c>
      <c r="D13" s="4">
        <v>812</v>
      </c>
      <c r="E13" s="4">
        <v>812</v>
      </c>
      <c r="F13" s="4">
        <v>833</v>
      </c>
      <c r="G13" s="4">
        <v>863</v>
      </c>
      <c r="H13" s="4">
        <v>835</v>
      </c>
      <c r="I13" s="4">
        <v>900</v>
      </c>
      <c r="J13" s="4">
        <v>925</v>
      </c>
      <c r="K13" s="4">
        <v>982</v>
      </c>
      <c r="L13" s="4">
        <v>1027</v>
      </c>
      <c r="M13" s="4">
        <v>1008</v>
      </c>
      <c r="N13" s="13">
        <f t="shared" si="1"/>
        <v>887.75</v>
      </c>
    </row>
    <row r="14" spans="1:14" ht="12" customHeight="1" x14ac:dyDescent="0.2">
      <c r="A14" s="7" t="s">
        <v>42</v>
      </c>
      <c r="B14" s="13">
        <v>11007</v>
      </c>
      <c r="C14" s="4">
        <v>10643</v>
      </c>
      <c r="D14" s="4">
        <v>10191</v>
      </c>
      <c r="E14" s="4">
        <v>10278</v>
      </c>
      <c r="F14" s="4">
        <v>10137</v>
      </c>
      <c r="G14" s="4">
        <v>10619</v>
      </c>
      <c r="H14" s="4">
        <v>10489</v>
      </c>
      <c r="I14" s="4">
        <v>10811</v>
      </c>
      <c r="J14" s="4">
        <v>10856</v>
      </c>
      <c r="K14" s="4">
        <v>10962</v>
      </c>
      <c r="L14" s="4">
        <v>10985</v>
      </c>
      <c r="M14" s="4">
        <v>10771</v>
      </c>
      <c r="N14" s="13">
        <f t="shared" si="1"/>
        <v>10645.75</v>
      </c>
    </row>
    <row r="15" spans="1:14" ht="12" customHeight="1" x14ac:dyDescent="0.2">
      <c r="A15" s="7" t="s">
        <v>43</v>
      </c>
      <c r="B15" s="13">
        <v>11368</v>
      </c>
      <c r="C15" s="4">
        <v>11125</v>
      </c>
      <c r="D15" s="4">
        <v>10734</v>
      </c>
      <c r="E15" s="4">
        <v>10957</v>
      </c>
      <c r="F15" s="4">
        <v>11233</v>
      </c>
      <c r="G15" s="4">
        <v>11602</v>
      </c>
      <c r="H15" s="4">
        <v>11728</v>
      </c>
      <c r="I15" s="4">
        <v>12074</v>
      </c>
      <c r="J15" s="4">
        <v>11915</v>
      </c>
      <c r="K15" s="4">
        <v>11811</v>
      </c>
      <c r="L15" s="4">
        <v>11586</v>
      </c>
      <c r="M15" s="4">
        <v>11289</v>
      </c>
      <c r="N15" s="13">
        <f t="shared" si="1"/>
        <v>11451.833333333334</v>
      </c>
    </row>
    <row r="16" spans="1:14" ht="12" customHeight="1" x14ac:dyDescent="0.2">
      <c r="A16" s="7" t="s">
        <v>44</v>
      </c>
      <c r="B16" s="13">
        <v>12054</v>
      </c>
      <c r="C16" s="4">
        <v>11586</v>
      </c>
      <c r="D16" s="4">
        <v>11092</v>
      </c>
      <c r="E16" s="4">
        <v>11150</v>
      </c>
      <c r="F16" s="4">
        <v>11733</v>
      </c>
      <c r="G16" s="4">
        <v>12613</v>
      </c>
      <c r="H16" s="4">
        <v>12938</v>
      </c>
      <c r="I16" s="4">
        <v>13322</v>
      </c>
      <c r="J16" s="4">
        <v>13361</v>
      </c>
      <c r="K16" s="4">
        <v>13011</v>
      </c>
      <c r="L16" s="4">
        <v>13210</v>
      </c>
      <c r="M16" s="4">
        <v>12898</v>
      </c>
      <c r="N16" s="13">
        <f t="shared" si="1"/>
        <v>12414</v>
      </c>
    </row>
    <row r="17" spans="1:14" ht="12" customHeight="1" x14ac:dyDescent="0.2">
      <c r="A17" s="7" t="s">
        <v>45</v>
      </c>
      <c r="B17" s="13">
        <v>7726</v>
      </c>
      <c r="C17" s="4">
        <v>7926</v>
      </c>
      <c r="D17" s="4">
        <v>7682</v>
      </c>
      <c r="E17" s="4">
        <v>7586</v>
      </c>
      <c r="F17" s="4">
        <v>7937</v>
      </c>
      <c r="G17" s="4">
        <v>8260</v>
      </c>
      <c r="H17" s="4">
        <v>8181</v>
      </c>
      <c r="I17" s="4">
        <v>8529</v>
      </c>
      <c r="J17" s="4">
        <v>8578</v>
      </c>
      <c r="K17" s="4">
        <v>8611</v>
      </c>
      <c r="L17" s="4">
        <v>7351</v>
      </c>
      <c r="M17" s="4">
        <v>8595</v>
      </c>
      <c r="N17" s="13">
        <f t="shared" si="1"/>
        <v>8080.166666666667</v>
      </c>
    </row>
    <row r="18" spans="1:14" ht="12" customHeight="1" x14ac:dyDescent="0.2">
      <c r="A18" s="7" t="s">
        <v>46</v>
      </c>
      <c r="B18" s="13">
        <v>9083</v>
      </c>
      <c r="C18" s="4">
        <v>8763</v>
      </c>
      <c r="D18" s="4">
        <v>8448</v>
      </c>
      <c r="E18" s="4">
        <v>8544</v>
      </c>
      <c r="F18" s="4">
        <v>8405</v>
      </c>
      <c r="G18" s="4">
        <v>9100</v>
      </c>
      <c r="H18" s="4">
        <v>9275</v>
      </c>
      <c r="I18" s="4">
        <v>9643</v>
      </c>
      <c r="J18" s="4">
        <v>9677</v>
      </c>
      <c r="K18" s="4">
        <v>9551</v>
      </c>
      <c r="L18" s="4">
        <v>9460</v>
      </c>
      <c r="M18" s="4">
        <v>8969</v>
      </c>
      <c r="N18" s="13">
        <f t="shared" si="1"/>
        <v>9076.5</v>
      </c>
    </row>
    <row r="19" spans="1:14" ht="12" customHeight="1" x14ac:dyDescent="0.2">
      <c r="A19" s="7" t="s">
        <v>47</v>
      </c>
      <c r="B19" s="13">
        <v>2806</v>
      </c>
      <c r="C19" s="4">
        <v>2723</v>
      </c>
      <c r="D19" s="4">
        <v>2692</v>
      </c>
      <c r="E19" s="4">
        <v>2837</v>
      </c>
      <c r="F19" s="4">
        <v>2827</v>
      </c>
      <c r="G19" s="4">
        <v>3018</v>
      </c>
      <c r="H19" s="4">
        <v>3046</v>
      </c>
      <c r="I19" s="4">
        <v>3155</v>
      </c>
      <c r="J19" s="4">
        <v>3182</v>
      </c>
      <c r="K19" s="4">
        <v>3207</v>
      </c>
      <c r="L19" s="4">
        <v>3206</v>
      </c>
      <c r="M19" s="4">
        <v>3143</v>
      </c>
      <c r="N19" s="13">
        <f t="shared" si="1"/>
        <v>2986.8333333333335</v>
      </c>
    </row>
    <row r="20" spans="1:14" ht="12" customHeight="1" x14ac:dyDescent="0.2">
      <c r="A20" s="7" t="s">
        <v>48</v>
      </c>
      <c r="B20" s="13">
        <v>11286</v>
      </c>
      <c r="C20" s="4">
        <v>10885</v>
      </c>
      <c r="D20" s="4">
        <v>10772</v>
      </c>
      <c r="E20" s="4">
        <v>10559</v>
      </c>
      <c r="F20" s="4">
        <v>10347</v>
      </c>
      <c r="G20" s="4">
        <v>10967</v>
      </c>
      <c r="H20" s="4">
        <v>10756</v>
      </c>
      <c r="I20" s="4">
        <v>11213</v>
      </c>
      <c r="J20" s="4">
        <v>11338</v>
      </c>
      <c r="K20" s="4">
        <v>11586</v>
      </c>
      <c r="L20" s="4">
        <v>12018</v>
      </c>
      <c r="M20" s="4">
        <v>11819</v>
      </c>
      <c r="N20" s="13">
        <f t="shared" si="1"/>
        <v>11128.833333333334</v>
      </c>
    </row>
    <row r="21" spans="1:14" ht="12" customHeight="1" x14ac:dyDescent="0.2">
      <c r="A21" s="7" t="s">
        <v>49</v>
      </c>
      <c r="B21" s="13">
        <v>35588</v>
      </c>
      <c r="C21" s="4">
        <v>33281</v>
      </c>
      <c r="D21" s="4">
        <v>32113</v>
      </c>
      <c r="E21" s="4">
        <v>32239</v>
      </c>
      <c r="F21" s="4">
        <v>32611</v>
      </c>
      <c r="G21" s="4">
        <v>34283</v>
      </c>
      <c r="H21" s="4">
        <v>34739</v>
      </c>
      <c r="I21" s="4">
        <v>35748</v>
      </c>
      <c r="J21" s="4">
        <v>36742</v>
      </c>
      <c r="K21" s="4">
        <v>36545</v>
      </c>
      <c r="L21" s="4">
        <v>35830</v>
      </c>
      <c r="M21" s="4">
        <v>34729</v>
      </c>
      <c r="N21" s="13">
        <f t="shared" si="1"/>
        <v>34537.333333333336</v>
      </c>
    </row>
    <row r="22" spans="1:14" ht="12" customHeight="1" x14ac:dyDescent="0.2">
      <c r="A22" s="7" t="s">
        <v>50</v>
      </c>
      <c r="B22" s="13">
        <v>16065</v>
      </c>
      <c r="C22" s="4">
        <v>16444</v>
      </c>
      <c r="D22" s="4">
        <v>16536</v>
      </c>
      <c r="E22" s="4">
        <v>18005</v>
      </c>
      <c r="F22" s="4">
        <v>18445</v>
      </c>
      <c r="G22" s="4">
        <v>19775</v>
      </c>
      <c r="H22" s="4">
        <v>20057</v>
      </c>
      <c r="I22" s="4">
        <v>20881</v>
      </c>
      <c r="J22" s="4">
        <v>21400</v>
      </c>
      <c r="K22" s="4">
        <v>21663</v>
      </c>
      <c r="L22" s="4">
        <v>21879</v>
      </c>
      <c r="M22" s="4">
        <v>21467</v>
      </c>
      <c r="N22" s="13">
        <f t="shared" si="1"/>
        <v>19384.75</v>
      </c>
    </row>
    <row r="23" spans="1:14" ht="12" customHeight="1" x14ac:dyDescent="0.2">
      <c r="A23" s="7" t="s">
        <v>51</v>
      </c>
      <c r="B23" s="13">
        <v>9782</v>
      </c>
      <c r="C23" s="4">
        <v>9668</v>
      </c>
      <c r="D23" s="4">
        <v>9470</v>
      </c>
      <c r="E23" s="4">
        <v>9745</v>
      </c>
      <c r="F23" s="4">
        <v>9826</v>
      </c>
      <c r="G23" s="4">
        <v>10165</v>
      </c>
      <c r="H23" s="4">
        <v>10054</v>
      </c>
      <c r="I23" s="4">
        <v>10297</v>
      </c>
      <c r="J23" s="4">
        <v>10490</v>
      </c>
      <c r="K23" s="4">
        <v>10415</v>
      </c>
      <c r="L23" s="4">
        <v>9316</v>
      </c>
      <c r="M23" s="4">
        <v>8992</v>
      </c>
      <c r="N23" s="13">
        <f t="shared" si="1"/>
        <v>9851.6666666666661</v>
      </c>
    </row>
    <row r="24" spans="1:14" ht="12" customHeight="1" x14ac:dyDescent="0.2">
      <c r="A24" s="7" t="s">
        <v>52</v>
      </c>
      <c r="B24" s="13">
        <v>4171</v>
      </c>
      <c r="C24" s="4">
        <v>4572</v>
      </c>
      <c r="D24" s="4">
        <v>4363</v>
      </c>
      <c r="E24" s="4">
        <v>4320</v>
      </c>
      <c r="F24" s="4">
        <v>4518</v>
      </c>
      <c r="G24" s="4">
        <v>4878</v>
      </c>
      <c r="H24" s="4">
        <v>4703</v>
      </c>
      <c r="I24" s="4">
        <v>5008</v>
      </c>
      <c r="J24" s="4">
        <v>5181</v>
      </c>
      <c r="K24" s="4">
        <v>5319</v>
      </c>
      <c r="L24" s="4">
        <v>5356</v>
      </c>
      <c r="M24" s="4">
        <v>5047</v>
      </c>
      <c r="N24" s="13">
        <f t="shared" si="1"/>
        <v>4786.333333333333</v>
      </c>
    </row>
    <row r="25" spans="1:14" ht="12" customHeight="1" x14ac:dyDescent="0.2">
      <c r="A25" s="7" t="s">
        <v>53</v>
      </c>
      <c r="B25" s="13">
        <v>22181</v>
      </c>
      <c r="C25" s="4">
        <v>21519</v>
      </c>
      <c r="D25" s="4">
        <v>21112</v>
      </c>
      <c r="E25" s="4">
        <v>21477</v>
      </c>
      <c r="F25" s="4">
        <v>21650</v>
      </c>
      <c r="G25" s="4">
        <v>22929</v>
      </c>
      <c r="H25" s="4">
        <v>22507</v>
      </c>
      <c r="I25" s="4">
        <v>23144</v>
      </c>
      <c r="J25" s="4">
        <v>23514</v>
      </c>
      <c r="K25" s="4">
        <v>23685</v>
      </c>
      <c r="L25" s="4">
        <v>19835</v>
      </c>
      <c r="M25" s="4">
        <v>19291</v>
      </c>
      <c r="N25" s="13">
        <f t="shared" si="1"/>
        <v>21903.666666666668</v>
      </c>
    </row>
    <row r="26" spans="1:14" ht="12" customHeight="1" x14ac:dyDescent="0.2">
      <c r="A26" s="7" t="s">
        <v>54</v>
      </c>
      <c r="B26" s="13">
        <v>7444</v>
      </c>
      <c r="C26" s="4">
        <v>7344</v>
      </c>
      <c r="D26" s="4">
        <v>7042</v>
      </c>
      <c r="E26" s="4">
        <v>7175</v>
      </c>
      <c r="F26" s="4">
        <v>7278</v>
      </c>
      <c r="G26" s="4">
        <v>7847</v>
      </c>
      <c r="H26" s="4">
        <v>7792</v>
      </c>
      <c r="I26" s="4">
        <v>8037</v>
      </c>
      <c r="J26" s="4">
        <v>8177</v>
      </c>
      <c r="K26" s="4">
        <v>8095</v>
      </c>
      <c r="L26" s="4">
        <v>8254</v>
      </c>
      <c r="M26" s="4">
        <v>8120</v>
      </c>
      <c r="N26" s="13">
        <f t="shared" si="1"/>
        <v>7717.083333333333</v>
      </c>
    </row>
    <row r="27" spans="1:14" ht="12" customHeight="1" x14ac:dyDescent="0.2">
      <c r="A27" s="7" t="s">
        <v>55</v>
      </c>
      <c r="B27" s="13">
        <v>11650</v>
      </c>
      <c r="C27" s="4">
        <v>11417</v>
      </c>
      <c r="D27" s="4">
        <v>11141</v>
      </c>
      <c r="E27" s="4">
        <v>11803</v>
      </c>
      <c r="F27" s="4">
        <v>11869</v>
      </c>
      <c r="G27" s="4">
        <v>12764</v>
      </c>
      <c r="H27" s="4">
        <v>12490</v>
      </c>
      <c r="I27" s="4">
        <v>13083</v>
      </c>
      <c r="J27" s="4">
        <v>13116</v>
      </c>
      <c r="K27" s="4">
        <v>13181</v>
      </c>
      <c r="L27" s="4">
        <v>13373</v>
      </c>
      <c r="M27" s="4">
        <v>12838</v>
      </c>
      <c r="N27" s="13">
        <f t="shared" si="1"/>
        <v>12393.75</v>
      </c>
    </row>
    <row r="28" spans="1:14" ht="12" customHeight="1" x14ac:dyDescent="0.2">
      <c r="A28" s="7" t="s">
        <v>56</v>
      </c>
      <c r="B28" s="13">
        <v>81</v>
      </c>
      <c r="C28" s="4">
        <v>89</v>
      </c>
      <c r="D28" s="4">
        <v>82</v>
      </c>
      <c r="E28" s="4">
        <v>77</v>
      </c>
      <c r="F28" s="4">
        <v>82</v>
      </c>
      <c r="G28" s="4">
        <v>81</v>
      </c>
      <c r="H28" s="4">
        <v>61</v>
      </c>
      <c r="I28" s="4">
        <v>72</v>
      </c>
      <c r="J28" s="4">
        <v>73</v>
      </c>
      <c r="K28" s="4">
        <v>60</v>
      </c>
      <c r="L28" s="4">
        <v>61</v>
      </c>
      <c r="M28" s="4">
        <v>63</v>
      </c>
      <c r="N28" s="13">
        <f t="shared" si="1"/>
        <v>73.5</v>
      </c>
    </row>
    <row r="29" spans="1:14" ht="12" customHeight="1" x14ac:dyDescent="0.2">
      <c r="A29" s="7" t="s">
        <v>57</v>
      </c>
      <c r="B29" s="13">
        <v>42</v>
      </c>
      <c r="C29" s="4">
        <v>46</v>
      </c>
      <c r="D29" s="4">
        <v>38</v>
      </c>
      <c r="E29" s="4">
        <v>37</v>
      </c>
      <c r="F29" s="4">
        <v>38</v>
      </c>
      <c r="G29" s="4">
        <v>43</v>
      </c>
      <c r="H29" s="4">
        <v>37</v>
      </c>
      <c r="I29" s="4">
        <v>42</v>
      </c>
      <c r="J29" s="4">
        <v>41</v>
      </c>
      <c r="K29" s="4">
        <v>46</v>
      </c>
      <c r="L29" s="4">
        <v>34</v>
      </c>
      <c r="M29" s="4">
        <v>39</v>
      </c>
      <c r="N29" s="13">
        <f t="shared" si="1"/>
        <v>40.25</v>
      </c>
    </row>
    <row r="30" spans="1:14" ht="12" customHeight="1" x14ac:dyDescent="0.2">
      <c r="A30" s="7" t="s">
        <v>58</v>
      </c>
      <c r="B30" s="13">
        <v>14112</v>
      </c>
      <c r="C30" s="4">
        <v>13491</v>
      </c>
      <c r="D30" s="4">
        <v>13120</v>
      </c>
      <c r="E30" s="4">
        <v>13881</v>
      </c>
      <c r="F30" s="4">
        <v>13735</v>
      </c>
      <c r="G30" s="4">
        <v>14639</v>
      </c>
      <c r="H30" s="4">
        <v>14450</v>
      </c>
      <c r="I30" s="4">
        <v>15017</v>
      </c>
      <c r="J30" s="4">
        <v>15142</v>
      </c>
      <c r="K30" s="4">
        <v>15160</v>
      </c>
      <c r="L30" s="4">
        <v>15526</v>
      </c>
      <c r="M30" s="4">
        <v>15041</v>
      </c>
      <c r="N30" s="13">
        <f t="shared" si="1"/>
        <v>14442.833333333334</v>
      </c>
    </row>
    <row r="31" spans="1:14" ht="12" customHeight="1" x14ac:dyDescent="0.2">
      <c r="A31" s="7" t="s">
        <v>59</v>
      </c>
      <c r="B31" s="13">
        <v>10444</v>
      </c>
      <c r="C31" s="4">
        <v>10276</v>
      </c>
      <c r="D31" s="4">
        <v>9966</v>
      </c>
      <c r="E31" s="4">
        <v>10166</v>
      </c>
      <c r="F31" s="4">
        <v>10219</v>
      </c>
      <c r="G31" s="4">
        <v>10903</v>
      </c>
      <c r="H31" s="4">
        <v>10782</v>
      </c>
      <c r="I31" s="4">
        <v>10990</v>
      </c>
      <c r="J31" s="4">
        <v>11130</v>
      </c>
      <c r="K31" s="4">
        <v>11091</v>
      </c>
      <c r="L31" s="4">
        <v>11111</v>
      </c>
      <c r="M31" s="4">
        <v>10893</v>
      </c>
      <c r="N31" s="13">
        <f t="shared" si="1"/>
        <v>10664.25</v>
      </c>
    </row>
    <row r="32" spans="1:14" ht="12" customHeight="1" x14ac:dyDescent="0.2">
      <c r="A32" s="7" t="s">
        <v>60</v>
      </c>
      <c r="B32" s="13">
        <v>4415</v>
      </c>
      <c r="C32" s="4">
        <v>4340</v>
      </c>
      <c r="D32" s="4">
        <v>4154</v>
      </c>
      <c r="E32" s="4">
        <v>4029</v>
      </c>
      <c r="F32" s="4">
        <v>4104</v>
      </c>
      <c r="G32" s="4">
        <v>4243</v>
      </c>
      <c r="H32" s="4">
        <v>4279</v>
      </c>
      <c r="I32" s="4">
        <v>4363</v>
      </c>
      <c r="J32" s="4">
        <v>4445</v>
      </c>
      <c r="K32" s="4">
        <v>4341</v>
      </c>
      <c r="L32" s="4">
        <v>4478</v>
      </c>
      <c r="M32" s="4">
        <v>4460</v>
      </c>
      <c r="N32" s="13">
        <f t="shared" si="1"/>
        <v>4304.25</v>
      </c>
    </row>
    <row r="33" spans="1:14" ht="12" customHeight="1" x14ac:dyDescent="0.2">
      <c r="A33" s="7" t="s">
        <v>61</v>
      </c>
      <c r="B33" s="13">
        <v>17155</v>
      </c>
      <c r="C33" s="4">
        <v>16802</v>
      </c>
      <c r="D33" s="4">
        <v>16449</v>
      </c>
      <c r="E33" s="4">
        <v>17058</v>
      </c>
      <c r="F33" s="4">
        <v>16664</v>
      </c>
      <c r="G33" s="4">
        <v>17455</v>
      </c>
      <c r="H33" s="4">
        <v>17253</v>
      </c>
      <c r="I33" s="4">
        <v>17503</v>
      </c>
      <c r="J33" s="4">
        <v>17729</v>
      </c>
      <c r="K33" s="4">
        <v>17747</v>
      </c>
      <c r="L33" s="4">
        <v>17703</v>
      </c>
      <c r="M33" s="4">
        <v>16992</v>
      </c>
      <c r="N33" s="13">
        <f t="shared" si="1"/>
        <v>17209.166666666668</v>
      </c>
    </row>
    <row r="34" spans="1:14" ht="12" customHeight="1" x14ac:dyDescent="0.2">
      <c r="A34" s="7" t="s">
        <v>62</v>
      </c>
      <c r="B34" s="13">
        <v>7702</v>
      </c>
      <c r="C34" s="4">
        <v>7682</v>
      </c>
      <c r="D34" s="4">
        <v>7606</v>
      </c>
      <c r="E34" s="4">
        <v>7785</v>
      </c>
      <c r="F34" s="4">
        <v>7894</v>
      </c>
      <c r="G34" s="4">
        <v>8124</v>
      </c>
      <c r="H34" s="4">
        <v>7987</v>
      </c>
      <c r="I34" s="4">
        <v>8199</v>
      </c>
      <c r="J34" s="4">
        <v>8225</v>
      </c>
      <c r="K34" s="4">
        <v>8204</v>
      </c>
      <c r="L34" s="4">
        <v>8195</v>
      </c>
      <c r="M34" s="4">
        <v>7867</v>
      </c>
      <c r="N34" s="13">
        <f t="shared" si="1"/>
        <v>7955.833333333333</v>
      </c>
    </row>
    <row r="35" spans="1:14" ht="12" customHeight="1" x14ac:dyDescent="0.2">
      <c r="A35" s="7" t="s">
        <v>63</v>
      </c>
      <c r="B35" s="13">
        <v>12407</v>
      </c>
      <c r="C35" s="4">
        <v>12424</v>
      </c>
      <c r="D35" s="4">
        <v>11927</v>
      </c>
      <c r="E35" s="4">
        <v>12049</v>
      </c>
      <c r="F35" s="4">
        <v>12291</v>
      </c>
      <c r="G35" s="4">
        <v>12686</v>
      </c>
      <c r="H35" s="4">
        <v>13065</v>
      </c>
      <c r="I35" s="4">
        <v>13305</v>
      </c>
      <c r="J35" s="4">
        <v>13356</v>
      </c>
      <c r="K35" s="4">
        <v>13222</v>
      </c>
      <c r="L35" s="4">
        <v>13312</v>
      </c>
      <c r="M35" s="4">
        <v>12969</v>
      </c>
      <c r="N35" s="13">
        <f t="shared" si="1"/>
        <v>12751.083333333334</v>
      </c>
    </row>
    <row r="36" spans="1:14" ht="12" customHeight="1" x14ac:dyDescent="0.2">
      <c r="A36" s="7" t="s">
        <v>64</v>
      </c>
      <c r="B36" s="13">
        <v>6170</v>
      </c>
      <c r="C36" s="4">
        <v>6188</v>
      </c>
      <c r="D36" s="4">
        <v>6208</v>
      </c>
      <c r="E36" s="4">
        <v>6408</v>
      </c>
      <c r="F36" s="4">
        <v>6350</v>
      </c>
      <c r="G36" s="4">
        <v>6587</v>
      </c>
      <c r="H36" s="4">
        <v>6542</v>
      </c>
      <c r="I36" s="4">
        <v>6769</v>
      </c>
      <c r="J36" s="4">
        <v>6860</v>
      </c>
      <c r="K36" s="4">
        <v>6848</v>
      </c>
      <c r="L36" s="4">
        <v>6946</v>
      </c>
      <c r="M36" s="4">
        <v>6729</v>
      </c>
      <c r="N36" s="13">
        <f t="shared" si="1"/>
        <v>6550.416666666667</v>
      </c>
    </row>
    <row r="37" spans="1:14" ht="12" customHeight="1" x14ac:dyDescent="0.2">
      <c r="A37" s="7" t="s">
        <v>65</v>
      </c>
      <c r="B37" s="13">
        <v>9588</v>
      </c>
      <c r="C37" s="4">
        <v>9190</v>
      </c>
      <c r="D37" s="4">
        <v>8682</v>
      </c>
      <c r="E37" s="4">
        <v>8637</v>
      </c>
      <c r="F37" s="4">
        <v>8719</v>
      </c>
      <c r="G37" s="4">
        <v>9173</v>
      </c>
      <c r="H37" s="4">
        <v>9282</v>
      </c>
      <c r="I37" s="4">
        <v>9672</v>
      </c>
      <c r="J37" s="4">
        <v>9962</v>
      </c>
      <c r="K37" s="4">
        <v>10013</v>
      </c>
      <c r="L37" s="4">
        <v>10229</v>
      </c>
      <c r="M37" s="4">
        <v>9945</v>
      </c>
      <c r="N37" s="13">
        <f t="shared" si="1"/>
        <v>9424.3333333333339</v>
      </c>
    </row>
    <row r="38" spans="1:14" ht="12" customHeight="1" x14ac:dyDescent="0.2">
      <c r="A38" s="7" t="s">
        <v>66</v>
      </c>
      <c r="B38" s="13">
        <v>5182</v>
      </c>
      <c r="C38" s="4">
        <v>6007</v>
      </c>
      <c r="D38" s="4">
        <v>6264</v>
      </c>
      <c r="E38" s="4">
        <v>5262</v>
      </c>
      <c r="F38" s="4">
        <v>5934</v>
      </c>
      <c r="G38" s="4">
        <v>6664</v>
      </c>
      <c r="H38" s="4">
        <v>6306</v>
      </c>
      <c r="I38" s="4">
        <v>6616</v>
      </c>
      <c r="J38" s="4">
        <v>6850</v>
      </c>
      <c r="K38" s="4">
        <v>6668</v>
      </c>
      <c r="L38" s="4">
        <v>7033</v>
      </c>
      <c r="M38" s="4">
        <v>6716</v>
      </c>
      <c r="N38" s="13">
        <f t="shared" si="1"/>
        <v>6291.833333333333</v>
      </c>
    </row>
    <row r="39" spans="1:14" ht="12" customHeight="1" x14ac:dyDescent="0.2">
      <c r="A39" s="7" t="s">
        <v>67</v>
      </c>
      <c r="B39" s="13">
        <v>8348</v>
      </c>
      <c r="C39" s="4">
        <v>7818</v>
      </c>
      <c r="D39" s="4">
        <v>7299</v>
      </c>
      <c r="E39" s="4">
        <v>7499</v>
      </c>
      <c r="F39" s="4">
        <v>7762</v>
      </c>
      <c r="G39" s="4">
        <v>8272</v>
      </c>
      <c r="H39" s="4">
        <v>8459</v>
      </c>
      <c r="I39" s="4">
        <v>9062</v>
      </c>
      <c r="J39" s="4">
        <v>9570</v>
      </c>
      <c r="K39" s="4">
        <v>9712</v>
      </c>
      <c r="L39" s="4">
        <v>9802</v>
      </c>
      <c r="M39" s="4">
        <v>9521</v>
      </c>
      <c r="N39" s="13">
        <f t="shared" si="1"/>
        <v>8593.6666666666661</v>
      </c>
    </row>
    <row r="40" spans="1:14" ht="12" customHeight="1" x14ac:dyDescent="0.2">
      <c r="A40" s="7" t="s">
        <v>68</v>
      </c>
      <c r="B40" s="13">
        <v>3080</v>
      </c>
      <c r="C40" s="4">
        <v>2967</v>
      </c>
      <c r="D40" s="4">
        <v>2839</v>
      </c>
      <c r="E40" s="4">
        <v>2915</v>
      </c>
      <c r="F40" s="4">
        <v>3011</v>
      </c>
      <c r="G40" s="4">
        <v>3157</v>
      </c>
      <c r="H40" s="4">
        <v>3151</v>
      </c>
      <c r="I40" s="4">
        <v>3194</v>
      </c>
      <c r="J40" s="4">
        <v>3236</v>
      </c>
      <c r="K40" s="4">
        <v>3260</v>
      </c>
      <c r="L40" s="4">
        <v>3338</v>
      </c>
      <c r="M40" s="4">
        <v>3284</v>
      </c>
      <c r="N40" s="13">
        <f t="shared" si="1"/>
        <v>3119.3333333333335</v>
      </c>
    </row>
    <row r="41" spans="1:14" ht="12" customHeight="1" x14ac:dyDescent="0.2">
      <c r="A41" s="7" t="s">
        <v>69</v>
      </c>
      <c r="B41" s="13">
        <v>7279</v>
      </c>
      <c r="C41" s="4">
        <v>7358</v>
      </c>
      <c r="D41" s="4">
        <v>7065</v>
      </c>
      <c r="E41" s="4">
        <v>7325</v>
      </c>
      <c r="F41" s="4">
        <v>7548</v>
      </c>
      <c r="G41" s="4">
        <v>7787</v>
      </c>
      <c r="H41" s="4">
        <v>8042</v>
      </c>
      <c r="I41" s="4">
        <v>8338</v>
      </c>
      <c r="J41" s="4">
        <v>8609</v>
      </c>
      <c r="K41" s="4">
        <v>8507</v>
      </c>
      <c r="L41" s="4">
        <v>8459</v>
      </c>
      <c r="M41" s="4">
        <v>8140</v>
      </c>
      <c r="N41" s="13">
        <f t="shared" si="1"/>
        <v>7871.416666666667</v>
      </c>
    </row>
    <row r="42" spans="1:14" ht="12" customHeight="1" x14ac:dyDescent="0.2">
      <c r="A42" s="7" t="s">
        <v>70</v>
      </c>
      <c r="B42" s="13">
        <v>64450</v>
      </c>
      <c r="C42" s="4">
        <v>62333</v>
      </c>
      <c r="D42" s="4">
        <v>59581</v>
      </c>
      <c r="E42" s="4">
        <v>60540</v>
      </c>
      <c r="F42" s="4">
        <v>61900</v>
      </c>
      <c r="G42" s="4">
        <v>65474</v>
      </c>
      <c r="H42" s="4">
        <v>67614</v>
      </c>
      <c r="I42" s="4">
        <v>70647</v>
      </c>
      <c r="J42" s="4">
        <v>72111</v>
      </c>
      <c r="K42" s="4">
        <v>72249</v>
      </c>
      <c r="L42" s="4">
        <v>72313</v>
      </c>
      <c r="M42" s="4">
        <v>68967</v>
      </c>
      <c r="N42" s="13">
        <f t="shared" si="1"/>
        <v>66514.916666666672</v>
      </c>
    </row>
    <row r="43" spans="1:14" ht="12" customHeight="1" x14ac:dyDescent="0.2">
      <c r="A43" s="7" t="s">
        <v>71</v>
      </c>
      <c r="B43" s="13">
        <v>3096</v>
      </c>
      <c r="C43" s="4">
        <v>3065</v>
      </c>
      <c r="D43" s="4">
        <v>2994</v>
      </c>
      <c r="E43" s="4">
        <v>3083</v>
      </c>
      <c r="F43" s="4">
        <v>3275</v>
      </c>
      <c r="G43" s="4">
        <v>3383</v>
      </c>
      <c r="H43" s="4">
        <v>3417</v>
      </c>
      <c r="I43" s="4">
        <v>3498</v>
      </c>
      <c r="J43" s="4">
        <v>3475</v>
      </c>
      <c r="K43" s="4">
        <v>3378</v>
      </c>
      <c r="L43" s="4">
        <v>3525</v>
      </c>
      <c r="M43" s="4">
        <v>3628</v>
      </c>
      <c r="N43" s="13">
        <f t="shared" si="1"/>
        <v>3318.0833333333335</v>
      </c>
    </row>
    <row r="44" spans="1:14" ht="12" customHeight="1" x14ac:dyDescent="0.2">
      <c r="A44" s="7" t="s">
        <v>72</v>
      </c>
      <c r="B44" s="13">
        <v>468</v>
      </c>
      <c r="C44" s="4">
        <v>436</v>
      </c>
      <c r="D44" s="4">
        <v>421</v>
      </c>
      <c r="E44" s="4">
        <v>412</v>
      </c>
      <c r="F44" s="4">
        <v>400</v>
      </c>
      <c r="G44" s="4">
        <v>401</v>
      </c>
      <c r="H44" s="4">
        <v>395</v>
      </c>
      <c r="I44" s="4">
        <v>405</v>
      </c>
      <c r="J44" s="4">
        <v>439</v>
      </c>
      <c r="K44" s="4">
        <v>454</v>
      </c>
      <c r="L44" s="4">
        <v>436</v>
      </c>
      <c r="M44" s="4">
        <v>415</v>
      </c>
      <c r="N44" s="13">
        <f t="shared" si="1"/>
        <v>423.5</v>
      </c>
    </row>
    <row r="45" spans="1:14" ht="12" customHeight="1" x14ac:dyDescent="0.2">
      <c r="A45" s="7" t="s">
        <v>73</v>
      </c>
      <c r="B45" s="13">
        <v>334</v>
      </c>
      <c r="C45" s="4">
        <v>318</v>
      </c>
      <c r="D45" s="4">
        <v>313</v>
      </c>
      <c r="E45" s="4">
        <v>327</v>
      </c>
      <c r="F45" s="4">
        <v>328</v>
      </c>
      <c r="G45" s="4">
        <v>346</v>
      </c>
      <c r="H45" s="4">
        <v>366</v>
      </c>
      <c r="I45" s="4">
        <v>385</v>
      </c>
      <c r="J45" s="4">
        <v>393</v>
      </c>
      <c r="K45" s="4">
        <v>395</v>
      </c>
      <c r="L45" s="4">
        <v>389</v>
      </c>
      <c r="M45" s="4">
        <v>372</v>
      </c>
      <c r="N45" s="13">
        <f t="shared" si="1"/>
        <v>355.5</v>
      </c>
    </row>
    <row r="46" spans="1:14" ht="12" customHeight="1" x14ac:dyDescent="0.2">
      <c r="A46" s="7" t="s">
        <v>74</v>
      </c>
      <c r="B46" s="13">
        <v>13</v>
      </c>
      <c r="C46" s="4">
        <v>17</v>
      </c>
      <c r="D46" s="4">
        <v>19</v>
      </c>
      <c r="E46" s="4">
        <v>22</v>
      </c>
      <c r="F46" s="4">
        <v>18</v>
      </c>
      <c r="G46" s="4">
        <v>17</v>
      </c>
      <c r="H46" s="4">
        <v>17</v>
      </c>
      <c r="I46" s="4">
        <v>22</v>
      </c>
      <c r="J46" s="4">
        <v>26</v>
      </c>
      <c r="K46" s="4">
        <v>23</v>
      </c>
      <c r="L46" s="4">
        <v>27</v>
      </c>
      <c r="M46" s="4">
        <v>21</v>
      </c>
      <c r="N46" s="13">
        <f t="shared" si="1"/>
        <v>20.166666666666668</v>
      </c>
    </row>
    <row r="47" spans="1:14" ht="12" customHeight="1" x14ac:dyDescent="0.2">
      <c r="A47" s="7" t="s">
        <v>75</v>
      </c>
      <c r="B47" s="13">
        <v>13</v>
      </c>
      <c r="C47" s="4">
        <v>10</v>
      </c>
      <c r="D47" s="4">
        <v>17</v>
      </c>
      <c r="E47" s="4">
        <v>23</v>
      </c>
      <c r="F47" s="4">
        <v>26</v>
      </c>
      <c r="G47" s="4">
        <v>20</v>
      </c>
      <c r="H47" s="4">
        <v>21</v>
      </c>
      <c r="I47" s="4">
        <v>25</v>
      </c>
      <c r="J47" s="4">
        <v>28</v>
      </c>
      <c r="K47" s="4">
        <v>28</v>
      </c>
      <c r="L47" s="4">
        <v>18</v>
      </c>
      <c r="M47" s="4">
        <v>19</v>
      </c>
      <c r="N47" s="13">
        <f t="shared" si="1"/>
        <v>20.666666666666668</v>
      </c>
    </row>
    <row r="48" spans="1:14" ht="12" customHeight="1" x14ac:dyDescent="0.2">
      <c r="A48" s="7" t="s">
        <v>76</v>
      </c>
      <c r="B48" s="13">
        <v>7</v>
      </c>
      <c r="C48" s="4">
        <v>7</v>
      </c>
      <c r="D48" s="4">
        <v>8</v>
      </c>
      <c r="E48" s="4">
        <v>9</v>
      </c>
      <c r="F48" s="4">
        <v>9</v>
      </c>
      <c r="G48" s="4">
        <v>8</v>
      </c>
      <c r="H48" s="4">
        <v>9</v>
      </c>
      <c r="I48" s="4">
        <v>11</v>
      </c>
      <c r="J48" s="4">
        <v>10</v>
      </c>
      <c r="K48" s="4">
        <v>11</v>
      </c>
      <c r="L48" s="4">
        <v>11</v>
      </c>
      <c r="M48" s="4">
        <v>10</v>
      </c>
      <c r="N48" s="13">
        <f t="shared" si="1"/>
        <v>9.1666666666666661</v>
      </c>
    </row>
    <row r="49" spans="1:14" ht="12" customHeight="1" x14ac:dyDescent="0.2">
      <c r="A49" s="7" t="s">
        <v>77</v>
      </c>
      <c r="B49" s="13">
        <v>57</v>
      </c>
      <c r="C49" s="4">
        <v>50</v>
      </c>
      <c r="D49" s="4">
        <v>47</v>
      </c>
      <c r="E49" s="4">
        <v>53</v>
      </c>
      <c r="F49" s="4">
        <v>57</v>
      </c>
      <c r="G49" s="4">
        <v>54</v>
      </c>
      <c r="H49" s="4">
        <v>59</v>
      </c>
      <c r="I49" s="4">
        <v>55</v>
      </c>
      <c r="J49" s="4">
        <v>66</v>
      </c>
      <c r="K49" s="4">
        <v>62</v>
      </c>
      <c r="L49" s="4">
        <v>65</v>
      </c>
      <c r="M49" s="4">
        <v>64</v>
      </c>
      <c r="N49" s="13">
        <f t="shared" si="1"/>
        <v>57.416666666666664</v>
      </c>
    </row>
    <row r="50" spans="1:14" ht="12" customHeight="1" x14ac:dyDescent="0.2">
      <c r="A50" s="7" t="s">
        <v>78</v>
      </c>
      <c r="B50" s="13">
        <v>7</v>
      </c>
      <c r="C50" s="4">
        <v>9</v>
      </c>
      <c r="D50" s="4">
        <v>6</v>
      </c>
      <c r="E50" s="4">
        <v>9</v>
      </c>
      <c r="F50" s="4">
        <v>13</v>
      </c>
      <c r="G50" s="4">
        <v>11</v>
      </c>
      <c r="H50" s="4">
        <v>11</v>
      </c>
      <c r="I50" s="4">
        <v>11</v>
      </c>
      <c r="J50" s="4">
        <v>13</v>
      </c>
      <c r="K50" s="4">
        <v>15</v>
      </c>
      <c r="L50" s="4">
        <v>14</v>
      </c>
      <c r="M50" s="4">
        <v>14</v>
      </c>
      <c r="N50" s="13">
        <f t="shared" si="1"/>
        <v>11.083333333333334</v>
      </c>
    </row>
    <row r="51" spans="1:14" ht="12" customHeight="1" x14ac:dyDescent="0.2">
      <c r="A51" s="7" t="s">
        <v>79</v>
      </c>
      <c r="B51" s="13">
        <v>10</v>
      </c>
      <c r="C51" s="4">
        <v>10</v>
      </c>
      <c r="D51" s="4">
        <v>12</v>
      </c>
      <c r="E51" s="4">
        <v>12</v>
      </c>
      <c r="F51" s="4">
        <v>12</v>
      </c>
      <c r="G51" s="4">
        <v>9</v>
      </c>
      <c r="H51" s="4">
        <v>11</v>
      </c>
      <c r="I51" s="4">
        <v>6</v>
      </c>
      <c r="J51" s="4">
        <v>7</v>
      </c>
      <c r="K51" s="4">
        <v>8</v>
      </c>
      <c r="L51" s="4">
        <v>8</v>
      </c>
      <c r="M51" s="4">
        <v>7</v>
      </c>
      <c r="N51" s="13">
        <f t="shared" si="1"/>
        <v>9.3333333333333339</v>
      </c>
    </row>
    <row r="52" spans="1:14" ht="12" customHeight="1" x14ac:dyDescent="0.2">
      <c r="A52" s="7" t="s">
        <v>80</v>
      </c>
      <c r="B52" s="13">
        <v>27</v>
      </c>
      <c r="C52" s="4">
        <v>35</v>
      </c>
      <c r="D52" s="4">
        <v>43</v>
      </c>
      <c r="E52" s="4">
        <v>34</v>
      </c>
      <c r="F52" s="4">
        <v>39</v>
      </c>
      <c r="G52" s="4">
        <v>36</v>
      </c>
      <c r="H52" s="4">
        <v>31</v>
      </c>
      <c r="I52" s="4">
        <v>31</v>
      </c>
      <c r="J52" s="4">
        <v>40</v>
      </c>
      <c r="K52" s="4">
        <v>32</v>
      </c>
      <c r="L52" s="4">
        <v>34</v>
      </c>
      <c r="M52" s="4">
        <v>34</v>
      </c>
      <c r="N52" s="13">
        <f t="shared" si="1"/>
        <v>34.666666666666664</v>
      </c>
    </row>
    <row r="53" spans="1:14" ht="12" customHeight="1" x14ac:dyDescent="0.2">
      <c r="A53" s="7" t="s">
        <v>81</v>
      </c>
      <c r="B53" s="13">
        <v>463</v>
      </c>
      <c r="C53" s="4">
        <v>483</v>
      </c>
      <c r="D53" s="4">
        <v>465</v>
      </c>
      <c r="E53" s="4">
        <v>502</v>
      </c>
      <c r="F53" s="4">
        <v>502</v>
      </c>
      <c r="G53" s="4">
        <v>569</v>
      </c>
      <c r="H53" s="4">
        <v>591</v>
      </c>
      <c r="I53" s="4">
        <v>600</v>
      </c>
      <c r="J53" s="4">
        <v>672</v>
      </c>
      <c r="K53" s="4">
        <v>802</v>
      </c>
      <c r="L53" s="4">
        <v>919</v>
      </c>
      <c r="M53" s="4">
        <v>975</v>
      </c>
      <c r="N53" s="13">
        <f t="shared" si="1"/>
        <v>628.58333333333337</v>
      </c>
    </row>
    <row r="54" spans="1:14" ht="12" customHeight="1" x14ac:dyDescent="0.2">
      <c r="A54" s="7" t="s">
        <v>82</v>
      </c>
      <c r="B54" s="13">
        <v>260</v>
      </c>
      <c r="C54" s="4">
        <v>260</v>
      </c>
      <c r="D54" s="4">
        <v>265</v>
      </c>
      <c r="E54" s="4">
        <v>247</v>
      </c>
      <c r="F54" s="4">
        <v>256</v>
      </c>
      <c r="G54" s="4">
        <v>281</v>
      </c>
      <c r="H54" s="4">
        <v>290</v>
      </c>
      <c r="I54" s="4">
        <v>313</v>
      </c>
      <c r="J54" s="4">
        <v>322</v>
      </c>
      <c r="K54" s="4">
        <v>332</v>
      </c>
      <c r="L54" s="4">
        <v>338</v>
      </c>
      <c r="M54" s="4">
        <v>337</v>
      </c>
      <c r="N54" s="13">
        <f t="shared" si="1"/>
        <v>291.75</v>
      </c>
    </row>
    <row r="55" spans="1:14" ht="12" customHeight="1" x14ac:dyDescent="0.2">
      <c r="A55" s="7" t="s">
        <v>83</v>
      </c>
      <c r="B55" s="13">
        <v>360</v>
      </c>
      <c r="C55" s="4">
        <v>365</v>
      </c>
      <c r="D55" s="4">
        <v>368</v>
      </c>
      <c r="E55" s="4">
        <v>372</v>
      </c>
      <c r="F55" s="4">
        <v>374</v>
      </c>
      <c r="G55" s="4">
        <v>359</v>
      </c>
      <c r="H55" s="4">
        <v>357</v>
      </c>
      <c r="I55" s="4">
        <v>369</v>
      </c>
      <c r="J55" s="4">
        <v>373</v>
      </c>
      <c r="K55" s="4">
        <v>372</v>
      </c>
      <c r="L55" s="4">
        <v>381</v>
      </c>
      <c r="M55" s="4">
        <v>357</v>
      </c>
      <c r="N55" s="13">
        <f t="shared" si="1"/>
        <v>367.25</v>
      </c>
    </row>
    <row r="56" spans="1:14" ht="12" customHeight="1" x14ac:dyDescent="0.2">
      <c r="A56" s="7" t="s">
        <v>84</v>
      </c>
      <c r="B56" s="13">
        <v>102</v>
      </c>
      <c r="C56" s="4">
        <v>106</v>
      </c>
      <c r="D56" s="4">
        <v>97</v>
      </c>
      <c r="E56" s="4">
        <v>103</v>
      </c>
      <c r="F56" s="4">
        <v>97</v>
      </c>
      <c r="G56" s="4">
        <v>114</v>
      </c>
      <c r="H56" s="4">
        <v>109</v>
      </c>
      <c r="I56" s="4">
        <v>106</v>
      </c>
      <c r="J56" s="4">
        <v>122</v>
      </c>
      <c r="K56" s="4">
        <v>119</v>
      </c>
      <c r="L56" s="4">
        <v>117</v>
      </c>
      <c r="M56" s="4">
        <v>116</v>
      </c>
      <c r="N56" s="13">
        <f t="shared" si="1"/>
        <v>109</v>
      </c>
    </row>
    <row r="57" spans="1:14" ht="12" customHeight="1" x14ac:dyDescent="0.2">
      <c r="A57" s="7" t="s">
        <v>85</v>
      </c>
      <c r="B57" s="13">
        <v>23</v>
      </c>
      <c r="C57" s="4">
        <v>26</v>
      </c>
      <c r="D57" s="4">
        <v>21</v>
      </c>
      <c r="E57" s="4">
        <v>26</v>
      </c>
      <c r="F57" s="4">
        <v>30</v>
      </c>
      <c r="G57" s="4">
        <v>36</v>
      </c>
      <c r="H57" s="4">
        <v>37</v>
      </c>
      <c r="I57" s="4">
        <v>35</v>
      </c>
      <c r="J57" s="4">
        <v>35</v>
      </c>
      <c r="K57" s="4">
        <v>28</v>
      </c>
      <c r="L57" s="4">
        <v>31</v>
      </c>
      <c r="M57" s="4">
        <v>30</v>
      </c>
      <c r="N57" s="13">
        <f t="shared" si="1"/>
        <v>29.833333333333332</v>
      </c>
    </row>
    <row r="58" spans="1:14" ht="12" customHeight="1" x14ac:dyDescent="0.2">
      <c r="A58" s="7" t="s">
        <v>86</v>
      </c>
      <c r="B58" s="13">
        <v>143</v>
      </c>
      <c r="C58" s="4">
        <v>145</v>
      </c>
      <c r="D58" s="4">
        <v>129</v>
      </c>
      <c r="E58" s="4">
        <v>147</v>
      </c>
      <c r="F58" s="4">
        <v>158</v>
      </c>
      <c r="G58" s="4">
        <v>168</v>
      </c>
      <c r="H58" s="4">
        <v>167</v>
      </c>
      <c r="I58" s="4">
        <v>183</v>
      </c>
      <c r="J58" s="4">
        <v>187</v>
      </c>
      <c r="K58" s="4">
        <v>170</v>
      </c>
      <c r="L58" s="4">
        <v>167</v>
      </c>
      <c r="M58" s="4">
        <v>171</v>
      </c>
      <c r="N58" s="13">
        <f t="shared" si="1"/>
        <v>161.25</v>
      </c>
    </row>
    <row r="59" spans="1:14" ht="12" customHeight="1" x14ac:dyDescent="0.2">
      <c r="A59" s="7" t="s">
        <v>87</v>
      </c>
      <c r="B59" s="13">
        <v>225</v>
      </c>
      <c r="C59" s="4">
        <v>219</v>
      </c>
      <c r="D59" s="4">
        <v>195</v>
      </c>
      <c r="E59" s="4">
        <v>196</v>
      </c>
      <c r="F59" s="4">
        <v>194</v>
      </c>
      <c r="G59" s="4">
        <v>203</v>
      </c>
      <c r="H59" s="4">
        <v>218</v>
      </c>
      <c r="I59" s="4">
        <v>240</v>
      </c>
      <c r="J59" s="4">
        <v>232</v>
      </c>
      <c r="K59" s="4">
        <v>223</v>
      </c>
      <c r="L59" s="4">
        <v>208</v>
      </c>
      <c r="M59" s="4">
        <v>203</v>
      </c>
      <c r="N59" s="13">
        <f t="shared" si="1"/>
        <v>213</v>
      </c>
    </row>
    <row r="60" spans="1:14" ht="12" customHeight="1" x14ac:dyDescent="0.2">
      <c r="A60" s="7" t="s">
        <v>88</v>
      </c>
      <c r="B60" s="13">
        <v>17</v>
      </c>
      <c r="C60" s="4">
        <v>16</v>
      </c>
      <c r="D60" s="4">
        <v>15</v>
      </c>
      <c r="E60" s="4">
        <v>22</v>
      </c>
      <c r="F60" s="4">
        <v>21</v>
      </c>
      <c r="G60" s="4">
        <v>17</v>
      </c>
      <c r="H60" s="4">
        <v>16</v>
      </c>
      <c r="I60" s="4">
        <v>12</v>
      </c>
      <c r="J60" s="4">
        <v>15</v>
      </c>
      <c r="K60" s="4">
        <v>16</v>
      </c>
      <c r="L60" s="4">
        <v>20</v>
      </c>
      <c r="M60" s="4">
        <v>24</v>
      </c>
      <c r="N60" s="13">
        <f t="shared" si="1"/>
        <v>17.583333333333332</v>
      </c>
    </row>
    <row r="61" spans="1:14" ht="12" customHeight="1" x14ac:dyDescent="0.2">
      <c r="A61" s="7" t="s">
        <v>89</v>
      </c>
      <c r="B61" s="13">
        <v>338</v>
      </c>
      <c r="C61" s="4">
        <v>327</v>
      </c>
      <c r="D61" s="4">
        <v>318</v>
      </c>
      <c r="E61" s="4">
        <v>315</v>
      </c>
      <c r="F61" s="4">
        <v>301</v>
      </c>
      <c r="G61" s="4">
        <v>295</v>
      </c>
      <c r="H61" s="4">
        <v>324</v>
      </c>
      <c r="I61" s="4">
        <v>331</v>
      </c>
      <c r="J61" s="4">
        <v>339</v>
      </c>
      <c r="K61" s="4">
        <v>339</v>
      </c>
      <c r="L61" s="4">
        <v>340</v>
      </c>
      <c r="M61" s="4">
        <v>314</v>
      </c>
      <c r="N61" s="13">
        <f t="shared" si="1"/>
        <v>323.41666666666669</v>
      </c>
    </row>
    <row r="62" spans="1:14" ht="12" customHeight="1" x14ac:dyDescent="0.2">
      <c r="A62" s="7" t="s">
        <v>90</v>
      </c>
      <c r="B62" s="13">
        <v>6124</v>
      </c>
      <c r="C62" s="4">
        <v>6068</v>
      </c>
      <c r="D62" s="4">
        <v>6008</v>
      </c>
      <c r="E62" s="4">
        <v>6025</v>
      </c>
      <c r="F62" s="4">
        <v>6405</v>
      </c>
      <c r="G62" s="4">
        <v>6705</v>
      </c>
      <c r="H62" s="4">
        <v>6708</v>
      </c>
      <c r="I62" s="4">
        <v>6731</v>
      </c>
      <c r="J62" s="4">
        <v>6768</v>
      </c>
      <c r="K62" s="4">
        <v>6755</v>
      </c>
      <c r="L62" s="4">
        <v>6710</v>
      </c>
      <c r="M62" s="4">
        <v>6680</v>
      </c>
      <c r="N62" s="13">
        <f t="shared" si="1"/>
        <v>6473.916666666667</v>
      </c>
    </row>
    <row r="63" spans="1:14" ht="12" customHeight="1" x14ac:dyDescent="0.2">
      <c r="A63" s="7" t="s">
        <v>91</v>
      </c>
      <c r="B63" s="13">
        <v>3927</v>
      </c>
      <c r="C63" s="4">
        <v>3772</v>
      </c>
      <c r="D63" s="4">
        <v>3569</v>
      </c>
      <c r="E63" s="4">
        <v>3668</v>
      </c>
      <c r="F63" s="4">
        <v>3636</v>
      </c>
      <c r="G63" s="4">
        <v>3887</v>
      </c>
      <c r="H63" s="4">
        <v>3756</v>
      </c>
      <c r="I63" s="4">
        <v>3977</v>
      </c>
      <c r="J63" s="4">
        <v>4068</v>
      </c>
      <c r="K63" s="4">
        <v>4022</v>
      </c>
      <c r="L63" s="4">
        <v>4216</v>
      </c>
      <c r="M63" s="4">
        <v>4046</v>
      </c>
      <c r="N63" s="13">
        <f t="shared" si="1"/>
        <v>3878.6666666666665</v>
      </c>
    </row>
    <row r="64" spans="1:14" ht="12" customHeight="1" x14ac:dyDescent="0.2">
      <c r="A64" s="7" t="s">
        <v>92</v>
      </c>
      <c r="B64" s="13">
        <v>7962</v>
      </c>
      <c r="C64" s="4">
        <v>8150</v>
      </c>
      <c r="D64" s="4">
        <v>7869</v>
      </c>
      <c r="E64" s="4">
        <v>7656</v>
      </c>
      <c r="F64" s="4">
        <v>8097</v>
      </c>
      <c r="G64" s="4">
        <v>8341</v>
      </c>
      <c r="H64" s="4">
        <v>8440</v>
      </c>
      <c r="I64" s="4">
        <v>8719</v>
      </c>
      <c r="J64" s="4">
        <v>8853</v>
      </c>
      <c r="K64" s="4">
        <v>8858</v>
      </c>
      <c r="L64" s="4">
        <v>9115</v>
      </c>
      <c r="M64" s="4">
        <v>8956</v>
      </c>
      <c r="N64" s="13">
        <f t="shared" si="1"/>
        <v>8418</v>
      </c>
    </row>
    <row r="65" spans="1:14" ht="12" customHeight="1" x14ac:dyDescent="0.2">
      <c r="A65" s="7" t="s">
        <v>93</v>
      </c>
      <c r="B65" s="13">
        <v>1077</v>
      </c>
      <c r="C65" s="4">
        <v>1109</v>
      </c>
      <c r="D65" s="4">
        <v>1093</v>
      </c>
      <c r="E65" s="4">
        <v>1117</v>
      </c>
      <c r="F65" s="4">
        <v>1153</v>
      </c>
      <c r="G65" s="4">
        <v>1191</v>
      </c>
      <c r="H65" s="4">
        <v>1183</v>
      </c>
      <c r="I65" s="4">
        <v>1179</v>
      </c>
      <c r="J65" s="4">
        <v>1193</v>
      </c>
      <c r="K65" s="4">
        <v>1147</v>
      </c>
      <c r="L65" s="4">
        <v>1160</v>
      </c>
      <c r="M65" s="4">
        <v>1131</v>
      </c>
      <c r="N65" s="13">
        <f t="shared" si="1"/>
        <v>1144.4166666666667</v>
      </c>
    </row>
    <row r="66" spans="1:14" ht="12" customHeight="1" x14ac:dyDescent="0.2">
      <c r="A66" s="7" t="s">
        <v>94</v>
      </c>
      <c r="B66" s="13">
        <v>2315</v>
      </c>
      <c r="C66" s="4">
        <v>2349</v>
      </c>
      <c r="D66" s="4">
        <v>2284</v>
      </c>
      <c r="E66" s="4">
        <v>2316</v>
      </c>
      <c r="F66" s="4">
        <v>2371</v>
      </c>
      <c r="G66" s="4">
        <v>2426</v>
      </c>
      <c r="H66" s="4">
        <v>2469</v>
      </c>
      <c r="I66" s="4">
        <v>2566</v>
      </c>
      <c r="J66" s="4">
        <v>2550</v>
      </c>
      <c r="K66" s="4">
        <v>2511</v>
      </c>
      <c r="L66" s="4">
        <v>2604</v>
      </c>
      <c r="M66" s="4">
        <v>2536</v>
      </c>
      <c r="N66" s="13">
        <f t="shared" si="1"/>
        <v>2441.4166666666665</v>
      </c>
    </row>
    <row r="67" spans="1:14" ht="12" customHeight="1" x14ac:dyDescent="0.2">
      <c r="A67" s="7" t="s">
        <v>95</v>
      </c>
      <c r="B67" s="13">
        <v>677</v>
      </c>
      <c r="C67" s="4">
        <v>684</v>
      </c>
      <c r="D67" s="4">
        <v>635</v>
      </c>
      <c r="E67" s="4">
        <v>674</v>
      </c>
      <c r="F67" s="4">
        <v>681</v>
      </c>
      <c r="G67" s="4">
        <v>688</v>
      </c>
      <c r="H67" s="4">
        <v>682</v>
      </c>
      <c r="I67" s="4">
        <v>670</v>
      </c>
      <c r="J67" s="4">
        <v>693</v>
      </c>
      <c r="K67" s="4">
        <v>696</v>
      </c>
      <c r="L67" s="4">
        <v>724</v>
      </c>
      <c r="M67" s="4">
        <v>721</v>
      </c>
      <c r="N67" s="13">
        <f t="shared" si="1"/>
        <v>685.41666666666663</v>
      </c>
    </row>
    <row r="68" spans="1:14" ht="12" customHeight="1" x14ac:dyDescent="0.2">
      <c r="A68" s="7" t="s">
        <v>96</v>
      </c>
      <c r="B68" s="13">
        <v>1084</v>
      </c>
      <c r="C68" s="4">
        <v>1044</v>
      </c>
      <c r="D68" s="4">
        <v>1017</v>
      </c>
      <c r="E68" s="4">
        <v>1087</v>
      </c>
      <c r="F68" s="4">
        <v>1041</v>
      </c>
      <c r="G68" s="4">
        <v>1141</v>
      </c>
      <c r="H68" s="4">
        <v>1105</v>
      </c>
      <c r="I68" s="4">
        <v>1148</v>
      </c>
      <c r="J68" s="4">
        <v>1135</v>
      </c>
      <c r="K68" s="4">
        <v>1136</v>
      </c>
      <c r="L68" s="4">
        <v>1128</v>
      </c>
      <c r="M68" s="4">
        <v>1095</v>
      </c>
      <c r="N68" s="13">
        <f t="shared" si="1"/>
        <v>1096.75</v>
      </c>
    </row>
    <row r="69" spans="1:14" ht="12" customHeight="1" x14ac:dyDescent="0.2">
      <c r="A69" s="7" t="s">
        <v>97</v>
      </c>
      <c r="B69" s="13">
        <v>542</v>
      </c>
      <c r="C69" s="4">
        <v>539</v>
      </c>
      <c r="D69" s="4">
        <v>544</v>
      </c>
      <c r="E69" s="4">
        <v>570</v>
      </c>
      <c r="F69" s="4">
        <v>569</v>
      </c>
      <c r="G69" s="4">
        <v>579</v>
      </c>
      <c r="H69" s="4">
        <v>570</v>
      </c>
      <c r="I69" s="4">
        <v>575</v>
      </c>
      <c r="J69" s="4">
        <v>573</v>
      </c>
      <c r="K69" s="4">
        <v>583</v>
      </c>
      <c r="L69" s="4">
        <v>583</v>
      </c>
      <c r="M69" s="4">
        <v>576</v>
      </c>
      <c r="N69" s="13">
        <f t="shared" si="1"/>
        <v>566.91666666666663</v>
      </c>
    </row>
    <row r="70" spans="1:14" ht="12" customHeight="1" x14ac:dyDescent="0.2">
      <c r="A70" s="7" t="s">
        <v>98</v>
      </c>
      <c r="B70" s="13">
        <v>20</v>
      </c>
      <c r="C70" s="4">
        <v>24</v>
      </c>
      <c r="D70" s="4">
        <v>25</v>
      </c>
      <c r="E70" s="4">
        <v>24</v>
      </c>
      <c r="F70" s="4">
        <v>20</v>
      </c>
      <c r="G70" s="4">
        <v>17</v>
      </c>
      <c r="H70" s="4">
        <v>15</v>
      </c>
      <c r="I70" s="4">
        <v>10</v>
      </c>
      <c r="J70" s="4">
        <v>11</v>
      </c>
      <c r="K70" s="4">
        <v>12</v>
      </c>
      <c r="L70" s="4">
        <v>12</v>
      </c>
      <c r="M70" s="4">
        <v>11</v>
      </c>
      <c r="N70" s="13">
        <f t="shared" si="1"/>
        <v>16.75</v>
      </c>
    </row>
    <row r="71" spans="1:14" ht="12" customHeight="1" x14ac:dyDescent="0.2">
      <c r="A71" s="7" t="s">
        <v>99</v>
      </c>
      <c r="B71" s="13">
        <v>21</v>
      </c>
      <c r="C71" s="4">
        <v>25</v>
      </c>
      <c r="D71" s="4">
        <v>23</v>
      </c>
      <c r="E71" s="4">
        <v>25</v>
      </c>
      <c r="F71" s="4">
        <v>21</v>
      </c>
      <c r="G71" s="4">
        <v>24</v>
      </c>
      <c r="H71" s="4">
        <v>23</v>
      </c>
      <c r="I71" s="4">
        <v>20</v>
      </c>
      <c r="J71" s="4">
        <v>21</v>
      </c>
      <c r="K71" s="4">
        <v>19</v>
      </c>
      <c r="L71" s="4">
        <v>16</v>
      </c>
      <c r="M71" s="4">
        <v>15</v>
      </c>
      <c r="N71" s="13">
        <f t="shared" si="1"/>
        <v>21.083333333333332</v>
      </c>
    </row>
    <row r="72" spans="1:14" ht="12" customHeight="1" x14ac:dyDescent="0.2">
      <c r="A72" s="7" t="s">
        <v>100</v>
      </c>
      <c r="B72" s="13">
        <v>4</v>
      </c>
      <c r="C72" s="4">
        <v>3</v>
      </c>
      <c r="D72" s="4">
        <v>5</v>
      </c>
      <c r="E72" s="4">
        <v>5</v>
      </c>
      <c r="F72" s="4">
        <v>6</v>
      </c>
      <c r="G72" s="4">
        <v>6</v>
      </c>
      <c r="H72" s="4">
        <v>6</v>
      </c>
      <c r="I72" s="4">
        <v>9</v>
      </c>
      <c r="J72" s="4">
        <v>7</v>
      </c>
      <c r="K72" s="4">
        <v>11</v>
      </c>
      <c r="L72" s="4">
        <v>8</v>
      </c>
      <c r="M72" s="4">
        <v>6</v>
      </c>
      <c r="N72" s="13">
        <f t="shared" si="1"/>
        <v>6.333333333333333</v>
      </c>
    </row>
    <row r="73" spans="1:14" ht="12" customHeight="1" x14ac:dyDescent="0.2">
      <c r="A73" s="7" t="s">
        <v>101</v>
      </c>
      <c r="B73" s="13">
        <v>15</v>
      </c>
      <c r="C73" s="4">
        <v>14</v>
      </c>
      <c r="D73" s="4">
        <v>13</v>
      </c>
      <c r="E73" s="4">
        <v>15</v>
      </c>
      <c r="F73" s="4">
        <v>14</v>
      </c>
      <c r="G73" s="4">
        <v>14</v>
      </c>
      <c r="H73" s="4">
        <v>14</v>
      </c>
      <c r="I73" s="4">
        <v>15</v>
      </c>
      <c r="J73" s="4">
        <v>13</v>
      </c>
      <c r="K73" s="4">
        <v>12</v>
      </c>
      <c r="L73" s="4">
        <v>14</v>
      </c>
      <c r="M73" s="4">
        <v>16</v>
      </c>
      <c r="N73" s="13">
        <f t="shared" si="1"/>
        <v>14.083333333333334</v>
      </c>
    </row>
    <row r="74" spans="1:14" ht="12" customHeight="1" x14ac:dyDescent="0.2">
      <c r="A74" s="7" t="s">
        <v>102</v>
      </c>
      <c r="B74" s="13">
        <v>16</v>
      </c>
      <c r="C74" s="4">
        <v>18</v>
      </c>
      <c r="D74" s="4">
        <v>14</v>
      </c>
      <c r="E74" s="4">
        <v>19</v>
      </c>
      <c r="F74" s="4">
        <v>17</v>
      </c>
      <c r="G74" s="4">
        <v>18</v>
      </c>
      <c r="H74" s="4">
        <v>19</v>
      </c>
      <c r="I74" s="4">
        <v>19</v>
      </c>
      <c r="J74" s="4">
        <v>23</v>
      </c>
      <c r="K74" s="4">
        <v>22</v>
      </c>
      <c r="L74" s="4">
        <v>23</v>
      </c>
      <c r="M74" s="4">
        <v>27</v>
      </c>
      <c r="N74" s="13">
        <f t="shared" si="1"/>
        <v>19.583333333333332</v>
      </c>
    </row>
    <row r="75" spans="1:14" ht="12" customHeight="1" x14ac:dyDescent="0.2">
      <c r="A75" s="7" t="s">
        <v>103</v>
      </c>
      <c r="B75" s="13">
        <v>6</v>
      </c>
      <c r="C75" s="4">
        <v>4</v>
      </c>
      <c r="D75" s="4">
        <v>3</v>
      </c>
      <c r="E75" s="4">
        <v>3</v>
      </c>
      <c r="F75" s="4">
        <v>2</v>
      </c>
      <c r="G75" s="4">
        <v>5</v>
      </c>
      <c r="H75" s="4">
        <v>5</v>
      </c>
      <c r="I75" s="4">
        <v>5</v>
      </c>
      <c r="J75" s="4">
        <v>4</v>
      </c>
      <c r="K75" s="4">
        <v>4</v>
      </c>
      <c r="L75" s="4">
        <v>4</v>
      </c>
      <c r="M75" s="4">
        <v>6</v>
      </c>
      <c r="N75" s="13">
        <f t="shared" si="1"/>
        <v>4.25</v>
      </c>
    </row>
    <row r="76" spans="1:14" ht="12" customHeight="1" x14ac:dyDescent="0.2">
      <c r="A76" s="7" t="s">
        <v>104</v>
      </c>
      <c r="B76" s="13">
        <v>49</v>
      </c>
      <c r="C76" s="4">
        <v>43</v>
      </c>
      <c r="D76" s="4">
        <v>42</v>
      </c>
      <c r="E76" s="4">
        <v>42</v>
      </c>
      <c r="F76" s="4">
        <v>38</v>
      </c>
      <c r="G76" s="4">
        <v>44</v>
      </c>
      <c r="H76" s="4">
        <v>38</v>
      </c>
      <c r="I76" s="4">
        <v>39</v>
      </c>
      <c r="J76" s="4">
        <v>40</v>
      </c>
      <c r="K76" s="4">
        <v>37</v>
      </c>
      <c r="L76" s="4">
        <v>38</v>
      </c>
      <c r="M76" s="4">
        <v>38</v>
      </c>
      <c r="N76" s="13">
        <f t="shared" si="1"/>
        <v>40.666666666666664</v>
      </c>
    </row>
    <row r="77" spans="1:14" ht="12" customHeight="1" x14ac:dyDescent="0.2">
      <c r="A77" s="7" t="s">
        <v>105</v>
      </c>
      <c r="B77" s="13">
        <v>80</v>
      </c>
      <c r="C77" s="4">
        <v>81</v>
      </c>
      <c r="D77" s="4">
        <v>74</v>
      </c>
      <c r="E77" s="4">
        <v>67</v>
      </c>
      <c r="F77" s="4">
        <v>73</v>
      </c>
      <c r="G77" s="4">
        <v>77</v>
      </c>
      <c r="H77" s="4">
        <v>73</v>
      </c>
      <c r="I77" s="4">
        <v>75</v>
      </c>
      <c r="J77" s="4">
        <v>75</v>
      </c>
      <c r="K77" s="4">
        <v>71</v>
      </c>
      <c r="L77" s="4">
        <v>61</v>
      </c>
      <c r="M77" s="4">
        <v>54</v>
      </c>
      <c r="N77" s="13">
        <f t="shared" si="1"/>
        <v>71.75</v>
      </c>
    </row>
    <row r="78" spans="1:14" ht="12" customHeight="1" x14ac:dyDescent="0.2">
      <c r="A78" s="7" t="s">
        <v>106</v>
      </c>
      <c r="B78" s="13">
        <v>17</v>
      </c>
      <c r="C78" s="4">
        <v>17</v>
      </c>
      <c r="D78" s="4">
        <v>22</v>
      </c>
      <c r="E78" s="4">
        <v>21</v>
      </c>
      <c r="F78" s="4">
        <v>20</v>
      </c>
      <c r="G78" s="4">
        <v>21</v>
      </c>
      <c r="H78" s="4">
        <v>20</v>
      </c>
      <c r="I78" s="4">
        <v>19</v>
      </c>
      <c r="J78" s="4">
        <v>20</v>
      </c>
      <c r="K78" s="4">
        <v>18</v>
      </c>
      <c r="L78" s="4">
        <v>18</v>
      </c>
      <c r="M78" s="4">
        <v>22</v>
      </c>
      <c r="N78" s="13">
        <f t="shared" si="1"/>
        <v>19.583333333333332</v>
      </c>
    </row>
    <row r="79" spans="1:14" ht="12" customHeight="1" x14ac:dyDescent="0.2">
      <c r="A79" s="7" t="s">
        <v>107</v>
      </c>
      <c r="B79" s="13">
        <v>7</v>
      </c>
      <c r="C79" s="4">
        <v>3</v>
      </c>
      <c r="D79" s="4">
        <v>2</v>
      </c>
      <c r="E79" s="4">
        <v>4</v>
      </c>
      <c r="F79" s="4">
        <v>7</v>
      </c>
      <c r="G79" s="4">
        <v>7</v>
      </c>
      <c r="H79" s="4">
        <v>7</v>
      </c>
      <c r="I79" s="4">
        <v>7</v>
      </c>
      <c r="J79" s="4">
        <v>6</v>
      </c>
      <c r="K79" s="4">
        <v>2</v>
      </c>
      <c r="L79" s="4">
        <v>1</v>
      </c>
      <c r="M79" s="4">
        <v>2</v>
      </c>
      <c r="N79" s="13">
        <f t="shared" si="1"/>
        <v>4.583333333333333</v>
      </c>
    </row>
    <row r="80" spans="1:14" ht="12" customHeight="1" x14ac:dyDescent="0.2">
      <c r="A80" s="8" t="s">
        <v>108</v>
      </c>
      <c r="B80" s="13">
        <v>1017</v>
      </c>
      <c r="C80" s="4">
        <v>985</v>
      </c>
      <c r="D80" s="4">
        <v>961</v>
      </c>
      <c r="E80" s="4">
        <v>1015</v>
      </c>
      <c r="F80" s="4">
        <v>1081</v>
      </c>
      <c r="G80" s="4">
        <v>1126</v>
      </c>
      <c r="H80" s="4">
        <v>1130</v>
      </c>
      <c r="I80" s="4">
        <v>1150</v>
      </c>
      <c r="J80" s="4">
        <v>1171</v>
      </c>
      <c r="K80" s="4">
        <v>1213</v>
      </c>
      <c r="L80" s="4">
        <v>1222</v>
      </c>
      <c r="M80" s="4">
        <v>1184</v>
      </c>
      <c r="N80" s="13">
        <f t="shared" si="1"/>
        <v>1104.5833333333333</v>
      </c>
    </row>
    <row r="81" spans="1:14" ht="12" customHeight="1" x14ac:dyDescent="0.2">
      <c r="A81" s="8" t="s">
        <v>109</v>
      </c>
      <c r="B81" s="13">
        <v>248</v>
      </c>
      <c r="C81" s="4">
        <v>260</v>
      </c>
      <c r="D81" s="4">
        <v>254</v>
      </c>
      <c r="E81" s="4">
        <v>250</v>
      </c>
      <c r="F81" s="4">
        <v>255</v>
      </c>
      <c r="G81" s="4">
        <v>286</v>
      </c>
      <c r="H81" s="4">
        <v>276</v>
      </c>
      <c r="I81" s="4">
        <v>285</v>
      </c>
      <c r="J81" s="4">
        <v>301</v>
      </c>
      <c r="K81" s="4">
        <v>299</v>
      </c>
      <c r="L81" s="4">
        <v>314</v>
      </c>
      <c r="M81" s="4">
        <v>307</v>
      </c>
      <c r="N81" s="13">
        <f t="shared" si="1"/>
        <v>277.91666666666669</v>
      </c>
    </row>
    <row r="82" spans="1:14" ht="12" customHeight="1" x14ac:dyDescent="0.2">
      <c r="A82" s="8" t="s">
        <v>110</v>
      </c>
      <c r="B82" s="13">
        <v>75457</v>
      </c>
      <c r="C82" s="4">
        <v>72434</v>
      </c>
      <c r="D82" s="4">
        <v>70394</v>
      </c>
      <c r="E82" s="4">
        <v>71238</v>
      </c>
      <c r="F82" s="4">
        <v>70414</v>
      </c>
      <c r="G82" s="4">
        <v>74455</v>
      </c>
      <c r="H82" s="4">
        <v>74522</v>
      </c>
      <c r="I82" s="4">
        <v>76726</v>
      </c>
      <c r="J82" s="4">
        <v>78603</v>
      </c>
      <c r="K82" s="4">
        <v>79447</v>
      </c>
      <c r="L82" s="4">
        <v>80941</v>
      </c>
      <c r="M82" s="4">
        <v>78970</v>
      </c>
      <c r="N82" s="13">
        <f t="shared" si="1"/>
        <v>75300.083333333328</v>
      </c>
    </row>
    <row r="83" spans="1:14" ht="12" customHeight="1" x14ac:dyDescent="0.2">
      <c r="A83" s="8" t="s">
        <v>111</v>
      </c>
      <c r="B83" s="13">
        <v>351</v>
      </c>
      <c r="C83" s="4">
        <v>355</v>
      </c>
      <c r="D83" s="4">
        <v>351</v>
      </c>
      <c r="E83" s="4">
        <v>364</v>
      </c>
      <c r="F83" s="4">
        <v>372</v>
      </c>
      <c r="G83" s="4">
        <v>392</v>
      </c>
      <c r="H83" s="4">
        <v>384</v>
      </c>
      <c r="I83" s="4">
        <v>432</v>
      </c>
      <c r="J83" s="4">
        <v>379</v>
      </c>
      <c r="K83" s="4">
        <v>332</v>
      </c>
      <c r="L83" s="4">
        <v>347</v>
      </c>
      <c r="M83" s="4">
        <v>358</v>
      </c>
      <c r="N83" s="13">
        <f t="shared" si="1"/>
        <v>368.08333333333331</v>
      </c>
    </row>
    <row r="84" spans="1:14" ht="12" customHeight="1" x14ac:dyDescent="0.2">
      <c r="A84" s="8" t="s">
        <v>112</v>
      </c>
      <c r="B84" s="13">
        <v>1896</v>
      </c>
      <c r="C84" s="4">
        <v>1881</v>
      </c>
      <c r="D84" s="4">
        <v>1872</v>
      </c>
      <c r="E84" s="4">
        <v>1911</v>
      </c>
      <c r="F84" s="4">
        <v>1816</v>
      </c>
      <c r="G84" s="4">
        <v>1906</v>
      </c>
      <c r="H84" s="4">
        <v>1866</v>
      </c>
      <c r="I84" s="4">
        <v>1937</v>
      </c>
      <c r="J84" s="4">
        <v>1972</v>
      </c>
      <c r="K84" s="4">
        <v>1967</v>
      </c>
      <c r="L84" s="4">
        <v>1943</v>
      </c>
      <c r="M84" s="4">
        <v>1839</v>
      </c>
      <c r="N84" s="13">
        <f t="shared" si="1"/>
        <v>1900.5</v>
      </c>
    </row>
    <row r="85" spans="1:14" ht="12" customHeight="1" x14ac:dyDescent="0.2">
      <c r="A85" s="8" t="s">
        <v>113</v>
      </c>
      <c r="B85" s="13">
        <v>2080</v>
      </c>
      <c r="C85" s="4">
        <v>2082</v>
      </c>
      <c r="D85" s="4">
        <v>2122</v>
      </c>
      <c r="E85" s="4">
        <v>2132</v>
      </c>
      <c r="F85" s="4">
        <v>2209</v>
      </c>
      <c r="G85" s="4">
        <v>2279</v>
      </c>
      <c r="H85" s="4">
        <v>2260</v>
      </c>
      <c r="I85" s="4">
        <v>2286</v>
      </c>
      <c r="J85" s="4">
        <v>2231</v>
      </c>
      <c r="K85" s="4">
        <v>2241</v>
      </c>
      <c r="L85" s="4">
        <v>2322</v>
      </c>
      <c r="M85" s="4">
        <v>2303</v>
      </c>
      <c r="N85" s="13">
        <f t="shared" si="1"/>
        <v>2212.25</v>
      </c>
    </row>
    <row r="86" spans="1:14" ht="12" customHeight="1" x14ac:dyDescent="0.2">
      <c r="A86" s="8" t="s">
        <v>114</v>
      </c>
      <c r="B86" s="13">
        <v>3498</v>
      </c>
      <c r="C86" s="4">
        <v>3333</v>
      </c>
      <c r="D86" s="4">
        <v>3128</v>
      </c>
      <c r="E86" s="4">
        <v>3193</v>
      </c>
      <c r="F86" s="4">
        <v>3299</v>
      </c>
      <c r="G86" s="4">
        <v>3403</v>
      </c>
      <c r="H86" s="4">
        <v>3533</v>
      </c>
      <c r="I86" s="4">
        <v>3687</v>
      </c>
      <c r="J86" s="4">
        <v>3744</v>
      </c>
      <c r="K86" s="4">
        <v>3695</v>
      </c>
      <c r="L86" s="4">
        <v>3854</v>
      </c>
      <c r="M86" s="4">
        <v>3753</v>
      </c>
      <c r="N86" s="13">
        <f t="shared" si="1"/>
        <v>3510</v>
      </c>
    </row>
    <row r="87" spans="1:14" ht="12" customHeight="1" x14ac:dyDescent="0.2">
      <c r="A87" s="8" t="s">
        <v>115</v>
      </c>
      <c r="B87" s="13">
        <v>5450</v>
      </c>
      <c r="C87" s="4">
        <v>5411</v>
      </c>
      <c r="D87" s="4">
        <v>5217</v>
      </c>
      <c r="E87" s="4">
        <v>5282</v>
      </c>
      <c r="F87" s="4">
        <v>5442</v>
      </c>
      <c r="G87" s="4">
        <v>5748</v>
      </c>
      <c r="H87" s="4">
        <v>5963</v>
      </c>
      <c r="I87" s="4">
        <v>6035</v>
      </c>
      <c r="J87" s="4">
        <v>6109</v>
      </c>
      <c r="K87" s="4">
        <v>6083</v>
      </c>
      <c r="L87" s="4">
        <v>6067</v>
      </c>
      <c r="M87" s="4">
        <v>5966</v>
      </c>
      <c r="N87" s="13">
        <f t="shared" si="1"/>
        <v>5731.083333333333</v>
      </c>
    </row>
    <row r="88" spans="1:14" ht="12" customHeight="1" x14ac:dyDescent="0.2">
      <c r="A88" s="8" t="s">
        <v>116</v>
      </c>
      <c r="B88" s="13">
        <v>10354</v>
      </c>
      <c r="C88" s="4">
        <v>10108</v>
      </c>
      <c r="D88" s="4">
        <v>9907</v>
      </c>
      <c r="E88" s="4">
        <v>10261</v>
      </c>
      <c r="F88" s="4">
        <v>10176</v>
      </c>
      <c r="G88" s="4">
        <v>10698</v>
      </c>
      <c r="H88" s="4">
        <v>10719</v>
      </c>
      <c r="I88" s="4">
        <v>11000</v>
      </c>
      <c r="J88" s="4">
        <v>11214</v>
      </c>
      <c r="K88" s="4">
        <v>11109</v>
      </c>
      <c r="L88" s="4">
        <v>11274</v>
      </c>
      <c r="M88" s="4">
        <v>11022</v>
      </c>
      <c r="N88" s="13">
        <f t="shared" si="1"/>
        <v>10653.5</v>
      </c>
    </row>
    <row r="89" spans="1:14" ht="12" customHeight="1" x14ac:dyDescent="0.2">
      <c r="A89" s="8" t="s">
        <v>117</v>
      </c>
      <c r="B89" s="13">
        <v>220</v>
      </c>
      <c r="C89" s="4">
        <v>201</v>
      </c>
      <c r="D89" s="4">
        <v>197</v>
      </c>
      <c r="E89" s="4">
        <v>194</v>
      </c>
      <c r="F89" s="4">
        <v>205</v>
      </c>
      <c r="G89" s="4">
        <v>205</v>
      </c>
      <c r="H89" s="4">
        <v>216</v>
      </c>
      <c r="I89" s="4">
        <v>224</v>
      </c>
      <c r="J89" s="4">
        <v>227</v>
      </c>
      <c r="K89" s="4">
        <v>239</v>
      </c>
      <c r="L89" s="4">
        <v>228</v>
      </c>
      <c r="M89" s="4">
        <v>216</v>
      </c>
      <c r="N89" s="13">
        <f t="shared" si="1"/>
        <v>214.33333333333334</v>
      </c>
    </row>
    <row r="90" spans="1:14" ht="12" customHeight="1" x14ac:dyDescent="0.2">
      <c r="A90" s="8" t="s">
        <v>118</v>
      </c>
      <c r="B90" s="13">
        <v>20</v>
      </c>
      <c r="C90" s="4">
        <v>22</v>
      </c>
      <c r="D90" s="4">
        <v>26</v>
      </c>
      <c r="E90" s="4">
        <v>26</v>
      </c>
      <c r="F90" s="4">
        <v>28</v>
      </c>
      <c r="G90" s="4">
        <v>30</v>
      </c>
      <c r="H90" s="4">
        <v>27</v>
      </c>
      <c r="I90" s="4">
        <v>21</v>
      </c>
      <c r="J90" s="4">
        <v>23</v>
      </c>
      <c r="K90" s="4">
        <v>24</v>
      </c>
      <c r="L90" s="4">
        <v>22</v>
      </c>
      <c r="M90" s="4">
        <v>24</v>
      </c>
      <c r="N90" s="13">
        <f t="shared" si="1"/>
        <v>24.416666666666668</v>
      </c>
    </row>
    <row r="96" spans="1:14" ht="12.75" customHeight="1" x14ac:dyDescent="0.2"/>
  </sheetData>
  <phoneticPr fontId="0" type="noConversion"/>
  <pageMargins left="0.5" right="0.5" top="0.5" bottom="0.5" header="0.5" footer="0.3"/>
  <pageSetup scale="91" fitToHeight="0" orientation="landscape" r:id="rId1"/>
  <headerFooter alignWithMargins="0">
    <oddHeader>&amp;L&amp;C&amp;R</oddHeader>
    <oddFooter>&amp;L&amp;6Source: National Data Bank, USDA/Food and Nutrition Service&amp;C&amp;6Page &amp;P of &amp;N&amp;R&amp;6Printed on: 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5"/>
  <sheetViews>
    <sheetView workbookViewId="0"/>
  </sheetViews>
  <sheetFormatPr defaultColWidth="9.140625" defaultRowHeight="12" x14ac:dyDescent="0.2"/>
  <cols>
    <col min="1" max="1" width="34.7109375" style="50" customWidth="1"/>
    <col min="2" max="13" width="11.7109375" style="50" customWidth="1"/>
    <col min="14" max="14" width="13.7109375" style="50" customWidth="1"/>
    <col min="15" max="16384" width="9.140625" style="50"/>
  </cols>
  <sheetData>
    <row r="1" spans="1:14" ht="12" customHeight="1" x14ac:dyDescent="0.2">
      <c r="A1" s="48" t="s">
        <v>24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</row>
    <row r="2" spans="1:14" ht="12" customHeight="1" x14ac:dyDescent="0.2">
      <c r="A2" s="48" t="e">
        <f>'Pregnant Women Participating'!#REF!</f>
        <v>#REF!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</row>
    <row r="3" spans="1:14" ht="12" customHeight="1" x14ac:dyDescent="0.2">
      <c r="A3" s="51" t="e">
        <f>'Pregnant Women Participating'!#REF!</f>
        <v>#REF!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</row>
    <row r="4" spans="1:14" ht="12" customHeight="1" x14ac:dyDescent="0.2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</row>
    <row r="5" spans="1:14" ht="24" customHeight="1" x14ac:dyDescent="0.2">
      <c r="A5" s="52" t="s">
        <v>0</v>
      </c>
      <c r="B5" s="53" t="e">
        <f>DATE(RIGHT(A2,4)-1,10,1)</f>
        <v>#REF!</v>
      </c>
      <c r="C5" s="54" t="e">
        <f>DATE(RIGHT(A2,4)-1,11,1)</f>
        <v>#REF!</v>
      </c>
      <c r="D5" s="54" t="e">
        <f>DATE(RIGHT(A2,4)-1,12,1)</f>
        <v>#REF!</v>
      </c>
      <c r="E5" s="54" t="e">
        <f>DATE(RIGHT(A2,4),1,1)</f>
        <v>#REF!</v>
      </c>
      <c r="F5" s="54" t="e">
        <f>DATE(RIGHT(A2,4),2,1)</f>
        <v>#REF!</v>
      </c>
      <c r="G5" s="54" t="e">
        <f>DATE(RIGHT(A2,4),3,1)</f>
        <v>#REF!</v>
      </c>
      <c r="H5" s="54" t="e">
        <f>DATE(RIGHT(A2,4),4,1)</f>
        <v>#REF!</v>
      </c>
      <c r="I5" s="54" t="e">
        <f>DATE(RIGHT(A2,4),5,1)</f>
        <v>#REF!</v>
      </c>
      <c r="J5" s="54" t="e">
        <f>DATE(RIGHT(A2,4),6,1)</f>
        <v>#REF!</v>
      </c>
      <c r="K5" s="54" t="e">
        <f>DATE(RIGHT(A2,4),7,1)</f>
        <v>#REF!</v>
      </c>
      <c r="L5" s="54" t="e">
        <f>DATE(RIGHT(A2,4),8,1)</f>
        <v>#REF!</v>
      </c>
      <c r="M5" s="54" t="e">
        <f>DATE(RIGHT(A2,4),9,1)</f>
        <v>#REF!</v>
      </c>
      <c r="N5" s="12" t="s">
        <v>5</v>
      </c>
    </row>
    <row r="6" spans="1:14" ht="12" customHeight="1" x14ac:dyDescent="0.2">
      <c r="A6" s="56" t="str">
        <f>'Pregnant Women Participating'!A2</f>
        <v>Connecticut</v>
      </c>
      <c r="B6" s="57">
        <v>1216</v>
      </c>
      <c r="C6" s="58">
        <v>1230</v>
      </c>
      <c r="D6" s="58">
        <v>1200</v>
      </c>
      <c r="E6" s="58">
        <v>1215</v>
      </c>
      <c r="F6" s="58">
        <v>1200</v>
      </c>
      <c r="G6" s="58">
        <v>1236</v>
      </c>
      <c r="H6" s="58">
        <v>1243</v>
      </c>
      <c r="I6" s="58">
        <v>1280</v>
      </c>
      <c r="J6" s="58">
        <v>1273</v>
      </c>
      <c r="K6" s="58">
        <v>1290</v>
      </c>
      <c r="L6" s="58">
        <v>1323</v>
      </c>
      <c r="M6" s="59">
        <v>1303</v>
      </c>
      <c r="N6" s="57">
        <f t="shared" ref="N6:N102" si="0">IF(SUM(B6:M6)&gt;0,AVERAGE(B6:M6),"0")</f>
        <v>1250.75</v>
      </c>
    </row>
    <row r="7" spans="1:14" ht="12" customHeight="1" x14ac:dyDescent="0.2">
      <c r="A7" s="56" t="str">
        <f>'Pregnant Women Participating'!A3</f>
        <v>Maine</v>
      </c>
      <c r="B7" s="57">
        <v>874</v>
      </c>
      <c r="C7" s="58">
        <v>841</v>
      </c>
      <c r="D7" s="58">
        <v>878</v>
      </c>
      <c r="E7" s="58">
        <v>906</v>
      </c>
      <c r="F7" s="58">
        <v>916</v>
      </c>
      <c r="G7" s="58">
        <v>919</v>
      </c>
      <c r="H7" s="58">
        <v>886</v>
      </c>
      <c r="I7" s="58">
        <v>888</v>
      </c>
      <c r="J7" s="58">
        <v>892</v>
      </c>
      <c r="K7" s="58">
        <v>910</v>
      </c>
      <c r="L7" s="58">
        <v>876</v>
      </c>
      <c r="M7" s="59">
        <v>872</v>
      </c>
      <c r="N7" s="57">
        <f t="shared" si="0"/>
        <v>888.16666666666663</v>
      </c>
    </row>
    <row r="8" spans="1:14" ht="12" customHeight="1" x14ac:dyDescent="0.2">
      <c r="A8" s="56" t="str">
        <f>'Pregnant Women Participating'!A4</f>
        <v>Massachusetts</v>
      </c>
      <c r="B8" s="57">
        <v>3854</v>
      </c>
      <c r="C8" s="58">
        <v>3810</v>
      </c>
      <c r="D8" s="58">
        <v>3891</v>
      </c>
      <c r="E8" s="58">
        <v>3946</v>
      </c>
      <c r="F8" s="58">
        <v>3957</v>
      </c>
      <c r="G8" s="58">
        <v>4010</v>
      </c>
      <c r="H8" s="58">
        <v>3975</v>
      </c>
      <c r="I8" s="58">
        <v>4029</v>
      </c>
      <c r="J8" s="58">
        <v>3980</v>
      </c>
      <c r="K8" s="58">
        <v>4021</v>
      </c>
      <c r="L8" s="58">
        <v>4006</v>
      </c>
      <c r="M8" s="59">
        <v>3942</v>
      </c>
      <c r="N8" s="57">
        <f t="shared" si="0"/>
        <v>3951.75</v>
      </c>
    </row>
    <row r="9" spans="1:14" ht="12" customHeight="1" x14ac:dyDescent="0.2">
      <c r="A9" s="56" t="str">
        <f>'Pregnant Women Participating'!A5</f>
        <v>New Hampshire</v>
      </c>
      <c r="B9" s="57">
        <v>606</v>
      </c>
      <c r="C9" s="58">
        <v>617</v>
      </c>
      <c r="D9" s="58">
        <v>613</v>
      </c>
      <c r="E9" s="58">
        <v>607</v>
      </c>
      <c r="F9" s="58">
        <v>614</v>
      </c>
      <c r="G9" s="58">
        <v>622</v>
      </c>
      <c r="H9" s="58">
        <v>615</v>
      </c>
      <c r="I9" s="58">
        <v>620</v>
      </c>
      <c r="J9" s="58">
        <v>602</v>
      </c>
      <c r="K9" s="58">
        <v>595</v>
      </c>
      <c r="L9" s="58">
        <v>596</v>
      </c>
      <c r="M9" s="59">
        <v>575</v>
      </c>
      <c r="N9" s="57">
        <f t="shared" si="0"/>
        <v>606.83333333333337</v>
      </c>
    </row>
    <row r="10" spans="1:14" ht="12" customHeight="1" x14ac:dyDescent="0.2">
      <c r="A10" s="56" t="str">
        <f>'Pregnant Women Participating'!A6</f>
        <v>New York</v>
      </c>
      <c r="B10" s="57">
        <v>11906</v>
      </c>
      <c r="C10" s="58">
        <v>12160</v>
      </c>
      <c r="D10" s="58">
        <v>12278</v>
      </c>
      <c r="E10" s="58">
        <v>12535</v>
      </c>
      <c r="F10" s="58">
        <v>12664</v>
      </c>
      <c r="G10" s="58">
        <v>13078</v>
      </c>
      <c r="H10" s="58">
        <v>13000</v>
      </c>
      <c r="I10" s="58">
        <v>13152</v>
      </c>
      <c r="J10" s="58">
        <v>13080</v>
      </c>
      <c r="K10" s="58">
        <v>13008</v>
      </c>
      <c r="L10" s="58">
        <v>13093</v>
      </c>
      <c r="M10" s="59">
        <v>13165</v>
      </c>
      <c r="N10" s="57">
        <f t="shared" si="0"/>
        <v>12759.916666666666</v>
      </c>
    </row>
    <row r="11" spans="1:14" ht="12" customHeight="1" x14ac:dyDescent="0.2">
      <c r="A11" s="56" t="str">
        <f>'Pregnant Women Participating'!A7</f>
        <v>Rhode Island</v>
      </c>
      <c r="B11" s="57">
        <v>468</v>
      </c>
      <c r="C11" s="58">
        <v>466</v>
      </c>
      <c r="D11" s="58">
        <v>458</v>
      </c>
      <c r="E11" s="58">
        <v>478</v>
      </c>
      <c r="F11" s="58">
        <v>456</v>
      </c>
      <c r="G11" s="58">
        <v>478</v>
      </c>
      <c r="H11" s="58">
        <v>492</v>
      </c>
      <c r="I11" s="58">
        <v>482</v>
      </c>
      <c r="J11" s="58">
        <v>468</v>
      </c>
      <c r="K11" s="58">
        <v>466</v>
      </c>
      <c r="L11" s="58">
        <v>466</v>
      </c>
      <c r="M11" s="59">
        <v>483</v>
      </c>
      <c r="N11" s="57">
        <f t="shared" si="0"/>
        <v>471.75</v>
      </c>
    </row>
    <row r="12" spans="1:14" ht="12" customHeight="1" x14ac:dyDescent="0.2">
      <c r="A12" s="56" t="str">
        <f>'Pregnant Women Participating'!A8</f>
        <v>Vermont</v>
      </c>
      <c r="B12" s="57">
        <v>714</v>
      </c>
      <c r="C12" s="58">
        <v>732</v>
      </c>
      <c r="D12" s="58">
        <v>740</v>
      </c>
      <c r="E12" s="58">
        <v>706</v>
      </c>
      <c r="F12" s="58">
        <v>702</v>
      </c>
      <c r="G12" s="58">
        <v>706</v>
      </c>
      <c r="H12" s="58">
        <v>692</v>
      </c>
      <c r="I12" s="58">
        <v>701</v>
      </c>
      <c r="J12" s="58">
        <v>709</v>
      </c>
      <c r="K12" s="58">
        <v>696</v>
      </c>
      <c r="L12" s="58">
        <v>691</v>
      </c>
      <c r="M12" s="59">
        <v>705</v>
      </c>
      <c r="N12" s="57">
        <f t="shared" si="0"/>
        <v>707.83333333333337</v>
      </c>
    </row>
    <row r="13" spans="1:14" ht="12" customHeight="1" x14ac:dyDescent="0.2">
      <c r="A13" s="56" t="str">
        <f>'Pregnant Women Participating'!A9</f>
        <v>Virgin Islands</v>
      </c>
      <c r="B13" s="57">
        <v>77</v>
      </c>
      <c r="C13" s="58">
        <v>73</v>
      </c>
      <c r="D13" s="58">
        <v>73</v>
      </c>
      <c r="E13" s="58">
        <v>66</v>
      </c>
      <c r="F13" s="58">
        <v>62</v>
      </c>
      <c r="G13" s="58">
        <v>58</v>
      </c>
      <c r="H13" s="58">
        <v>57</v>
      </c>
      <c r="I13" s="58">
        <v>63</v>
      </c>
      <c r="J13" s="58">
        <v>60</v>
      </c>
      <c r="K13" s="58">
        <v>67</v>
      </c>
      <c r="L13" s="58">
        <v>71</v>
      </c>
      <c r="M13" s="59">
        <v>62</v>
      </c>
      <c r="N13" s="57">
        <f t="shared" si="0"/>
        <v>65.75</v>
      </c>
    </row>
    <row r="14" spans="1:14" ht="12" customHeight="1" x14ac:dyDescent="0.2">
      <c r="A14" s="56" t="str">
        <f>'Pregnant Women Participating'!A10</f>
        <v>Indian Township, ME</v>
      </c>
      <c r="B14" s="57">
        <v>7</v>
      </c>
      <c r="C14" s="58">
        <v>4</v>
      </c>
      <c r="D14" s="58">
        <v>4</v>
      </c>
      <c r="E14" s="58">
        <v>3</v>
      </c>
      <c r="F14" s="58">
        <v>3</v>
      </c>
      <c r="G14" s="58">
        <v>3</v>
      </c>
      <c r="H14" s="58">
        <v>3</v>
      </c>
      <c r="I14" s="58">
        <v>3</v>
      </c>
      <c r="J14" s="58">
        <v>3</v>
      </c>
      <c r="K14" s="58">
        <v>2</v>
      </c>
      <c r="L14" s="58">
        <v>3</v>
      </c>
      <c r="M14" s="59">
        <v>5</v>
      </c>
      <c r="N14" s="57">
        <f t="shared" si="0"/>
        <v>3.5833333333333335</v>
      </c>
    </row>
    <row r="15" spans="1:14" ht="12" customHeight="1" x14ac:dyDescent="0.2">
      <c r="A15" s="56" t="str">
        <f>'Pregnant Women Participating'!A11</f>
        <v>Pleasant Point, ME</v>
      </c>
      <c r="B15" s="57">
        <v>1</v>
      </c>
      <c r="C15" s="58">
        <v>0</v>
      </c>
      <c r="D15" s="58">
        <v>0</v>
      </c>
      <c r="E15" s="58">
        <v>1</v>
      </c>
      <c r="F15" s="58">
        <v>1</v>
      </c>
      <c r="G15" s="58">
        <v>1</v>
      </c>
      <c r="H15" s="58">
        <v>1</v>
      </c>
      <c r="I15" s="58">
        <v>1</v>
      </c>
      <c r="J15" s="58">
        <v>2</v>
      </c>
      <c r="K15" s="58">
        <v>2</v>
      </c>
      <c r="L15" s="58">
        <v>3</v>
      </c>
      <c r="M15" s="59">
        <v>4</v>
      </c>
      <c r="N15" s="57">
        <f t="shared" si="0"/>
        <v>1.4166666666666667</v>
      </c>
    </row>
    <row r="16" spans="1:14" s="64" customFormat="1" ht="24.75" customHeight="1" x14ac:dyDescent="0.2">
      <c r="A16" s="60" t="e">
        <f>'Pregnant Women Participating'!#REF!</f>
        <v>#REF!</v>
      </c>
      <c r="B16" s="61">
        <v>19723</v>
      </c>
      <c r="C16" s="62">
        <v>19933</v>
      </c>
      <c r="D16" s="62">
        <v>20135</v>
      </c>
      <c r="E16" s="62">
        <v>20463</v>
      </c>
      <c r="F16" s="62">
        <v>20575</v>
      </c>
      <c r="G16" s="62">
        <v>21111</v>
      </c>
      <c r="H16" s="62">
        <v>20964</v>
      </c>
      <c r="I16" s="62">
        <v>21219</v>
      </c>
      <c r="J16" s="62">
        <v>21069</v>
      </c>
      <c r="K16" s="62">
        <v>21057</v>
      </c>
      <c r="L16" s="62">
        <v>21128</v>
      </c>
      <c r="M16" s="63">
        <v>21116</v>
      </c>
      <c r="N16" s="61">
        <f t="shared" si="0"/>
        <v>20707.75</v>
      </c>
    </row>
    <row r="17" spans="1:14" ht="12" customHeight="1" x14ac:dyDescent="0.2">
      <c r="A17" s="56" t="str">
        <f>'Pregnant Women Participating'!A12</f>
        <v>Delaware</v>
      </c>
      <c r="B17" s="57">
        <v>380</v>
      </c>
      <c r="C17" s="58">
        <v>403</v>
      </c>
      <c r="D17" s="58">
        <v>435</v>
      </c>
      <c r="E17" s="58">
        <v>438</v>
      </c>
      <c r="F17" s="58">
        <v>440</v>
      </c>
      <c r="G17" s="58">
        <v>438</v>
      </c>
      <c r="H17" s="58">
        <v>457</v>
      </c>
      <c r="I17" s="58">
        <v>469</v>
      </c>
      <c r="J17" s="58">
        <v>460</v>
      </c>
      <c r="K17" s="58">
        <v>457</v>
      </c>
      <c r="L17" s="58">
        <v>457</v>
      </c>
      <c r="M17" s="59">
        <v>444</v>
      </c>
      <c r="N17" s="57">
        <f t="shared" si="0"/>
        <v>439.83333333333331</v>
      </c>
    </row>
    <row r="18" spans="1:14" ht="12" customHeight="1" x14ac:dyDescent="0.2">
      <c r="A18" s="56" t="str">
        <f>'Pregnant Women Participating'!A13</f>
        <v>District of Columbia</v>
      </c>
      <c r="B18" s="57">
        <v>258</v>
      </c>
      <c r="C18" s="58">
        <v>268</v>
      </c>
      <c r="D18" s="58">
        <v>282</v>
      </c>
      <c r="E18" s="58">
        <v>298</v>
      </c>
      <c r="F18" s="58">
        <v>301</v>
      </c>
      <c r="G18" s="58">
        <v>323</v>
      </c>
      <c r="H18" s="58">
        <v>333</v>
      </c>
      <c r="I18" s="58">
        <v>333</v>
      </c>
      <c r="J18" s="58">
        <v>339</v>
      </c>
      <c r="K18" s="58">
        <v>340</v>
      </c>
      <c r="L18" s="58">
        <v>361</v>
      </c>
      <c r="M18" s="59">
        <v>350</v>
      </c>
      <c r="N18" s="57">
        <f t="shared" si="0"/>
        <v>315.5</v>
      </c>
    </row>
    <row r="19" spans="1:14" ht="12" customHeight="1" x14ac:dyDescent="0.2">
      <c r="A19" s="56" t="str">
        <f>'Pregnant Women Participating'!A14</f>
        <v>Maryland</v>
      </c>
      <c r="B19" s="57">
        <v>3779</v>
      </c>
      <c r="C19" s="58">
        <v>3781</v>
      </c>
      <c r="D19" s="58">
        <v>3751</v>
      </c>
      <c r="E19" s="58">
        <v>3784</v>
      </c>
      <c r="F19" s="58">
        <v>3793</v>
      </c>
      <c r="G19" s="58">
        <v>3843</v>
      </c>
      <c r="H19" s="58">
        <v>3832</v>
      </c>
      <c r="I19" s="58">
        <v>3860</v>
      </c>
      <c r="J19" s="58">
        <v>3774</v>
      </c>
      <c r="K19" s="58">
        <v>3810</v>
      </c>
      <c r="L19" s="58">
        <v>3836</v>
      </c>
      <c r="M19" s="59">
        <v>3775</v>
      </c>
      <c r="N19" s="57">
        <f t="shared" si="0"/>
        <v>3801.5</v>
      </c>
    </row>
    <row r="20" spans="1:14" ht="12" customHeight="1" x14ac:dyDescent="0.2">
      <c r="A20" s="56" t="str">
        <f>'Pregnant Women Participating'!A15</f>
        <v>New Jersey</v>
      </c>
      <c r="B20" s="57">
        <v>4816</v>
      </c>
      <c r="C20" s="58">
        <v>4942</v>
      </c>
      <c r="D20" s="58">
        <v>5026</v>
      </c>
      <c r="E20" s="58">
        <v>5187</v>
      </c>
      <c r="F20" s="58">
        <v>5299</v>
      </c>
      <c r="G20" s="58">
        <v>5452</v>
      </c>
      <c r="H20" s="58">
        <v>5540</v>
      </c>
      <c r="I20" s="58">
        <v>5554</v>
      </c>
      <c r="J20" s="58">
        <v>5593</v>
      </c>
      <c r="K20" s="58">
        <v>5506</v>
      </c>
      <c r="L20" s="58">
        <v>5557</v>
      </c>
      <c r="M20" s="59">
        <v>5428</v>
      </c>
      <c r="N20" s="57">
        <f t="shared" si="0"/>
        <v>5325</v>
      </c>
    </row>
    <row r="21" spans="1:14" ht="12" customHeight="1" x14ac:dyDescent="0.2">
      <c r="A21" s="56" t="str">
        <f>'Pregnant Women Participating'!A16</f>
        <v>Pennsylvania</v>
      </c>
      <c r="B21" s="57">
        <v>4902</v>
      </c>
      <c r="C21" s="58">
        <v>4852</v>
      </c>
      <c r="D21" s="58">
        <v>4776</v>
      </c>
      <c r="E21" s="58">
        <v>4928</v>
      </c>
      <c r="F21" s="58">
        <v>5044</v>
      </c>
      <c r="G21" s="58">
        <v>5267</v>
      </c>
      <c r="H21" s="58">
        <v>5262</v>
      </c>
      <c r="I21" s="58">
        <v>5322</v>
      </c>
      <c r="J21" s="58">
        <v>5290</v>
      </c>
      <c r="K21" s="58">
        <v>5155</v>
      </c>
      <c r="L21" s="58">
        <v>5254</v>
      </c>
      <c r="M21" s="59">
        <v>5150</v>
      </c>
      <c r="N21" s="57">
        <f t="shared" si="0"/>
        <v>5100.166666666667</v>
      </c>
    </row>
    <row r="22" spans="1:14" ht="12" customHeight="1" x14ac:dyDescent="0.2">
      <c r="A22" s="56" t="str">
        <f>'Pregnant Women Participating'!A17</f>
        <v>Puerto Rico</v>
      </c>
      <c r="B22" s="57">
        <v>3464</v>
      </c>
      <c r="C22" s="58">
        <v>3427</v>
      </c>
      <c r="D22" s="58">
        <v>3157</v>
      </c>
      <c r="E22" s="58">
        <v>2882</v>
      </c>
      <c r="F22" s="58">
        <v>3101</v>
      </c>
      <c r="G22" s="58">
        <v>3300</v>
      </c>
      <c r="H22" s="58">
        <v>2912</v>
      </c>
      <c r="I22" s="58">
        <v>2993</v>
      </c>
      <c r="J22" s="58">
        <v>2982</v>
      </c>
      <c r="K22" s="58">
        <v>2894</v>
      </c>
      <c r="L22" s="58">
        <v>2925</v>
      </c>
      <c r="M22" s="59">
        <v>2972</v>
      </c>
      <c r="N22" s="57">
        <f t="shared" si="0"/>
        <v>3084.0833333333335</v>
      </c>
    </row>
    <row r="23" spans="1:14" ht="12" customHeight="1" x14ac:dyDescent="0.2">
      <c r="A23" s="56" t="str">
        <f>'Pregnant Women Participating'!A18</f>
        <v>Virginia</v>
      </c>
      <c r="B23" s="57">
        <v>3734</v>
      </c>
      <c r="C23" s="58">
        <v>3686</v>
      </c>
      <c r="D23" s="58">
        <v>3663</v>
      </c>
      <c r="E23" s="58">
        <v>3709</v>
      </c>
      <c r="F23" s="58">
        <v>3649</v>
      </c>
      <c r="G23" s="58">
        <v>3811</v>
      </c>
      <c r="H23" s="58">
        <v>3830</v>
      </c>
      <c r="I23" s="58">
        <v>3856</v>
      </c>
      <c r="J23" s="58">
        <v>3781</v>
      </c>
      <c r="K23" s="58">
        <v>3694</v>
      </c>
      <c r="L23" s="58">
        <v>3625</v>
      </c>
      <c r="M23" s="59">
        <v>3420</v>
      </c>
      <c r="N23" s="57">
        <f t="shared" si="0"/>
        <v>3704.8333333333335</v>
      </c>
    </row>
    <row r="24" spans="1:14" ht="12" customHeight="1" x14ac:dyDescent="0.2">
      <c r="A24" s="56" t="str">
        <f>'Pregnant Women Participating'!A19</f>
        <v>West Virginia</v>
      </c>
      <c r="B24" s="57">
        <v>1161</v>
      </c>
      <c r="C24" s="58">
        <v>1147</v>
      </c>
      <c r="D24" s="58">
        <v>1167</v>
      </c>
      <c r="E24" s="58">
        <v>1162</v>
      </c>
      <c r="F24" s="58">
        <v>1185</v>
      </c>
      <c r="G24" s="58">
        <v>1201</v>
      </c>
      <c r="H24" s="58">
        <v>1193</v>
      </c>
      <c r="I24" s="58">
        <v>1201</v>
      </c>
      <c r="J24" s="58">
        <v>1204</v>
      </c>
      <c r="K24" s="58">
        <v>1202</v>
      </c>
      <c r="L24" s="58">
        <v>1210</v>
      </c>
      <c r="M24" s="59">
        <v>1188</v>
      </c>
      <c r="N24" s="57">
        <f t="shared" si="0"/>
        <v>1185.0833333333333</v>
      </c>
    </row>
    <row r="25" spans="1:14" s="64" customFormat="1" ht="24.75" customHeight="1" x14ac:dyDescent="0.2">
      <c r="A25" s="60" t="e">
        <f>'Pregnant Women Participating'!#REF!</f>
        <v>#REF!</v>
      </c>
      <c r="B25" s="61">
        <v>22494</v>
      </c>
      <c r="C25" s="62">
        <v>22506</v>
      </c>
      <c r="D25" s="62">
        <v>22257</v>
      </c>
      <c r="E25" s="62">
        <v>22388</v>
      </c>
      <c r="F25" s="62">
        <v>22812</v>
      </c>
      <c r="G25" s="62">
        <v>23635</v>
      </c>
      <c r="H25" s="62">
        <v>23359</v>
      </c>
      <c r="I25" s="62">
        <v>23588</v>
      </c>
      <c r="J25" s="62">
        <v>23423</v>
      </c>
      <c r="K25" s="62">
        <v>23058</v>
      </c>
      <c r="L25" s="62">
        <v>23225</v>
      </c>
      <c r="M25" s="63">
        <v>22727</v>
      </c>
      <c r="N25" s="61">
        <f t="shared" si="0"/>
        <v>22956</v>
      </c>
    </row>
    <row r="26" spans="1:14" ht="12" customHeight="1" x14ac:dyDescent="0.2">
      <c r="A26" s="56" t="str">
        <f>'Pregnant Women Participating'!A20</f>
        <v>Alabama</v>
      </c>
      <c r="B26" s="57">
        <v>2070</v>
      </c>
      <c r="C26" s="58">
        <v>2151</v>
      </c>
      <c r="D26" s="58">
        <v>2155</v>
      </c>
      <c r="E26" s="58">
        <v>2232</v>
      </c>
      <c r="F26" s="58">
        <v>2229</v>
      </c>
      <c r="G26" s="58">
        <v>2256</v>
      </c>
      <c r="H26" s="58">
        <v>2223</v>
      </c>
      <c r="I26" s="58">
        <v>2232</v>
      </c>
      <c r="J26" s="58">
        <v>2207</v>
      </c>
      <c r="K26" s="58">
        <v>2171</v>
      </c>
      <c r="L26" s="58">
        <v>2204</v>
      </c>
      <c r="M26" s="59">
        <v>2229</v>
      </c>
      <c r="N26" s="57">
        <f t="shared" si="0"/>
        <v>2196.5833333333335</v>
      </c>
    </row>
    <row r="27" spans="1:14" ht="12" customHeight="1" x14ac:dyDescent="0.2">
      <c r="A27" s="56" t="str">
        <f>'Pregnant Women Participating'!A21</f>
        <v>Florida</v>
      </c>
      <c r="B27" s="57">
        <v>13652</v>
      </c>
      <c r="C27" s="58">
        <v>13542</v>
      </c>
      <c r="D27" s="58">
        <v>13415</v>
      </c>
      <c r="E27" s="58">
        <v>13631</v>
      </c>
      <c r="F27" s="58">
        <v>13860</v>
      </c>
      <c r="G27" s="58">
        <v>14172</v>
      </c>
      <c r="H27" s="58">
        <v>14277</v>
      </c>
      <c r="I27" s="58">
        <v>14417</v>
      </c>
      <c r="J27" s="58">
        <v>14364</v>
      </c>
      <c r="K27" s="58">
        <v>14151</v>
      </c>
      <c r="L27" s="58">
        <v>14128</v>
      </c>
      <c r="M27" s="59">
        <v>14088</v>
      </c>
      <c r="N27" s="57">
        <f t="shared" si="0"/>
        <v>13974.75</v>
      </c>
    </row>
    <row r="28" spans="1:14" ht="12" customHeight="1" x14ac:dyDescent="0.2">
      <c r="A28" s="56" t="str">
        <f>'Pregnant Women Participating'!A22</f>
        <v>Georgia</v>
      </c>
      <c r="B28" s="57">
        <v>4399</v>
      </c>
      <c r="C28" s="58">
        <v>4266</v>
      </c>
      <c r="D28" s="58">
        <v>4324</v>
      </c>
      <c r="E28" s="58">
        <v>4617</v>
      </c>
      <c r="F28" s="58">
        <v>4856</v>
      </c>
      <c r="G28" s="58">
        <v>5082</v>
      </c>
      <c r="H28" s="58">
        <v>5226</v>
      </c>
      <c r="I28" s="58">
        <v>5246</v>
      </c>
      <c r="J28" s="58">
        <v>5304</v>
      </c>
      <c r="K28" s="58">
        <v>5307</v>
      </c>
      <c r="L28" s="58">
        <v>5373</v>
      </c>
      <c r="M28" s="59">
        <v>5436</v>
      </c>
      <c r="N28" s="57">
        <f t="shared" si="0"/>
        <v>4953</v>
      </c>
    </row>
    <row r="29" spans="1:14" ht="12" customHeight="1" x14ac:dyDescent="0.2">
      <c r="A29" s="56" t="str">
        <f>'Pregnant Women Participating'!A23</f>
        <v>Kentucky</v>
      </c>
      <c r="B29" s="57">
        <v>2550</v>
      </c>
      <c r="C29" s="58">
        <v>2564</v>
      </c>
      <c r="D29" s="58">
        <v>2611</v>
      </c>
      <c r="E29" s="58">
        <v>2703</v>
      </c>
      <c r="F29" s="58">
        <v>2748</v>
      </c>
      <c r="G29" s="58">
        <v>2815</v>
      </c>
      <c r="H29" s="58">
        <v>2817</v>
      </c>
      <c r="I29" s="58">
        <v>2806</v>
      </c>
      <c r="J29" s="58">
        <v>2817</v>
      </c>
      <c r="K29" s="58">
        <v>2823</v>
      </c>
      <c r="L29" s="58">
        <v>2679</v>
      </c>
      <c r="M29" s="59">
        <v>2607</v>
      </c>
      <c r="N29" s="57">
        <f t="shared" si="0"/>
        <v>2711.6666666666665</v>
      </c>
    </row>
    <row r="30" spans="1:14" ht="12" customHeight="1" x14ac:dyDescent="0.2">
      <c r="A30" s="56" t="str">
        <f>'Pregnant Women Participating'!A24</f>
        <v>Mississippi</v>
      </c>
      <c r="B30" s="57">
        <v>1060</v>
      </c>
      <c r="C30" s="58">
        <v>1141</v>
      </c>
      <c r="D30" s="58">
        <v>1141</v>
      </c>
      <c r="E30" s="58">
        <v>1102</v>
      </c>
      <c r="F30" s="58">
        <v>1162</v>
      </c>
      <c r="G30" s="58">
        <v>1191</v>
      </c>
      <c r="H30" s="58">
        <v>1145</v>
      </c>
      <c r="I30" s="58">
        <v>1143</v>
      </c>
      <c r="J30" s="58">
        <v>1151</v>
      </c>
      <c r="K30" s="58">
        <v>1118</v>
      </c>
      <c r="L30" s="58">
        <v>1146</v>
      </c>
      <c r="M30" s="59">
        <v>1133</v>
      </c>
      <c r="N30" s="57">
        <f t="shared" si="0"/>
        <v>1136.0833333333333</v>
      </c>
    </row>
    <row r="31" spans="1:14" ht="12" customHeight="1" x14ac:dyDescent="0.2">
      <c r="A31" s="56" t="str">
        <f>'Pregnant Women Participating'!A25</f>
        <v>North Carolina</v>
      </c>
      <c r="B31" s="57">
        <v>9091</v>
      </c>
      <c r="C31" s="58">
        <v>8993</v>
      </c>
      <c r="D31" s="58">
        <v>8997</v>
      </c>
      <c r="E31" s="58">
        <v>9057</v>
      </c>
      <c r="F31" s="58">
        <v>9047</v>
      </c>
      <c r="G31" s="58">
        <v>9377</v>
      </c>
      <c r="H31" s="58">
        <v>9081</v>
      </c>
      <c r="I31" s="58">
        <v>9168</v>
      </c>
      <c r="J31" s="58">
        <v>9057</v>
      </c>
      <c r="K31" s="58">
        <v>8833</v>
      </c>
      <c r="L31" s="58">
        <v>8014</v>
      </c>
      <c r="M31" s="59">
        <v>8086</v>
      </c>
      <c r="N31" s="57">
        <f t="shared" si="0"/>
        <v>8900.0833333333339</v>
      </c>
    </row>
    <row r="32" spans="1:14" ht="12" customHeight="1" x14ac:dyDescent="0.2">
      <c r="A32" s="56" t="str">
        <f>'Pregnant Women Participating'!A26</f>
        <v>South Carolina</v>
      </c>
      <c r="B32" s="57">
        <v>2438</v>
      </c>
      <c r="C32" s="58">
        <v>2470</v>
      </c>
      <c r="D32" s="58">
        <v>2467</v>
      </c>
      <c r="E32" s="58">
        <v>2507</v>
      </c>
      <c r="F32" s="58">
        <v>2528</v>
      </c>
      <c r="G32" s="58">
        <v>2652</v>
      </c>
      <c r="H32" s="58">
        <v>2655</v>
      </c>
      <c r="I32" s="58">
        <v>2613</v>
      </c>
      <c r="J32" s="58">
        <v>2552</v>
      </c>
      <c r="K32" s="58">
        <v>2493</v>
      </c>
      <c r="L32" s="58">
        <v>2468</v>
      </c>
      <c r="M32" s="59">
        <v>2485</v>
      </c>
      <c r="N32" s="57">
        <f t="shared" si="0"/>
        <v>2527.3333333333335</v>
      </c>
    </row>
    <row r="33" spans="1:14" ht="12" customHeight="1" x14ac:dyDescent="0.2">
      <c r="A33" s="56" t="str">
        <f>'Pregnant Women Participating'!A27</f>
        <v>Tennessee</v>
      </c>
      <c r="B33" s="57">
        <v>4029</v>
      </c>
      <c r="C33" s="58">
        <v>4023</v>
      </c>
      <c r="D33" s="58">
        <v>3986</v>
      </c>
      <c r="E33" s="58">
        <v>4082</v>
      </c>
      <c r="F33" s="58">
        <v>4139</v>
      </c>
      <c r="G33" s="58">
        <v>4285</v>
      </c>
      <c r="H33" s="58">
        <v>4245</v>
      </c>
      <c r="I33" s="58">
        <v>4356</v>
      </c>
      <c r="J33" s="58">
        <v>4343</v>
      </c>
      <c r="K33" s="58">
        <v>4362</v>
      </c>
      <c r="L33" s="58">
        <v>4400</v>
      </c>
      <c r="M33" s="59">
        <v>4404</v>
      </c>
      <c r="N33" s="57">
        <f t="shared" si="0"/>
        <v>4221.166666666667</v>
      </c>
    </row>
    <row r="34" spans="1:14" ht="12" customHeight="1" x14ac:dyDescent="0.2">
      <c r="A34" s="56" t="str">
        <f>'Pregnant Women Participating'!A28</f>
        <v>Choctaw Indians, MS</v>
      </c>
      <c r="B34" s="57">
        <v>12</v>
      </c>
      <c r="C34" s="58">
        <v>12</v>
      </c>
      <c r="D34" s="58">
        <v>9</v>
      </c>
      <c r="E34" s="58">
        <v>6</v>
      </c>
      <c r="F34" s="58">
        <v>7</v>
      </c>
      <c r="G34" s="58">
        <v>8</v>
      </c>
      <c r="H34" s="58">
        <v>7</v>
      </c>
      <c r="I34" s="58">
        <v>8</v>
      </c>
      <c r="J34" s="58">
        <v>9</v>
      </c>
      <c r="K34" s="58">
        <v>12</v>
      </c>
      <c r="L34" s="58">
        <v>10</v>
      </c>
      <c r="M34" s="59">
        <v>9</v>
      </c>
      <c r="N34" s="57">
        <f t="shared" si="0"/>
        <v>9.0833333333333339</v>
      </c>
    </row>
    <row r="35" spans="1:14" ht="12" customHeight="1" x14ac:dyDescent="0.2">
      <c r="A35" s="56" t="str">
        <f>'Pregnant Women Participating'!A29</f>
        <v>Eastern Cherokee, NC</v>
      </c>
      <c r="B35" s="57">
        <v>21</v>
      </c>
      <c r="C35" s="58">
        <v>21</v>
      </c>
      <c r="D35" s="58">
        <v>21</v>
      </c>
      <c r="E35" s="58">
        <v>24</v>
      </c>
      <c r="F35" s="58">
        <v>23</v>
      </c>
      <c r="G35" s="58">
        <v>30</v>
      </c>
      <c r="H35" s="58">
        <v>27</v>
      </c>
      <c r="I35" s="58">
        <v>34</v>
      </c>
      <c r="J35" s="58">
        <v>24</v>
      </c>
      <c r="K35" s="58">
        <v>23</v>
      </c>
      <c r="L35" s="58">
        <v>20</v>
      </c>
      <c r="M35" s="59">
        <v>22</v>
      </c>
      <c r="N35" s="57">
        <f t="shared" si="0"/>
        <v>24.166666666666668</v>
      </c>
    </row>
    <row r="36" spans="1:14" s="64" customFormat="1" ht="24.75" customHeight="1" x14ac:dyDescent="0.2">
      <c r="A36" s="60" t="e">
        <f>'Pregnant Women Participating'!#REF!</f>
        <v>#REF!</v>
      </c>
      <c r="B36" s="61">
        <v>39322</v>
      </c>
      <c r="C36" s="62">
        <v>39183</v>
      </c>
      <c r="D36" s="62">
        <v>39126</v>
      </c>
      <c r="E36" s="62">
        <v>39961</v>
      </c>
      <c r="F36" s="62">
        <v>40599</v>
      </c>
      <c r="G36" s="62">
        <v>41868</v>
      </c>
      <c r="H36" s="62">
        <v>41703</v>
      </c>
      <c r="I36" s="62">
        <v>42023</v>
      </c>
      <c r="J36" s="62">
        <v>41828</v>
      </c>
      <c r="K36" s="62">
        <v>41293</v>
      </c>
      <c r="L36" s="62">
        <v>40442</v>
      </c>
      <c r="M36" s="63">
        <v>40499</v>
      </c>
      <c r="N36" s="61">
        <f t="shared" si="0"/>
        <v>40653.916666666664</v>
      </c>
    </row>
    <row r="37" spans="1:14" ht="12" customHeight="1" x14ac:dyDescent="0.2">
      <c r="A37" s="56" t="str">
        <f>'Pregnant Women Participating'!A30</f>
        <v>Illinois</v>
      </c>
      <c r="B37" s="57">
        <v>3855</v>
      </c>
      <c r="C37" s="58">
        <v>3760</v>
      </c>
      <c r="D37" s="58">
        <v>3708</v>
      </c>
      <c r="E37" s="58">
        <v>3848</v>
      </c>
      <c r="F37" s="58">
        <v>3979</v>
      </c>
      <c r="G37" s="58">
        <v>4081</v>
      </c>
      <c r="H37" s="58">
        <v>4078</v>
      </c>
      <c r="I37" s="58">
        <v>4071</v>
      </c>
      <c r="J37" s="58">
        <v>3988</v>
      </c>
      <c r="K37" s="58">
        <v>3990</v>
      </c>
      <c r="L37" s="58">
        <v>4068</v>
      </c>
      <c r="M37" s="59">
        <v>4065</v>
      </c>
      <c r="N37" s="57">
        <f t="shared" si="0"/>
        <v>3957.5833333333335</v>
      </c>
    </row>
    <row r="38" spans="1:14" ht="12" customHeight="1" x14ac:dyDescent="0.2">
      <c r="A38" s="56" t="str">
        <f>'Pregnant Women Participating'!A31</f>
        <v>Indiana</v>
      </c>
      <c r="B38" s="57">
        <v>5917</v>
      </c>
      <c r="C38" s="58">
        <v>6010</v>
      </c>
      <c r="D38" s="58">
        <v>6067</v>
      </c>
      <c r="E38" s="58">
        <v>6202</v>
      </c>
      <c r="F38" s="58">
        <v>6345</v>
      </c>
      <c r="G38" s="58">
        <v>6399</v>
      </c>
      <c r="H38" s="58">
        <v>6413</v>
      </c>
      <c r="I38" s="58">
        <v>6527</v>
      </c>
      <c r="J38" s="58">
        <v>6500</v>
      </c>
      <c r="K38" s="58">
        <v>6546</v>
      </c>
      <c r="L38" s="58">
        <v>6537</v>
      </c>
      <c r="M38" s="59">
        <v>6432</v>
      </c>
      <c r="N38" s="57">
        <f t="shared" si="0"/>
        <v>6324.583333333333</v>
      </c>
    </row>
    <row r="39" spans="1:14" ht="12" customHeight="1" x14ac:dyDescent="0.2">
      <c r="A39" s="56" t="str">
        <f>'Pregnant Women Participating'!A32</f>
        <v>Iowa</v>
      </c>
      <c r="B39" s="57">
        <v>2456</v>
      </c>
      <c r="C39" s="58">
        <v>2460</v>
      </c>
      <c r="D39" s="58">
        <v>2500</v>
      </c>
      <c r="E39" s="58">
        <v>2381</v>
      </c>
      <c r="F39" s="58">
        <v>2445</v>
      </c>
      <c r="G39" s="58">
        <v>2500</v>
      </c>
      <c r="H39" s="58">
        <v>2479</v>
      </c>
      <c r="I39" s="58">
        <v>2480</v>
      </c>
      <c r="J39" s="58">
        <v>2522</v>
      </c>
      <c r="K39" s="58">
        <v>2425</v>
      </c>
      <c r="L39" s="58">
        <v>2438</v>
      </c>
      <c r="M39" s="59">
        <v>2441</v>
      </c>
      <c r="N39" s="57">
        <f t="shared" si="0"/>
        <v>2460.5833333333335</v>
      </c>
    </row>
    <row r="40" spans="1:14" ht="12" customHeight="1" x14ac:dyDescent="0.2">
      <c r="A40" s="56" t="str">
        <f>'Pregnant Women Participating'!A33</f>
        <v>Michigan</v>
      </c>
      <c r="B40" s="57">
        <v>6812</v>
      </c>
      <c r="C40" s="58">
        <v>6822</v>
      </c>
      <c r="D40" s="58">
        <v>6810</v>
      </c>
      <c r="E40" s="58">
        <v>6846</v>
      </c>
      <c r="F40" s="58">
        <v>6841</v>
      </c>
      <c r="G40" s="58">
        <v>6887</v>
      </c>
      <c r="H40" s="58">
        <v>6929</v>
      </c>
      <c r="I40" s="58">
        <v>6792</v>
      </c>
      <c r="J40" s="58">
        <v>6722</v>
      </c>
      <c r="K40" s="58">
        <v>6693</v>
      </c>
      <c r="L40" s="58">
        <v>6713</v>
      </c>
      <c r="M40" s="59">
        <v>6676</v>
      </c>
      <c r="N40" s="57">
        <f t="shared" si="0"/>
        <v>6795.25</v>
      </c>
    </row>
    <row r="41" spans="1:14" ht="12" customHeight="1" x14ac:dyDescent="0.2">
      <c r="A41" s="56" t="str">
        <f>'Pregnant Women Participating'!A34</f>
        <v>Minnesota</v>
      </c>
      <c r="B41" s="57">
        <v>4347</v>
      </c>
      <c r="C41" s="58">
        <v>4372</v>
      </c>
      <c r="D41" s="58">
        <v>4423</v>
      </c>
      <c r="E41" s="58">
        <v>4537</v>
      </c>
      <c r="F41" s="58">
        <v>4569</v>
      </c>
      <c r="G41" s="58">
        <v>4639</v>
      </c>
      <c r="H41" s="58">
        <v>4633</v>
      </c>
      <c r="I41" s="58">
        <v>4733</v>
      </c>
      <c r="J41" s="58">
        <v>4667</v>
      </c>
      <c r="K41" s="58">
        <v>4568</v>
      </c>
      <c r="L41" s="58">
        <v>4504</v>
      </c>
      <c r="M41" s="59">
        <v>4420</v>
      </c>
      <c r="N41" s="57">
        <f t="shared" si="0"/>
        <v>4534.333333333333</v>
      </c>
    </row>
    <row r="42" spans="1:14" ht="12" customHeight="1" x14ac:dyDescent="0.2">
      <c r="A42" s="56" t="str">
        <f>'Pregnant Women Participating'!A35</f>
        <v>Ohio</v>
      </c>
      <c r="B42" s="57">
        <v>5637</v>
      </c>
      <c r="C42" s="58">
        <v>5724</v>
      </c>
      <c r="D42" s="58">
        <v>5664</v>
      </c>
      <c r="E42" s="58">
        <v>5780</v>
      </c>
      <c r="F42" s="58">
        <v>5847</v>
      </c>
      <c r="G42" s="58">
        <v>5911</v>
      </c>
      <c r="H42" s="58">
        <v>5922</v>
      </c>
      <c r="I42" s="58">
        <v>5964</v>
      </c>
      <c r="J42" s="58">
        <v>5974</v>
      </c>
      <c r="K42" s="58">
        <v>6064</v>
      </c>
      <c r="L42" s="58">
        <v>6140</v>
      </c>
      <c r="M42" s="59">
        <v>6121</v>
      </c>
      <c r="N42" s="57">
        <f t="shared" si="0"/>
        <v>5895.666666666667</v>
      </c>
    </row>
    <row r="43" spans="1:14" ht="12" customHeight="1" x14ac:dyDescent="0.2">
      <c r="A43" s="56" t="str">
        <f>'Pregnant Women Participating'!A36</f>
        <v>Wisconsin</v>
      </c>
      <c r="B43" s="57">
        <v>3294</v>
      </c>
      <c r="C43" s="58">
        <v>3340</v>
      </c>
      <c r="D43" s="58">
        <v>3285</v>
      </c>
      <c r="E43" s="58">
        <v>3354</v>
      </c>
      <c r="F43" s="58">
        <v>3409</v>
      </c>
      <c r="G43" s="58">
        <v>3522</v>
      </c>
      <c r="H43" s="58">
        <v>3480</v>
      </c>
      <c r="I43" s="58">
        <v>3531</v>
      </c>
      <c r="J43" s="58">
        <v>3506</v>
      </c>
      <c r="K43" s="58">
        <v>3579</v>
      </c>
      <c r="L43" s="58">
        <v>3547</v>
      </c>
      <c r="M43" s="59">
        <v>3539</v>
      </c>
      <c r="N43" s="57">
        <f t="shared" si="0"/>
        <v>3448.8333333333335</v>
      </c>
    </row>
    <row r="44" spans="1:14" s="64" customFormat="1" ht="24.75" customHeight="1" x14ac:dyDescent="0.2">
      <c r="A44" s="60" t="e">
        <f>'Pregnant Women Participating'!#REF!</f>
        <v>#REF!</v>
      </c>
      <c r="B44" s="61">
        <v>32318</v>
      </c>
      <c r="C44" s="62">
        <v>32488</v>
      </c>
      <c r="D44" s="62">
        <v>32457</v>
      </c>
      <c r="E44" s="62">
        <v>32948</v>
      </c>
      <c r="F44" s="62">
        <v>33435</v>
      </c>
      <c r="G44" s="62">
        <v>33939</v>
      </c>
      <c r="H44" s="62">
        <v>33934</v>
      </c>
      <c r="I44" s="62">
        <v>34098</v>
      </c>
      <c r="J44" s="62">
        <v>33879</v>
      </c>
      <c r="K44" s="62">
        <v>33865</v>
      </c>
      <c r="L44" s="62">
        <v>33947</v>
      </c>
      <c r="M44" s="63">
        <v>33694</v>
      </c>
      <c r="N44" s="61">
        <f t="shared" si="0"/>
        <v>33416.833333333336</v>
      </c>
    </row>
    <row r="45" spans="1:14" ht="12" customHeight="1" x14ac:dyDescent="0.2">
      <c r="A45" s="56" t="str">
        <f>'Pregnant Women Participating'!A37</f>
        <v>Arizona</v>
      </c>
      <c r="B45" s="57">
        <v>4196</v>
      </c>
      <c r="C45" s="58">
        <v>4181</v>
      </c>
      <c r="D45" s="58">
        <v>4187</v>
      </c>
      <c r="E45" s="58">
        <v>4150</v>
      </c>
      <c r="F45" s="58">
        <v>4136</v>
      </c>
      <c r="G45" s="58">
        <v>4220</v>
      </c>
      <c r="H45" s="58">
        <v>4168</v>
      </c>
      <c r="I45" s="58">
        <v>4189</v>
      </c>
      <c r="J45" s="58">
        <v>4156</v>
      </c>
      <c r="K45" s="58">
        <v>4176</v>
      </c>
      <c r="L45" s="58">
        <v>4365</v>
      </c>
      <c r="M45" s="59">
        <v>4332</v>
      </c>
      <c r="N45" s="57">
        <f t="shared" si="0"/>
        <v>4204.666666666667</v>
      </c>
    </row>
    <row r="46" spans="1:14" ht="12" customHeight="1" x14ac:dyDescent="0.2">
      <c r="A46" s="56" t="str">
        <f>'Pregnant Women Participating'!A38</f>
        <v>Arkansas</v>
      </c>
      <c r="B46" s="57">
        <v>1760</v>
      </c>
      <c r="C46" s="58">
        <v>1936</v>
      </c>
      <c r="D46" s="58">
        <v>1994</v>
      </c>
      <c r="E46" s="58">
        <v>1934</v>
      </c>
      <c r="F46" s="58">
        <v>2058</v>
      </c>
      <c r="G46" s="58">
        <v>2163</v>
      </c>
      <c r="H46" s="58">
        <v>2153</v>
      </c>
      <c r="I46" s="58">
        <v>2168</v>
      </c>
      <c r="J46" s="58">
        <v>2206</v>
      </c>
      <c r="K46" s="58">
        <v>2068</v>
      </c>
      <c r="L46" s="58">
        <v>2117</v>
      </c>
      <c r="M46" s="59">
        <v>2067</v>
      </c>
      <c r="N46" s="57">
        <f t="shared" si="0"/>
        <v>2052</v>
      </c>
    </row>
    <row r="47" spans="1:14" ht="12" customHeight="1" x14ac:dyDescent="0.2">
      <c r="A47" s="56" t="str">
        <f>'Pregnant Women Participating'!A39</f>
        <v>Louisiana</v>
      </c>
      <c r="B47" s="57">
        <v>2152</v>
      </c>
      <c r="C47" s="58">
        <v>2077</v>
      </c>
      <c r="D47" s="58">
        <v>2020</v>
      </c>
      <c r="E47" s="58">
        <v>2088</v>
      </c>
      <c r="F47" s="58">
        <v>2107</v>
      </c>
      <c r="G47" s="58">
        <v>2137</v>
      </c>
      <c r="H47" s="58">
        <v>2034</v>
      </c>
      <c r="I47" s="58">
        <v>2069</v>
      </c>
      <c r="J47" s="58">
        <v>2115</v>
      </c>
      <c r="K47" s="58">
        <v>2155</v>
      </c>
      <c r="L47" s="58">
        <v>2232</v>
      </c>
      <c r="M47" s="59">
        <v>2235</v>
      </c>
      <c r="N47" s="57">
        <f t="shared" si="0"/>
        <v>2118.4166666666665</v>
      </c>
    </row>
    <row r="48" spans="1:14" ht="12" customHeight="1" x14ac:dyDescent="0.2">
      <c r="A48" s="56" t="str">
        <f>'Pregnant Women Participating'!A40</f>
        <v>New Mexico</v>
      </c>
      <c r="B48" s="57">
        <v>1746</v>
      </c>
      <c r="C48" s="58">
        <v>1774</v>
      </c>
      <c r="D48" s="58">
        <v>1739</v>
      </c>
      <c r="E48" s="58">
        <v>1811</v>
      </c>
      <c r="F48" s="58">
        <v>1850</v>
      </c>
      <c r="G48" s="58">
        <v>1914</v>
      </c>
      <c r="H48" s="58">
        <v>1898</v>
      </c>
      <c r="I48" s="58">
        <v>1956</v>
      </c>
      <c r="J48" s="58">
        <v>1986</v>
      </c>
      <c r="K48" s="58">
        <v>2005</v>
      </c>
      <c r="L48" s="58">
        <v>2044</v>
      </c>
      <c r="M48" s="59">
        <v>2012</v>
      </c>
      <c r="N48" s="57">
        <f t="shared" si="0"/>
        <v>1894.5833333333333</v>
      </c>
    </row>
    <row r="49" spans="1:14" ht="12" customHeight="1" x14ac:dyDescent="0.2">
      <c r="A49" s="56" t="str">
        <f>'Pregnant Women Participating'!A41</f>
        <v>Oklahoma</v>
      </c>
      <c r="B49" s="57">
        <v>2743</v>
      </c>
      <c r="C49" s="58">
        <v>2713</v>
      </c>
      <c r="D49" s="58">
        <v>2717</v>
      </c>
      <c r="E49" s="58">
        <v>2843</v>
      </c>
      <c r="F49" s="58">
        <v>2913</v>
      </c>
      <c r="G49" s="58">
        <v>2972</v>
      </c>
      <c r="H49" s="58">
        <v>3049</v>
      </c>
      <c r="I49" s="58">
        <v>3096</v>
      </c>
      <c r="J49" s="58">
        <v>3190</v>
      </c>
      <c r="K49" s="58">
        <v>3187</v>
      </c>
      <c r="L49" s="58">
        <v>3205</v>
      </c>
      <c r="M49" s="59">
        <v>3277</v>
      </c>
      <c r="N49" s="57">
        <f t="shared" si="0"/>
        <v>2992.0833333333335</v>
      </c>
    </row>
    <row r="50" spans="1:14" ht="12" customHeight="1" x14ac:dyDescent="0.2">
      <c r="A50" s="56" t="str">
        <f>'Pregnant Women Participating'!A42</f>
        <v>Texas</v>
      </c>
      <c r="B50" s="57">
        <v>18957</v>
      </c>
      <c r="C50" s="58">
        <v>18934</v>
      </c>
      <c r="D50" s="58">
        <v>18500</v>
      </c>
      <c r="E50" s="58">
        <v>18874</v>
      </c>
      <c r="F50" s="58">
        <v>18971</v>
      </c>
      <c r="G50" s="58">
        <v>19557</v>
      </c>
      <c r="H50" s="58">
        <v>19494</v>
      </c>
      <c r="I50" s="58">
        <v>19743</v>
      </c>
      <c r="J50" s="58">
        <v>19825</v>
      </c>
      <c r="K50" s="58">
        <v>20112</v>
      </c>
      <c r="L50" s="58">
        <v>20749</v>
      </c>
      <c r="M50" s="59">
        <v>20592</v>
      </c>
      <c r="N50" s="57">
        <f t="shared" si="0"/>
        <v>19525.666666666668</v>
      </c>
    </row>
    <row r="51" spans="1:14" ht="12" customHeight="1" x14ac:dyDescent="0.2">
      <c r="A51" s="56" t="str">
        <f>'Pregnant Women Participating'!A43</f>
        <v>Utah</v>
      </c>
      <c r="B51" s="57">
        <v>2631</v>
      </c>
      <c r="C51" s="58">
        <v>2643</v>
      </c>
      <c r="D51" s="58">
        <v>2654</v>
      </c>
      <c r="E51" s="58">
        <v>2572</v>
      </c>
      <c r="F51" s="58">
        <v>2621</v>
      </c>
      <c r="G51" s="58">
        <v>2708</v>
      </c>
      <c r="H51" s="58">
        <v>2738</v>
      </c>
      <c r="I51" s="58">
        <v>2722</v>
      </c>
      <c r="J51" s="58">
        <v>2745</v>
      </c>
      <c r="K51" s="58">
        <v>2772</v>
      </c>
      <c r="L51" s="58">
        <v>2822</v>
      </c>
      <c r="M51" s="59">
        <v>2969</v>
      </c>
      <c r="N51" s="57">
        <f t="shared" si="0"/>
        <v>2716.4166666666665</v>
      </c>
    </row>
    <row r="52" spans="1:14" ht="12" customHeight="1" x14ac:dyDescent="0.2">
      <c r="A52" s="56" t="str">
        <f>'Pregnant Women Participating'!A44</f>
        <v>Inter-Tribal Council, AZ</v>
      </c>
      <c r="B52" s="57">
        <v>212</v>
      </c>
      <c r="C52" s="58">
        <v>207</v>
      </c>
      <c r="D52" s="58">
        <v>215</v>
      </c>
      <c r="E52" s="58">
        <v>219</v>
      </c>
      <c r="F52" s="58">
        <v>202</v>
      </c>
      <c r="G52" s="58">
        <v>204</v>
      </c>
      <c r="H52" s="58">
        <v>191</v>
      </c>
      <c r="I52" s="58">
        <v>181</v>
      </c>
      <c r="J52" s="58">
        <v>190</v>
      </c>
      <c r="K52" s="58">
        <v>185</v>
      </c>
      <c r="L52" s="58">
        <v>157</v>
      </c>
      <c r="M52" s="59">
        <v>158</v>
      </c>
      <c r="N52" s="57">
        <f t="shared" si="0"/>
        <v>193.41666666666666</v>
      </c>
    </row>
    <row r="53" spans="1:14" ht="12" customHeight="1" x14ac:dyDescent="0.2">
      <c r="A53" s="56" t="str">
        <f>'Pregnant Women Participating'!A45</f>
        <v>Navajo Nation, AZ</v>
      </c>
      <c r="B53" s="57">
        <v>214</v>
      </c>
      <c r="C53" s="58">
        <v>220</v>
      </c>
      <c r="D53" s="58">
        <v>221</v>
      </c>
      <c r="E53" s="58">
        <v>220</v>
      </c>
      <c r="F53" s="58">
        <v>214</v>
      </c>
      <c r="G53" s="58">
        <v>227</v>
      </c>
      <c r="H53" s="58">
        <v>229</v>
      </c>
      <c r="I53" s="58">
        <v>202</v>
      </c>
      <c r="J53" s="58">
        <v>197</v>
      </c>
      <c r="K53" s="58">
        <v>194</v>
      </c>
      <c r="L53" s="58">
        <v>181</v>
      </c>
      <c r="M53" s="59">
        <v>200</v>
      </c>
      <c r="N53" s="57">
        <f t="shared" si="0"/>
        <v>209.91666666666666</v>
      </c>
    </row>
    <row r="54" spans="1:14" ht="12" customHeight="1" x14ac:dyDescent="0.2">
      <c r="A54" s="56" t="str">
        <f>'Pregnant Women Participating'!A46</f>
        <v>Acoma, Canoncito &amp; Laguna, NM</v>
      </c>
      <c r="B54" s="57">
        <v>21</v>
      </c>
      <c r="C54" s="58">
        <v>18</v>
      </c>
      <c r="D54" s="58">
        <v>18</v>
      </c>
      <c r="E54" s="58">
        <v>15</v>
      </c>
      <c r="F54" s="58">
        <v>13</v>
      </c>
      <c r="G54" s="58">
        <v>15</v>
      </c>
      <c r="H54" s="58">
        <v>16</v>
      </c>
      <c r="I54" s="58">
        <v>19</v>
      </c>
      <c r="J54" s="58">
        <v>20</v>
      </c>
      <c r="K54" s="58">
        <v>22</v>
      </c>
      <c r="L54" s="58">
        <v>20</v>
      </c>
      <c r="M54" s="59">
        <v>22</v>
      </c>
      <c r="N54" s="57">
        <f t="shared" si="0"/>
        <v>18.25</v>
      </c>
    </row>
    <row r="55" spans="1:14" ht="12" customHeight="1" x14ac:dyDescent="0.2">
      <c r="A55" s="56" t="str">
        <f>'Pregnant Women Participating'!A47</f>
        <v>Eight Northern Pueblos, NM</v>
      </c>
      <c r="B55" s="57">
        <v>7</v>
      </c>
      <c r="C55" s="58">
        <v>10</v>
      </c>
      <c r="D55" s="58">
        <v>8</v>
      </c>
      <c r="E55" s="58">
        <v>8</v>
      </c>
      <c r="F55" s="58">
        <v>9</v>
      </c>
      <c r="G55" s="58">
        <v>12</v>
      </c>
      <c r="H55" s="58">
        <v>12</v>
      </c>
      <c r="I55" s="58">
        <v>14</v>
      </c>
      <c r="J55" s="58">
        <v>15</v>
      </c>
      <c r="K55" s="58">
        <v>18</v>
      </c>
      <c r="L55" s="58">
        <v>13</v>
      </c>
      <c r="M55" s="59">
        <v>13</v>
      </c>
      <c r="N55" s="57">
        <f t="shared" si="0"/>
        <v>11.583333333333334</v>
      </c>
    </row>
    <row r="56" spans="1:14" ht="12" customHeight="1" x14ac:dyDescent="0.2">
      <c r="A56" s="56" t="str">
        <f>'Pregnant Women Participating'!A48</f>
        <v>Five Sandoval Pueblos, NM</v>
      </c>
      <c r="B56" s="57">
        <v>4</v>
      </c>
      <c r="C56" s="58">
        <v>4</v>
      </c>
      <c r="D56" s="58">
        <v>5</v>
      </c>
      <c r="E56" s="58">
        <v>4</v>
      </c>
      <c r="F56" s="58">
        <v>5</v>
      </c>
      <c r="G56" s="58">
        <v>5</v>
      </c>
      <c r="H56" s="58">
        <v>6</v>
      </c>
      <c r="I56" s="58">
        <v>5</v>
      </c>
      <c r="J56" s="58">
        <v>6</v>
      </c>
      <c r="K56" s="58">
        <v>6</v>
      </c>
      <c r="L56" s="58">
        <v>5</v>
      </c>
      <c r="M56" s="59">
        <v>6</v>
      </c>
      <c r="N56" s="57">
        <f t="shared" si="0"/>
        <v>5.083333333333333</v>
      </c>
    </row>
    <row r="57" spans="1:14" ht="12" customHeight="1" x14ac:dyDescent="0.2">
      <c r="A57" s="56" t="str">
        <f>'Pregnant Women Participating'!A49</f>
        <v>Isleta Pueblo, NM</v>
      </c>
      <c r="B57" s="57">
        <v>26</v>
      </c>
      <c r="C57" s="58">
        <v>26</v>
      </c>
      <c r="D57" s="58">
        <v>30</v>
      </c>
      <c r="E57" s="58">
        <v>32</v>
      </c>
      <c r="F57" s="58">
        <v>31</v>
      </c>
      <c r="G57" s="58">
        <v>37</v>
      </c>
      <c r="H57" s="58">
        <v>40</v>
      </c>
      <c r="I57" s="58">
        <v>41</v>
      </c>
      <c r="J57" s="58">
        <v>35</v>
      </c>
      <c r="K57" s="58">
        <v>35</v>
      </c>
      <c r="L57" s="58">
        <v>36</v>
      </c>
      <c r="M57" s="59">
        <v>36</v>
      </c>
      <c r="N57" s="57">
        <f t="shared" si="0"/>
        <v>33.75</v>
      </c>
    </row>
    <row r="58" spans="1:14" ht="12" customHeight="1" x14ac:dyDescent="0.2">
      <c r="A58" s="56" t="str">
        <f>'Pregnant Women Participating'!A50</f>
        <v>San Felipe Pueblo, NM</v>
      </c>
      <c r="B58" s="57">
        <v>14</v>
      </c>
      <c r="C58" s="58">
        <v>12</v>
      </c>
      <c r="D58" s="58">
        <v>14</v>
      </c>
      <c r="E58" s="58">
        <v>15</v>
      </c>
      <c r="F58" s="58">
        <v>17</v>
      </c>
      <c r="G58" s="58">
        <v>16</v>
      </c>
      <c r="H58" s="58">
        <v>18</v>
      </c>
      <c r="I58" s="58">
        <v>17</v>
      </c>
      <c r="J58" s="58">
        <v>15</v>
      </c>
      <c r="K58" s="58">
        <v>14</v>
      </c>
      <c r="L58" s="58">
        <v>14</v>
      </c>
      <c r="M58" s="59">
        <v>15</v>
      </c>
      <c r="N58" s="57">
        <f t="shared" si="0"/>
        <v>15.083333333333334</v>
      </c>
    </row>
    <row r="59" spans="1:14" ht="12" customHeight="1" x14ac:dyDescent="0.2">
      <c r="A59" s="56" t="str">
        <f>'Pregnant Women Participating'!A51</f>
        <v>Santo Domingo Tribe, NM</v>
      </c>
      <c r="B59" s="57">
        <v>2</v>
      </c>
      <c r="C59" s="58">
        <v>4</v>
      </c>
      <c r="D59" s="58">
        <v>6</v>
      </c>
      <c r="E59" s="58">
        <v>4</v>
      </c>
      <c r="F59" s="58">
        <v>5</v>
      </c>
      <c r="G59" s="58">
        <v>6</v>
      </c>
      <c r="H59" s="58">
        <v>9</v>
      </c>
      <c r="I59" s="58">
        <v>9</v>
      </c>
      <c r="J59" s="58">
        <v>9</v>
      </c>
      <c r="K59" s="58">
        <v>9</v>
      </c>
      <c r="L59" s="58">
        <v>9</v>
      </c>
      <c r="M59" s="59">
        <v>9</v>
      </c>
      <c r="N59" s="57">
        <f t="shared" si="0"/>
        <v>6.75</v>
      </c>
    </row>
    <row r="60" spans="1:14" ht="12" customHeight="1" x14ac:dyDescent="0.2">
      <c r="A60" s="56" t="str">
        <f>'Pregnant Women Participating'!A52</f>
        <v>Zuni Pueblo, NM</v>
      </c>
      <c r="B60" s="57">
        <v>40</v>
      </c>
      <c r="C60" s="58">
        <v>41</v>
      </c>
      <c r="D60" s="58">
        <v>41</v>
      </c>
      <c r="E60" s="58">
        <v>33</v>
      </c>
      <c r="F60" s="58">
        <v>31</v>
      </c>
      <c r="G60" s="58">
        <v>34</v>
      </c>
      <c r="H60" s="58">
        <v>37</v>
      </c>
      <c r="I60" s="58">
        <v>44</v>
      </c>
      <c r="J60" s="58">
        <v>42</v>
      </c>
      <c r="K60" s="58">
        <v>47</v>
      </c>
      <c r="L60" s="58">
        <v>48</v>
      </c>
      <c r="M60" s="59">
        <v>47</v>
      </c>
      <c r="N60" s="57">
        <f t="shared" si="0"/>
        <v>40.416666666666664</v>
      </c>
    </row>
    <row r="61" spans="1:14" ht="12" customHeight="1" x14ac:dyDescent="0.2">
      <c r="A61" s="56" t="str">
        <f>'Pregnant Women Participating'!A53</f>
        <v>Cherokee Nation, OK</v>
      </c>
      <c r="B61" s="57">
        <v>161</v>
      </c>
      <c r="C61" s="58">
        <v>163</v>
      </c>
      <c r="D61" s="58">
        <v>156</v>
      </c>
      <c r="E61" s="58">
        <v>155</v>
      </c>
      <c r="F61" s="58">
        <v>162</v>
      </c>
      <c r="G61" s="58">
        <v>166</v>
      </c>
      <c r="H61" s="58">
        <v>171</v>
      </c>
      <c r="I61" s="58">
        <v>169</v>
      </c>
      <c r="J61" s="58">
        <v>171</v>
      </c>
      <c r="K61" s="58">
        <v>181</v>
      </c>
      <c r="L61" s="58">
        <v>182</v>
      </c>
      <c r="M61" s="59">
        <v>188</v>
      </c>
      <c r="N61" s="57">
        <f t="shared" si="0"/>
        <v>168.75</v>
      </c>
    </row>
    <row r="62" spans="1:14" ht="12" customHeight="1" x14ac:dyDescent="0.2">
      <c r="A62" s="56" t="str">
        <f>'Pregnant Women Participating'!A54</f>
        <v>Chickasaw Nation, OK</v>
      </c>
      <c r="B62" s="57">
        <v>163</v>
      </c>
      <c r="C62" s="58">
        <v>158</v>
      </c>
      <c r="D62" s="58">
        <v>161</v>
      </c>
      <c r="E62" s="58">
        <v>167</v>
      </c>
      <c r="F62" s="58">
        <v>166</v>
      </c>
      <c r="G62" s="58">
        <v>175</v>
      </c>
      <c r="H62" s="58">
        <v>166</v>
      </c>
      <c r="I62" s="58">
        <v>165</v>
      </c>
      <c r="J62" s="58">
        <v>164</v>
      </c>
      <c r="K62" s="58">
        <v>167</v>
      </c>
      <c r="L62" s="58">
        <v>185</v>
      </c>
      <c r="M62" s="59">
        <v>194</v>
      </c>
      <c r="N62" s="57">
        <f t="shared" si="0"/>
        <v>169.25</v>
      </c>
    </row>
    <row r="63" spans="1:14" ht="12" customHeight="1" x14ac:dyDescent="0.2">
      <c r="A63" s="56" t="str">
        <f>'Pregnant Women Participating'!A55</f>
        <v>Choctaw Nation, OK</v>
      </c>
      <c r="B63" s="57">
        <v>166</v>
      </c>
      <c r="C63" s="58">
        <v>161</v>
      </c>
      <c r="D63" s="58">
        <v>162</v>
      </c>
      <c r="E63" s="58">
        <v>169</v>
      </c>
      <c r="F63" s="58">
        <v>168</v>
      </c>
      <c r="G63" s="58">
        <v>169</v>
      </c>
      <c r="H63" s="58">
        <v>168</v>
      </c>
      <c r="I63" s="58">
        <v>165</v>
      </c>
      <c r="J63" s="58">
        <v>169</v>
      </c>
      <c r="K63" s="58">
        <v>170</v>
      </c>
      <c r="L63" s="58">
        <v>176</v>
      </c>
      <c r="M63" s="59">
        <v>177</v>
      </c>
      <c r="N63" s="57">
        <f t="shared" si="0"/>
        <v>168.33333333333334</v>
      </c>
    </row>
    <row r="64" spans="1:14" ht="12" customHeight="1" x14ac:dyDescent="0.2">
      <c r="A64" s="56" t="str">
        <f>'Pregnant Women Participating'!A56</f>
        <v>Citizen Potawatomi Nation, OK</v>
      </c>
      <c r="B64" s="57">
        <v>40</v>
      </c>
      <c r="C64" s="58">
        <v>40</v>
      </c>
      <c r="D64" s="58">
        <v>47</v>
      </c>
      <c r="E64" s="58">
        <v>51</v>
      </c>
      <c r="F64" s="58">
        <v>55</v>
      </c>
      <c r="G64" s="58">
        <v>54</v>
      </c>
      <c r="H64" s="58">
        <v>56</v>
      </c>
      <c r="I64" s="58">
        <v>62</v>
      </c>
      <c r="J64" s="58">
        <v>64</v>
      </c>
      <c r="K64" s="58">
        <v>72</v>
      </c>
      <c r="L64" s="58">
        <v>65</v>
      </c>
      <c r="M64" s="59">
        <v>67</v>
      </c>
      <c r="N64" s="57">
        <f t="shared" si="0"/>
        <v>56.083333333333336</v>
      </c>
    </row>
    <row r="65" spans="1:14" ht="12" customHeight="1" x14ac:dyDescent="0.2">
      <c r="A65" s="56" t="str">
        <f>'Pregnant Women Participating'!A57</f>
        <v>Inter-Tribal Council, OK</v>
      </c>
      <c r="B65" s="57">
        <v>23</v>
      </c>
      <c r="C65" s="58">
        <v>23</v>
      </c>
      <c r="D65" s="58">
        <v>23</v>
      </c>
      <c r="E65" s="58">
        <v>20</v>
      </c>
      <c r="F65" s="58">
        <v>20</v>
      </c>
      <c r="G65" s="58">
        <v>20</v>
      </c>
      <c r="H65" s="58">
        <v>19</v>
      </c>
      <c r="I65" s="58">
        <v>20</v>
      </c>
      <c r="J65" s="58">
        <v>20</v>
      </c>
      <c r="K65" s="58">
        <v>19</v>
      </c>
      <c r="L65" s="58">
        <v>21</v>
      </c>
      <c r="M65" s="59">
        <v>24</v>
      </c>
      <c r="N65" s="57">
        <f t="shared" si="0"/>
        <v>21</v>
      </c>
    </row>
    <row r="66" spans="1:14" ht="12" customHeight="1" x14ac:dyDescent="0.2">
      <c r="A66" s="56" t="str">
        <f>'Pregnant Women Participating'!A58</f>
        <v>Muscogee Creek Nation, OK</v>
      </c>
      <c r="B66" s="57">
        <v>69</v>
      </c>
      <c r="C66" s="58">
        <v>72</v>
      </c>
      <c r="D66" s="58">
        <v>76</v>
      </c>
      <c r="E66" s="58">
        <v>77</v>
      </c>
      <c r="F66" s="58">
        <v>74</v>
      </c>
      <c r="G66" s="58">
        <v>73</v>
      </c>
      <c r="H66" s="58">
        <v>70</v>
      </c>
      <c r="I66" s="58">
        <v>68</v>
      </c>
      <c r="J66" s="58">
        <v>72</v>
      </c>
      <c r="K66" s="58">
        <v>85</v>
      </c>
      <c r="L66" s="58">
        <v>83</v>
      </c>
      <c r="M66" s="59">
        <v>75</v>
      </c>
      <c r="N66" s="57">
        <f t="shared" si="0"/>
        <v>74.5</v>
      </c>
    </row>
    <row r="67" spans="1:14" ht="12" customHeight="1" x14ac:dyDescent="0.2">
      <c r="A67" s="56" t="str">
        <f>'Pregnant Women Participating'!A59</f>
        <v>Osage Tribal Council, OK</v>
      </c>
      <c r="B67" s="57">
        <v>83</v>
      </c>
      <c r="C67" s="58">
        <v>85</v>
      </c>
      <c r="D67" s="58">
        <v>83</v>
      </c>
      <c r="E67" s="58">
        <v>81</v>
      </c>
      <c r="F67" s="58">
        <v>81</v>
      </c>
      <c r="G67" s="58">
        <v>82</v>
      </c>
      <c r="H67" s="58">
        <v>79</v>
      </c>
      <c r="I67" s="58">
        <v>77</v>
      </c>
      <c r="J67" s="58">
        <v>82</v>
      </c>
      <c r="K67" s="58">
        <v>81</v>
      </c>
      <c r="L67" s="58">
        <v>78</v>
      </c>
      <c r="M67" s="59">
        <v>80</v>
      </c>
      <c r="N67" s="57">
        <f t="shared" si="0"/>
        <v>81</v>
      </c>
    </row>
    <row r="68" spans="1:14" ht="12" customHeight="1" x14ac:dyDescent="0.2">
      <c r="A68" s="56" t="str">
        <f>'Pregnant Women Participating'!A60</f>
        <v>Otoe-Missouria Tribe, OK</v>
      </c>
      <c r="B68" s="57">
        <v>5</v>
      </c>
      <c r="C68" s="58">
        <v>5</v>
      </c>
      <c r="D68" s="58">
        <v>8</v>
      </c>
      <c r="E68" s="58">
        <v>9</v>
      </c>
      <c r="F68" s="58">
        <v>12</v>
      </c>
      <c r="G68" s="58">
        <v>14</v>
      </c>
      <c r="H68" s="58">
        <v>13</v>
      </c>
      <c r="I68" s="58">
        <v>14</v>
      </c>
      <c r="J68" s="58">
        <v>10</v>
      </c>
      <c r="K68" s="58">
        <v>8</v>
      </c>
      <c r="L68" s="58">
        <v>9</v>
      </c>
      <c r="M68" s="59">
        <v>9</v>
      </c>
      <c r="N68" s="57">
        <f t="shared" si="0"/>
        <v>9.6666666666666661</v>
      </c>
    </row>
    <row r="69" spans="1:14" ht="12" customHeight="1" x14ac:dyDescent="0.2">
      <c r="A69" s="56" t="str">
        <f>'Pregnant Women Participating'!A61</f>
        <v>Wichita, Caddo &amp; Delaware (WCD), OK</v>
      </c>
      <c r="B69" s="57">
        <v>121</v>
      </c>
      <c r="C69" s="58">
        <v>128</v>
      </c>
      <c r="D69" s="58">
        <v>126</v>
      </c>
      <c r="E69" s="58">
        <v>124</v>
      </c>
      <c r="F69" s="58">
        <v>134</v>
      </c>
      <c r="G69" s="58">
        <v>133</v>
      </c>
      <c r="H69" s="58">
        <v>135</v>
      </c>
      <c r="I69" s="58">
        <v>127</v>
      </c>
      <c r="J69" s="58">
        <v>118</v>
      </c>
      <c r="K69" s="58">
        <v>119</v>
      </c>
      <c r="L69" s="58">
        <v>120</v>
      </c>
      <c r="M69" s="59">
        <v>113</v>
      </c>
      <c r="N69" s="57">
        <f t="shared" si="0"/>
        <v>124.83333333333333</v>
      </c>
    </row>
    <row r="70" spans="1:14" s="64" customFormat="1" ht="24.75" customHeight="1" x14ac:dyDescent="0.2">
      <c r="A70" s="60" t="e">
        <f>'Pregnant Women Participating'!#REF!</f>
        <v>#REF!</v>
      </c>
      <c r="B70" s="61">
        <v>35556</v>
      </c>
      <c r="C70" s="62">
        <v>35635</v>
      </c>
      <c r="D70" s="62">
        <v>35211</v>
      </c>
      <c r="E70" s="62">
        <v>35675</v>
      </c>
      <c r="F70" s="62">
        <v>36055</v>
      </c>
      <c r="G70" s="62">
        <v>37113</v>
      </c>
      <c r="H70" s="62">
        <v>36969</v>
      </c>
      <c r="I70" s="62">
        <v>37342</v>
      </c>
      <c r="J70" s="62">
        <v>37622</v>
      </c>
      <c r="K70" s="62">
        <v>37907</v>
      </c>
      <c r="L70" s="62">
        <v>38936</v>
      </c>
      <c r="M70" s="63">
        <v>38917</v>
      </c>
      <c r="N70" s="61">
        <f t="shared" si="0"/>
        <v>36911.5</v>
      </c>
    </row>
    <row r="71" spans="1:14" ht="12" customHeight="1" x14ac:dyDescent="0.2">
      <c r="A71" s="56" t="str">
        <f>'Pregnant Women Participating'!A62</f>
        <v>Colorado</v>
      </c>
      <c r="B71" s="57">
        <v>4590</v>
      </c>
      <c r="C71" s="58">
        <v>4549</v>
      </c>
      <c r="D71" s="58">
        <v>4552</v>
      </c>
      <c r="E71" s="58">
        <v>4518</v>
      </c>
      <c r="F71" s="58">
        <v>4619</v>
      </c>
      <c r="G71" s="58">
        <v>4769</v>
      </c>
      <c r="H71" s="58">
        <v>4727</v>
      </c>
      <c r="I71" s="58">
        <v>4797</v>
      </c>
      <c r="J71" s="58">
        <v>4802</v>
      </c>
      <c r="K71" s="58">
        <v>4787</v>
      </c>
      <c r="L71" s="58">
        <v>4900</v>
      </c>
      <c r="M71" s="59">
        <v>4949</v>
      </c>
      <c r="N71" s="57">
        <f t="shared" si="0"/>
        <v>4713.25</v>
      </c>
    </row>
    <row r="72" spans="1:14" ht="12" customHeight="1" x14ac:dyDescent="0.2">
      <c r="A72" s="56" t="str">
        <f>'Pregnant Women Participating'!A63</f>
        <v>Kansas</v>
      </c>
      <c r="B72" s="57">
        <v>2090</v>
      </c>
      <c r="C72" s="58">
        <v>2074</v>
      </c>
      <c r="D72" s="58">
        <v>2085</v>
      </c>
      <c r="E72" s="58">
        <v>2164</v>
      </c>
      <c r="F72" s="58">
        <v>2131</v>
      </c>
      <c r="G72" s="58">
        <v>2154</v>
      </c>
      <c r="H72" s="58">
        <v>2091</v>
      </c>
      <c r="I72" s="58">
        <v>2130</v>
      </c>
      <c r="J72" s="58">
        <v>2097</v>
      </c>
      <c r="K72" s="58">
        <v>2125</v>
      </c>
      <c r="L72" s="58">
        <v>2190</v>
      </c>
      <c r="M72" s="59">
        <v>2189</v>
      </c>
      <c r="N72" s="57">
        <f t="shared" si="0"/>
        <v>2126.6666666666665</v>
      </c>
    </row>
    <row r="73" spans="1:14" ht="12" customHeight="1" x14ac:dyDescent="0.2">
      <c r="A73" s="56" t="str">
        <f>'Pregnant Women Participating'!A64</f>
        <v>Missouri</v>
      </c>
      <c r="B73" s="57">
        <v>3860</v>
      </c>
      <c r="C73" s="58">
        <v>3893</v>
      </c>
      <c r="D73" s="58">
        <v>3875</v>
      </c>
      <c r="E73" s="58">
        <v>3905</v>
      </c>
      <c r="F73" s="58">
        <v>4011</v>
      </c>
      <c r="G73" s="58">
        <v>3967</v>
      </c>
      <c r="H73" s="58">
        <v>3941</v>
      </c>
      <c r="I73" s="58">
        <v>3917</v>
      </c>
      <c r="J73" s="58">
        <v>3848</v>
      </c>
      <c r="K73" s="58">
        <v>3801</v>
      </c>
      <c r="L73" s="58">
        <v>3911</v>
      </c>
      <c r="M73" s="59">
        <v>3999</v>
      </c>
      <c r="N73" s="57">
        <f t="shared" si="0"/>
        <v>3910.6666666666665</v>
      </c>
    </row>
    <row r="74" spans="1:14" ht="12" customHeight="1" x14ac:dyDescent="0.2">
      <c r="A74" s="56" t="str">
        <f>'Pregnant Women Participating'!A65</f>
        <v>Montana</v>
      </c>
      <c r="B74" s="57">
        <v>747</v>
      </c>
      <c r="C74" s="58">
        <v>788</v>
      </c>
      <c r="D74" s="58">
        <v>795</v>
      </c>
      <c r="E74" s="58">
        <v>821</v>
      </c>
      <c r="F74" s="58">
        <v>816</v>
      </c>
      <c r="G74" s="58">
        <v>803</v>
      </c>
      <c r="H74" s="58">
        <v>792</v>
      </c>
      <c r="I74" s="58">
        <v>821</v>
      </c>
      <c r="J74" s="58">
        <v>818</v>
      </c>
      <c r="K74" s="58">
        <v>829</v>
      </c>
      <c r="L74" s="58">
        <v>839</v>
      </c>
      <c r="M74" s="59">
        <v>827</v>
      </c>
      <c r="N74" s="57">
        <f t="shared" si="0"/>
        <v>808</v>
      </c>
    </row>
    <row r="75" spans="1:14" ht="12" customHeight="1" x14ac:dyDescent="0.2">
      <c r="A75" s="56" t="str">
        <f>'Pregnant Women Participating'!A66</f>
        <v>Nebraska</v>
      </c>
      <c r="B75" s="57">
        <v>1213</v>
      </c>
      <c r="C75" s="58">
        <v>1215</v>
      </c>
      <c r="D75" s="58">
        <v>1225</v>
      </c>
      <c r="E75" s="58">
        <v>1202</v>
      </c>
      <c r="F75" s="58">
        <v>1232</v>
      </c>
      <c r="G75" s="58">
        <v>1263</v>
      </c>
      <c r="H75" s="58">
        <v>1267</v>
      </c>
      <c r="I75" s="58">
        <v>1262</v>
      </c>
      <c r="J75" s="58">
        <v>1279</v>
      </c>
      <c r="K75" s="58">
        <v>1269</v>
      </c>
      <c r="L75" s="58">
        <v>1301</v>
      </c>
      <c r="M75" s="59">
        <v>1311</v>
      </c>
      <c r="N75" s="57">
        <f t="shared" si="0"/>
        <v>1253.25</v>
      </c>
    </row>
    <row r="76" spans="1:14" ht="12" customHeight="1" x14ac:dyDescent="0.2">
      <c r="A76" s="56" t="str">
        <f>'Pregnant Women Participating'!A67</f>
        <v>North Dakota</v>
      </c>
      <c r="B76" s="57">
        <v>409</v>
      </c>
      <c r="C76" s="58">
        <v>414</v>
      </c>
      <c r="D76" s="58">
        <v>415</v>
      </c>
      <c r="E76" s="58">
        <v>431</v>
      </c>
      <c r="F76" s="58">
        <v>434</v>
      </c>
      <c r="G76" s="58">
        <v>447</v>
      </c>
      <c r="H76" s="58">
        <v>444</v>
      </c>
      <c r="I76" s="58">
        <v>454</v>
      </c>
      <c r="J76" s="58">
        <v>457</v>
      </c>
      <c r="K76" s="58">
        <v>460</v>
      </c>
      <c r="L76" s="58">
        <v>461</v>
      </c>
      <c r="M76" s="59">
        <v>458</v>
      </c>
      <c r="N76" s="57">
        <f t="shared" si="0"/>
        <v>440.33333333333331</v>
      </c>
    </row>
    <row r="77" spans="1:14" ht="12" customHeight="1" x14ac:dyDescent="0.2">
      <c r="A77" s="56" t="str">
        <f>'Pregnant Women Participating'!A68</f>
        <v>South Dakota</v>
      </c>
      <c r="B77" s="57">
        <v>577</v>
      </c>
      <c r="C77" s="58">
        <v>588</v>
      </c>
      <c r="D77" s="58">
        <v>577</v>
      </c>
      <c r="E77" s="58">
        <v>593</v>
      </c>
      <c r="F77" s="58">
        <v>607</v>
      </c>
      <c r="G77" s="58">
        <v>611</v>
      </c>
      <c r="H77" s="58">
        <v>608</v>
      </c>
      <c r="I77" s="58">
        <v>597</v>
      </c>
      <c r="J77" s="58">
        <v>571</v>
      </c>
      <c r="K77" s="58">
        <v>591</v>
      </c>
      <c r="L77" s="58">
        <v>573</v>
      </c>
      <c r="M77" s="59">
        <v>570</v>
      </c>
      <c r="N77" s="57">
        <f t="shared" si="0"/>
        <v>588.58333333333337</v>
      </c>
    </row>
    <row r="78" spans="1:14" ht="12" customHeight="1" x14ac:dyDescent="0.2">
      <c r="A78" s="56" t="str">
        <f>'Pregnant Women Participating'!A69</f>
        <v>Wyoming</v>
      </c>
      <c r="B78" s="57">
        <v>475</v>
      </c>
      <c r="C78" s="58">
        <v>478</v>
      </c>
      <c r="D78" s="58">
        <v>472</v>
      </c>
      <c r="E78" s="58">
        <v>481</v>
      </c>
      <c r="F78" s="58">
        <v>474</v>
      </c>
      <c r="G78" s="58">
        <v>497</v>
      </c>
      <c r="H78" s="58">
        <v>484</v>
      </c>
      <c r="I78" s="58">
        <v>480</v>
      </c>
      <c r="J78" s="58">
        <v>474</v>
      </c>
      <c r="K78" s="58">
        <v>459</v>
      </c>
      <c r="L78" s="58">
        <v>474</v>
      </c>
      <c r="M78" s="59">
        <v>469</v>
      </c>
      <c r="N78" s="57">
        <f t="shared" si="0"/>
        <v>476.41666666666669</v>
      </c>
    </row>
    <row r="79" spans="1:14" ht="12" customHeight="1" x14ac:dyDescent="0.2">
      <c r="A79" s="56" t="str">
        <f>'Pregnant Women Participating'!A70</f>
        <v>Ute Mountain Ute Tribe, CO</v>
      </c>
      <c r="B79" s="57">
        <v>2</v>
      </c>
      <c r="C79" s="58">
        <v>1</v>
      </c>
      <c r="D79" s="58">
        <v>1</v>
      </c>
      <c r="E79" s="58">
        <v>2</v>
      </c>
      <c r="F79" s="58">
        <v>1</v>
      </c>
      <c r="G79" s="58">
        <v>2</v>
      </c>
      <c r="H79" s="58">
        <v>5</v>
      </c>
      <c r="I79" s="58">
        <v>5</v>
      </c>
      <c r="J79" s="58">
        <v>5</v>
      </c>
      <c r="K79" s="58">
        <v>6</v>
      </c>
      <c r="L79" s="58">
        <v>7</v>
      </c>
      <c r="M79" s="59">
        <v>8</v>
      </c>
      <c r="N79" s="57">
        <f t="shared" si="0"/>
        <v>3.75</v>
      </c>
    </row>
    <row r="80" spans="1:14" ht="12" customHeight="1" x14ac:dyDescent="0.2">
      <c r="A80" s="56" t="str">
        <f>'Pregnant Women Participating'!A71</f>
        <v>Omaha Sioux, NE</v>
      </c>
      <c r="B80" s="57">
        <v>3</v>
      </c>
      <c r="C80" s="58">
        <v>2</v>
      </c>
      <c r="D80" s="58">
        <v>1</v>
      </c>
      <c r="E80" s="58">
        <v>2</v>
      </c>
      <c r="F80" s="58">
        <v>2</v>
      </c>
      <c r="G80" s="58">
        <v>2</v>
      </c>
      <c r="H80" s="58">
        <v>3</v>
      </c>
      <c r="I80" s="58">
        <v>3</v>
      </c>
      <c r="J80" s="58">
        <v>3</v>
      </c>
      <c r="K80" s="58">
        <v>3</v>
      </c>
      <c r="L80" s="58">
        <v>3</v>
      </c>
      <c r="M80" s="59">
        <v>3</v>
      </c>
      <c r="N80" s="57">
        <f t="shared" si="0"/>
        <v>2.5</v>
      </c>
    </row>
    <row r="81" spans="1:14" ht="12" customHeight="1" x14ac:dyDescent="0.2">
      <c r="A81" s="56" t="str">
        <f>'Pregnant Women Participating'!A72</f>
        <v>Santee Sioux, NE</v>
      </c>
      <c r="B81" s="57">
        <v>0</v>
      </c>
      <c r="C81" s="58">
        <v>0</v>
      </c>
      <c r="D81" s="58">
        <v>0</v>
      </c>
      <c r="E81" s="58">
        <v>0</v>
      </c>
      <c r="F81" s="58">
        <v>0</v>
      </c>
      <c r="G81" s="58">
        <v>0</v>
      </c>
      <c r="H81" s="58">
        <v>0</v>
      </c>
      <c r="I81" s="58">
        <v>1</v>
      </c>
      <c r="J81" s="58">
        <v>0</v>
      </c>
      <c r="K81" s="58">
        <v>0</v>
      </c>
      <c r="L81" s="58">
        <v>0</v>
      </c>
      <c r="M81" s="59">
        <v>1</v>
      </c>
      <c r="N81" s="57">
        <f t="shared" si="0"/>
        <v>0.16666666666666666</v>
      </c>
    </row>
    <row r="82" spans="1:14" ht="12" customHeight="1" x14ac:dyDescent="0.2">
      <c r="A82" s="56" t="str">
        <f>'Pregnant Women Participating'!A73</f>
        <v>Winnebago Tribe, NE</v>
      </c>
      <c r="B82" s="57">
        <v>1</v>
      </c>
      <c r="C82" s="58">
        <v>1</v>
      </c>
      <c r="D82" s="58">
        <v>1</v>
      </c>
      <c r="E82" s="58">
        <v>1</v>
      </c>
      <c r="F82" s="58">
        <v>1</v>
      </c>
      <c r="G82" s="58">
        <v>0</v>
      </c>
      <c r="H82" s="58">
        <v>0</v>
      </c>
      <c r="I82" s="58">
        <v>2</v>
      </c>
      <c r="J82" s="58">
        <v>3</v>
      </c>
      <c r="K82" s="58">
        <v>4</v>
      </c>
      <c r="L82" s="58">
        <v>3</v>
      </c>
      <c r="M82" s="59">
        <v>3</v>
      </c>
      <c r="N82" s="57">
        <f t="shared" si="0"/>
        <v>1.6666666666666667</v>
      </c>
    </row>
    <row r="83" spans="1:14" ht="12" customHeight="1" x14ac:dyDescent="0.2">
      <c r="A83" s="56" t="str">
        <f>'Pregnant Women Participating'!A74</f>
        <v>Standing Rock Sioux Tribe, ND</v>
      </c>
      <c r="B83" s="57">
        <v>4</v>
      </c>
      <c r="C83" s="58">
        <v>5</v>
      </c>
      <c r="D83" s="58">
        <v>4</v>
      </c>
      <c r="E83" s="58">
        <v>5</v>
      </c>
      <c r="F83" s="58">
        <v>5</v>
      </c>
      <c r="G83" s="58">
        <v>6</v>
      </c>
      <c r="H83" s="58">
        <v>6</v>
      </c>
      <c r="I83" s="58">
        <v>6</v>
      </c>
      <c r="J83" s="58">
        <v>7</v>
      </c>
      <c r="K83" s="58">
        <v>8</v>
      </c>
      <c r="L83" s="58">
        <v>10</v>
      </c>
      <c r="M83" s="59">
        <v>9</v>
      </c>
      <c r="N83" s="57">
        <f t="shared" si="0"/>
        <v>6.25</v>
      </c>
    </row>
    <row r="84" spans="1:14" ht="12" customHeight="1" x14ac:dyDescent="0.2">
      <c r="A84" s="56" t="str">
        <f>'Pregnant Women Participating'!A75</f>
        <v>Three Affiliated Tribes, ND</v>
      </c>
      <c r="B84" s="57">
        <v>1</v>
      </c>
      <c r="C84" s="58">
        <v>0</v>
      </c>
      <c r="D84" s="58">
        <v>1</v>
      </c>
      <c r="E84" s="58">
        <v>2</v>
      </c>
      <c r="F84" s="58">
        <v>3</v>
      </c>
      <c r="G84" s="58">
        <v>2</v>
      </c>
      <c r="H84" s="58">
        <v>2</v>
      </c>
      <c r="I84" s="58">
        <v>1</v>
      </c>
      <c r="J84" s="58">
        <v>1</v>
      </c>
      <c r="K84" s="58">
        <v>1</v>
      </c>
      <c r="L84" s="58">
        <v>2</v>
      </c>
      <c r="M84" s="59">
        <v>1</v>
      </c>
      <c r="N84" s="57">
        <f t="shared" si="0"/>
        <v>1.4166666666666667</v>
      </c>
    </row>
    <row r="85" spans="1:14" ht="12" customHeight="1" x14ac:dyDescent="0.2">
      <c r="A85" s="56" t="str">
        <f>'Pregnant Women Participating'!A76</f>
        <v>Cheyenne River Sioux, SD</v>
      </c>
      <c r="B85" s="57">
        <v>13</v>
      </c>
      <c r="C85" s="58">
        <v>17</v>
      </c>
      <c r="D85" s="58">
        <v>18</v>
      </c>
      <c r="E85" s="58">
        <v>19</v>
      </c>
      <c r="F85" s="58">
        <v>20</v>
      </c>
      <c r="G85" s="58">
        <v>20</v>
      </c>
      <c r="H85" s="58">
        <v>19</v>
      </c>
      <c r="I85" s="58">
        <v>20</v>
      </c>
      <c r="J85" s="58">
        <v>24</v>
      </c>
      <c r="K85" s="58">
        <v>23</v>
      </c>
      <c r="L85" s="58">
        <v>24</v>
      </c>
      <c r="M85" s="59">
        <v>19</v>
      </c>
      <c r="N85" s="57">
        <f t="shared" si="0"/>
        <v>19.666666666666668</v>
      </c>
    </row>
    <row r="86" spans="1:14" ht="12" customHeight="1" x14ac:dyDescent="0.2">
      <c r="A86" s="56" t="str">
        <f>'Pregnant Women Participating'!A77</f>
        <v>Rosebud Sioux, SD</v>
      </c>
      <c r="B86" s="57">
        <v>31</v>
      </c>
      <c r="C86" s="58">
        <v>20</v>
      </c>
      <c r="D86" s="58">
        <v>22</v>
      </c>
      <c r="E86" s="58">
        <v>27</v>
      </c>
      <c r="F86" s="58">
        <v>25</v>
      </c>
      <c r="G86" s="58">
        <v>28</v>
      </c>
      <c r="H86" s="58">
        <v>33</v>
      </c>
      <c r="I86" s="58">
        <v>26</v>
      </c>
      <c r="J86" s="58">
        <v>27</v>
      </c>
      <c r="K86" s="58">
        <v>29</v>
      </c>
      <c r="L86" s="58">
        <v>32</v>
      </c>
      <c r="M86" s="59">
        <v>24</v>
      </c>
      <c r="N86" s="57">
        <f t="shared" si="0"/>
        <v>27</v>
      </c>
    </row>
    <row r="87" spans="1:14" ht="12" customHeight="1" x14ac:dyDescent="0.2">
      <c r="A87" s="56" t="str">
        <f>'Pregnant Women Participating'!A78</f>
        <v>Northern Arapahoe, WY</v>
      </c>
      <c r="B87" s="57">
        <v>11</v>
      </c>
      <c r="C87" s="58">
        <v>12</v>
      </c>
      <c r="D87" s="58">
        <v>12</v>
      </c>
      <c r="E87" s="58">
        <v>10</v>
      </c>
      <c r="F87" s="58">
        <v>12</v>
      </c>
      <c r="G87" s="58">
        <v>10</v>
      </c>
      <c r="H87" s="58">
        <v>11</v>
      </c>
      <c r="I87" s="58">
        <v>11</v>
      </c>
      <c r="J87" s="58">
        <v>9</v>
      </c>
      <c r="K87" s="58">
        <v>8</v>
      </c>
      <c r="L87" s="58">
        <v>8</v>
      </c>
      <c r="M87" s="59">
        <v>7</v>
      </c>
      <c r="N87" s="57">
        <f t="shared" si="0"/>
        <v>10.083333333333334</v>
      </c>
    </row>
    <row r="88" spans="1:14" ht="12" customHeight="1" x14ac:dyDescent="0.2">
      <c r="A88" s="56" t="str">
        <f>'Pregnant Women Participating'!A79</f>
        <v>Shoshone Tribe, WY</v>
      </c>
      <c r="B88" s="57">
        <v>3</v>
      </c>
      <c r="C88" s="58">
        <v>3</v>
      </c>
      <c r="D88" s="58">
        <v>2</v>
      </c>
      <c r="E88" s="58">
        <v>4</v>
      </c>
      <c r="F88" s="58">
        <v>0</v>
      </c>
      <c r="G88" s="58">
        <v>1</v>
      </c>
      <c r="H88" s="58">
        <v>0</v>
      </c>
      <c r="I88" s="58">
        <v>1</v>
      </c>
      <c r="J88" s="58">
        <v>0</v>
      </c>
      <c r="K88" s="58">
        <v>2</v>
      </c>
      <c r="L88" s="58">
        <v>3</v>
      </c>
      <c r="M88" s="59">
        <v>3</v>
      </c>
      <c r="N88" s="57">
        <f t="shared" si="0"/>
        <v>1.8333333333333333</v>
      </c>
    </row>
    <row r="89" spans="1:14" s="64" customFormat="1" ht="24.75" customHeight="1" x14ac:dyDescent="0.2">
      <c r="A89" s="60" t="e">
        <f>'Pregnant Women Participating'!#REF!</f>
        <v>#REF!</v>
      </c>
      <c r="B89" s="61">
        <v>14030</v>
      </c>
      <c r="C89" s="62">
        <v>14060</v>
      </c>
      <c r="D89" s="62">
        <v>14058</v>
      </c>
      <c r="E89" s="62">
        <v>14187</v>
      </c>
      <c r="F89" s="62">
        <v>14393</v>
      </c>
      <c r="G89" s="62">
        <v>14582</v>
      </c>
      <c r="H89" s="62">
        <v>14433</v>
      </c>
      <c r="I89" s="62">
        <v>14534</v>
      </c>
      <c r="J89" s="62">
        <v>14425</v>
      </c>
      <c r="K89" s="62">
        <v>14405</v>
      </c>
      <c r="L89" s="62">
        <v>14741</v>
      </c>
      <c r="M89" s="63">
        <v>14850</v>
      </c>
      <c r="N89" s="61">
        <f t="shared" si="0"/>
        <v>14391.5</v>
      </c>
    </row>
    <row r="90" spans="1:14" ht="12" customHeight="1" x14ac:dyDescent="0.2">
      <c r="A90" s="65" t="str">
        <f>'Pregnant Women Participating'!A80</f>
        <v>Alaska</v>
      </c>
      <c r="B90" s="57">
        <v>844</v>
      </c>
      <c r="C90" s="58">
        <v>870</v>
      </c>
      <c r="D90" s="58">
        <v>853</v>
      </c>
      <c r="E90" s="58">
        <v>847</v>
      </c>
      <c r="F90" s="58">
        <v>853</v>
      </c>
      <c r="G90" s="58">
        <v>860</v>
      </c>
      <c r="H90" s="58">
        <v>860</v>
      </c>
      <c r="I90" s="58">
        <v>857</v>
      </c>
      <c r="J90" s="58">
        <v>847</v>
      </c>
      <c r="K90" s="58">
        <v>843</v>
      </c>
      <c r="L90" s="58">
        <v>850</v>
      </c>
      <c r="M90" s="59">
        <v>858</v>
      </c>
      <c r="N90" s="57">
        <f t="shared" si="0"/>
        <v>853.5</v>
      </c>
    </row>
    <row r="91" spans="1:14" ht="12" customHeight="1" x14ac:dyDescent="0.2">
      <c r="A91" s="65" t="str">
        <f>'Pregnant Women Participating'!A81</f>
        <v>American Samoa</v>
      </c>
      <c r="B91" s="57">
        <v>36</v>
      </c>
      <c r="C91" s="58">
        <v>39</v>
      </c>
      <c r="D91" s="58">
        <v>37</v>
      </c>
      <c r="E91" s="58">
        <v>44</v>
      </c>
      <c r="F91" s="58">
        <v>38</v>
      </c>
      <c r="G91" s="58">
        <v>39</v>
      </c>
      <c r="H91" s="58">
        <v>35</v>
      </c>
      <c r="I91" s="58">
        <v>34</v>
      </c>
      <c r="J91" s="58">
        <v>33</v>
      </c>
      <c r="K91" s="58">
        <v>36</v>
      </c>
      <c r="L91" s="58">
        <v>41</v>
      </c>
      <c r="M91" s="59">
        <v>44</v>
      </c>
      <c r="N91" s="57">
        <f t="shared" si="0"/>
        <v>38</v>
      </c>
    </row>
    <row r="92" spans="1:14" ht="12" customHeight="1" x14ac:dyDescent="0.2">
      <c r="A92" s="65" t="str">
        <f>'Pregnant Women Participating'!A82</f>
        <v>California</v>
      </c>
      <c r="B92" s="57">
        <v>39523</v>
      </c>
      <c r="C92" s="58">
        <v>39929</v>
      </c>
      <c r="D92" s="58">
        <v>40440</v>
      </c>
      <c r="E92" s="58">
        <v>41300</v>
      </c>
      <c r="F92" s="58">
        <v>41667</v>
      </c>
      <c r="G92" s="58">
        <v>43138</v>
      </c>
      <c r="H92" s="58">
        <v>43175</v>
      </c>
      <c r="I92" s="58">
        <v>43784</v>
      </c>
      <c r="J92" s="58">
        <v>43978</v>
      </c>
      <c r="K92" s="58">
        <v>43819</v>
      </c>
      <c r="L92" s="58">
        <v>44416</v>
      </c>
      <c r="M92" s="59">
        <v>44332</v>
      </c>
      <c r="N92" s="57">
        <f t="shared" si="0"/>
        <v>42458.416666666664</v>
      </c>
    </row>
    <row r="93" spans="1:14" ht="12" customHeight="1" x14ac:dyDescent="0.2">
      <c r="A93" s="65" t="str">
        <f>'Pregnant Women Participating'!A83</f>
        <v>Guam</v>
      </c>
      <c r="B93" s="57">
        <v>207</v>
      </c>
      <c r="C93" s="58">
        <v>199</v>
      </c>
      <c r="D93" s="58">
        <v>202</v>
      </c>
      <c r="E93" s="58">
        <v>196</v>
      </c>
      <c r="F93" s="58">
        <v>183</v>
      </c>
      <c r="G93" s="58">
        <v>182</v>
      </c>
      <c r="H93" s="58">
        <v>176</v>
      </c>
      <c r="I93" s="58">
        <v>177</v>
      </c>
      <c r="J93" s="58">
        <v>175</v>
      </c>
      <c r="K93" s="58">
        <v>168</v>
      </c>
      <c r="L93" s="58">
        <v>167</v>
      </c>
      <c r="M93" s="59">
        <v>177</v>
      </c>
      <c r="N93" s="57">
        <f t="shared" si="0"/>
        <v>184.08333333333334</v>
      </c>
    </row>
    <row r="94" spans="1:14" ht="12" customHeight="1" x14ac:dyDescent="0.2">
      <c r="A94" s="65" t="str">
        <f>'Pregnant Women Participating'!A84</f>
        <v>Hawaii</v>
      </c>
      <c r="B94" s="57">
        <v>1482</v>
      </c>
      <c r="C94" s="58">
        <v>1495</v>
      </c>
      <c r="D94" s="58">
        <v>1487</v>
      </c>
      <c r="E94" s="58">
        <v>1502</v>
      </c>
      <c r="F94" s="58">
        <v>1526</v>
      </c>
      <c r="G94" s="58">
        <v>1566</v>
      </c>
      <c r="H94" s="58">
        <v>1557</v>
      </c>
      <c r="I94" s="58">
        <v>1536</v>
      </c>
      <c r="J94" s="58">
        <v>1532</v>
      </c>
      <c r="K94" s="58">
        <v>1555</v>
      </c>
      <c r="L94" s="58">
        <v>1455</v>
      </c>
      <c r="M94" s="59">
        <v>1451</v>
      </c>
      <c r="N94" s="57">
        <f t="shared" si="0"/>
        <v>1512</v>
      </c>
    </row>
    <row r="95" spans="1:14" ht="12" customHeight="1" x14ac:dyDescent="0.2">
      <c r="A95" s="65" t="str">
        <f>'Pregnant Women Participating'!A85</f>
        <v>Idaho</v>
      </c>
      <c r="B95" s="57">
        <v>2075</v>
      </c>
      <c r="C95" s="58">
        <v>2032</v>
      </c>
      <c r="D95" s="58">
        <v>2010</v>
      </c>
      <c r="E95" s="58">
        <v>2023</v>
      </c>
      <c r="F95" s="58">
        <v>2027</v>
      </c>
      <c r="G95" s="58">
        <v>2045</v>
      </c>
      <c r="H95" s="58">
        <v>2020</v>
      </c>
      <c r="I95" s="58">
        <v>2033</v>
      </c>
      <c r="J95" s="58">
        <v>2011</v>
      </c>
      <c r="K95" s="58">
        <v>2019</v>
      </c>
      <c r="L95" s="58">
        <v>2065</v>
      </c>
      <c r="M95" s="59">
        <v>2019</v>
      </c>
      <c r="N95" s="57">
        <f t="shared" si="0"/>
        <v>2031.5833333333333</v>
      </c>
    </row>
    <row r="96" spans="1:14" ht="12" customHeight="1" x14ac:dyDescent="0.2">
      <c r="A96" s="65" t="str">
        <f>'Pregnant Women Participating'!A86</f>
        <v>Nevada</v>
      </c>
      <c r="B96" s="57">
        <v>1984</v>
      </c>
      <c r="C96" s="58">
        <v>1973</v>
      </c>
      <c r="D96" s="58">
        <v>1952</v>
      </c>
      <c r="E96" s="58">
        <v>1943</v>
      </c>
      <c r="F96" s="58">
        <v>1907</v>
      </c>
      <c r="G96" s="58">
        <v>1962</v>
      </c>
      <c r="H96" s="58">
        <v>1933</v>
      </c>
      <c r="I96" s="58">
        <v>1923</v>
      </c>
      <c r="J96" s="58">
        <v>1961</v>
      </c>
      <c r="K96" s="58">
        <v>2000</v>
      </c>
      <c r="L96" s="58">
        <v>2043</v>
      </c>
      <c r="M96" s="59">
        <v>2058</v>
      </c>
      <c r="N96" s="57">
        <f t="shared" si="0"/>
        <v>1969.9166666666667</v>
      </c>
    </row>
    <row r="97" spans="1:14" ht="12" customHeight="1" x14ac:dyDescent="0.2">
      <c r="A97" s="65" t="str">
        <f>'Pregnant Women Participating'!A87</f>
        <v>Oregon</v>
      </c>
      <c r="B97" s="57">
        <v>4876</v>
      </c>
      <c r="C97" s="58">
        <v>4859</v>
      </c>
      <c r="D97" s="58">
        <v>4894</v>
      </c>
      <c r="E97" s="58">
        <v>4997</v>
      </c>
      <c r="F97" s="58">
        <v>5024</v>
      </c>
      <c r="G97" s="58">
        <v>5124</v>
      </c>
      <c r="H97" s="58">
        <v>5190</v>
      </c>
      <c r="I97" s="58">
        <v>5281</v>
      </c>
      <c r="J97" s="58">
        <v>5267</v>
      </c>
      <c r="K97" s="58">
        <v>5286</v>
      </c>
      <c r="L97" s="58">
        <v>5331</v>
      </c>
      <c r="M97" s="59">
        <v>5278</v>
      </c>
      <c r="N97" s="57">
        <f t="shared" si="0"/>
        <v>5117.25</v>
      </c>
    </row>
    <row r="98" spans="1:14" ht="12" customHeight="1" x14ac:dyDescent="0.2">
      <c r="A98" s="65" t="str">
        <f>'Pregnant Women Participating'!A88</f>
        <v>Washington</v>
      </c>
      <c r="B98" s="57">
        <v>6489</v>
      </c>
      <c r="C98" s="58">
        <v>6488</v>
      </c>
      <c r="D98" s="58">
        <v>6458</v>
      </c>
      <c r="E98" s="58">
        <v>6558</v>
      </c>
      <c r="F98" s="58">
        <v>6570</v>
      </c>
      <c r="G98" s="58">
        <v>6750</v>
      </c>
      <c r="H98" s="58">
        <v>6798</v>
      </c>
      <c r="I98" s="58">
        <v>6839</v>
      </c>
      <c r="J98" s="58">
        <v>6808</v>
      </c>
      <c r="K98" s="58">
        <v>6796</v>
      </c>
      <c r="L98" s="58">
        <v>6899</v>
      </c>
      <c r="M98" s="59">
        <v>6831</v>
      </c>
      <c r="N98" s="57">
        <f t="shared" si="0"/>
        <v>6690.333333333333</v>
      </c>
    </row>
    <row r="99" spans="1:14" ht="12" customHeight="1" x14ac:dyDescent="0.2">
      <c r="A99" s="65" t="str">
        <f>'Pregnant Women Participating'!A89</f>
        <v>Northern Marianas</v>
      </c>
      <c r="B99" s="57">
        <v>92</v>
      </c>
      <c r="C99" s="58">
        <v>88</v>
      </c>
      <c r="D99" s="58">
        <v>85</v>
      </c>
      <c r="E99" s="58">
        <v>81</v>
      </c>
      <c r="F99" s="58">
        <v>88</v>
      </c>
      <c r="G99" s="58">
        <v>100</v>
      </c>
      <c r="H99" s="58">
        <v>101</v>
      </c>
      <c r="I99" s="58">
        <v>97</v>
      </c>
      <c r="J99" s="58">
        <v>97</v>
      </c>
      <c r="K99" s="58">
        <v>95</v>
      </c>
      <c r="L99" s="58">
        <v>101</v>
      </c>
      <c r="M99" s="59">
        <v>101</v>
      </c>
      <c r="N99" s="57">
        <f t="shared" si="0"/>
        <v>93.833333333333329</v>
      </c>
    </row>
    <row r="100" spans="1:14" ht="12" customHeight="1" x14ac:dyDescent="0.2">
      <c r="A100" s="65" t="str">
        <f>'Pregnant Women Participating'!A90</f>
        <v>Inter-Tribal Council, NV</v>
      </c>
      <c r="B100" s="57">
        <v>19</v>
      </c>
      <c r="C100" s="58">
        <v>20</v>
      </c>
      <c r="D100" s="58">
        <v>19</v>
      </c>
      <c r="E100" s="58">
        <v>19</v>
      </c>
      <c r="F100" s="58">
        <v>16</v>
      </c>
      <c r="G100" s="58">
        <v>14</v>
      </c>
      <c r="H100" s="58">
        <v>14</v>
      </c>
      <c r="I100" s="58">
        <v>12</v>
      </c>
      <c r="J100" s="58">
        <v>15</v>
      </c>
      <c r="K100" s="58">
        <v>15</v>
      </c>
      <c r="L100" s="58">
        <v>14</v>
      </c>
      <c r="M100" s="59">
        <v>12</v>
      </c>
      <c r="N100" s="57">
        <f t="shared" si="0"/>
        <v>15.75</v>
      </c>
    </row>
    <row r="101" spans="1:14" s="64" customFormat="1" ht="24.75" customHeight="1" x14ac:dyDescent="0.2">
      <c r="A101" s="60" t="e">
        <f>'Pregnant Women Participating'!#REF!</f>
        <v>#REF!</v>
      </c>
      <c r="B101" s="61">
        <v>57627</v>
      </c>
      <c r="C101" s="62">
        <v>57992</v>
      </c>
      <c r="D101" s="62">
        <v>58437</v>
      </c>
      <c r="E101" s="62">
        <v>59510</v>
      </c>
      <c r="F101" s="62">
        <v>59899</v>
      </c>
      <c r="G101" s="62">
        <v>61780</v>
      </c>
      <c r="H101" s="62">
        <v>61859</v>
      </c>
      <c r="I101" s="62">
        <v>62573</v>
      </c>
      <c r="J101" s="62">
        <v>62724</v>
      </c>
      <c r="K101" s="62">
        <v>62632</v>
      </c>
      <c r="L101" s="62">
        <v>63382</v>
      </c>
      <c r="M101" s="63">
        <v>63161</v>
      </c>
      <c r="N101" s="61">
        <f t="shared" si="0"/>
        <v>60964.666666666664</v>
      </c>
    </row>
    <row r="102" spans="1:14" s="70" customFormat="1" ht="16.5" customHeight="1" thickBot="1" x14ac:dyDescent="0.25">
      <c r="A102" s="66" t="e">
        <f>'Pregnant Women Participating'!#REF!</f>
        <v>#REF!</v>
      </c>
      <c r="B102" s="67">
        <v>221070</v>
      </c>
      <c r="C102" s="68">
        <v>221797</v>
      </c>
      <c r="D102" s="68">
        <v>221681</v>
      </c>
      <c r="E102" s="68">
        <v>225132</v>
      </c>
      <c r="F102" s="68">
        <v>227768</v>
      </c>
      <c r="G102" s="68">
        <v>234028</v>
      </c>
      <c r="H102" s="68">
        <v>233221</v>
      </c>
      <c r="I102" s="68">
        <v>235377</v>
      </c>
      <c r="J102" s="68">
        <v>234970</v>
      </c>
      <c r="K102" s="68">
        <v>234217</v>
      </c>
      <c r="L102" s="68">
        <v>235801</v>
      </c>
      <c r="M102" s="69">
        <v>234964</v>
      </c>
      <c r="N102" s="67">
        <f t="shared" si="0"/>
        <v>230002.16666666666</v>
      </c>
    </row>
    <row r="103" spans="1:14" ht="12.75" customHeight="1" thickTop="1" x14ac:dyDescent="0.2">
      <c r="A103" s="71"/>
    </row>
    <row r="104" spans="1:14" x14ac:dyDescent="0.2">
      <c r="A104" s="71"/>
    </row>
    <row r="105" spans="1:14" s="72" customFormat="1" ht="12.75" x14ac:dyDescent="0.2">
      <c r="A105" s="48" t="s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5"/>
  <sheetViews>
    <sheetView workbookViewId="0"/>
  </sheetViews>
  <sheetFormatPr defaultColWidth="9.140625" defaultRowHeight="12" x14ac:dyDescent="0.2"/>
  <cols>
    <col min="1" max="1" width="34.7109375" style="50" customWidth="1"/>
    <col min="2" max="13" width="11.7109375" style="50" customWidth="1"/>
    <col min="14" max="14" width="13.7109375" style="50" customWidth="1"/>
    <col min="15" max="16384" width="9.140625" style="50"/>
  </cols>
  <sheetData>
    <row r="1" spans="1:14" ht="12" customHeight="1" x14ac:dyDescent="0.2">
      <c r="A1" s="48" t="s">
        <v>23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</row>
    <row r="2" spans="1:14" ht="12" customHeight="1" x14ac:dyDescent="0.2">
      <c r="A2" s="48" t="e">
        <f>'Pregnant Women Participating'!#REF!</f>
        <v>#REF!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</row>
    <row r="3" spans="1:14" ht="12" customHeight="1" x14ac:dyDescent="0.2">
      <c r="A3" s="51" t="e">
        <f>'Pregnant Women Participating'!#REF!</f>
        <v>#REF!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</row>
    <row r="4" spans="1:14" ht="12" customHeight="1" x14ac:dyDescent="0.2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</row>
    <row r="5" spans="1:14" ht="24" customHeight="1" x14ac:dyDescent="0.2">
      <c r="A5" s="52" t="s">
        <v>0</v>
      </c>
      <c r="B5" s="53" t="e">
        <f>DATE(RIGHT(A2,4)-1,10,1)</f>
        <v>#REF!</v>
      </c>
      <c r="C5" s="54" t="e">
        <f>DATE(RIGHT(A2,4)-1,11,1)</f>
        <v>#REF!</v>
      </c>
      <c r="D5" s="54" t="e">
        <f>DATE(RIGHT(A2,4)-1,12,1)</f>
        <v>#REF!</v>
      </c>
      <c r="E5" s="54" t="e">
        <f>DATE(RIGHT(A2,4),1,1)</f>
        <v>#REF!</v>
      </c>
      <c r="F5" s="54" t="e">
        <f>DATE(RIGHT(A2,4),2,1)</f>
        <v>#REF!</v>
      </c>
      <c r="G5" s="54" t="e">
        <f>DATE(RIGHT(A2,4),3,1)</f>
        <v>#REF!</v>
      </c>
      <c r="H5" s="54" t="e">
        <f>DATE(RIGHT(A2,4),4,1)</f>
        <v>#REF!</v>
      </c>
      <c r="I5" s="54" t="e">
        <f>DATE(RIGHT(A2,4),5,1)</f>
        <v>#REF!</v>
      </c>
      <c r="J5" s="54" t="e">
        <f>DATE(RIGHT(A2,4),6,1)</f>
        <v>#REF!</v>
      </c>
      <c r="K5" s="54" t="e">
        <f>DATE(RIGHT(A2,4),7,1)</f>
        <v>#REF!</v>
      </c>
      <c r="L5" s="54" t="e">
        <f>DATE(RIGHT(A2,4),8,1)</f>
        <v>#REF!</v>
      </c>
      <c r="M5" s="54" t="e">
        <f>DATE(RIGHT(A2,4),9,1)</f>
        <v>#REF!</v>
      </c>
      <c r="N5" s="55" t="s">
        <v>5</v>
      </c>
    </row>
    <row r="6" spans="1:14" ht="12" customHeight="1" x14ac:dyDescent="0.2">
      <c r="A6" s="56" t="str">
        <f>'Pregnant Women Participating'!A2</f>
        <v>Connecticut</v>
      </c>
      <c r="B6" s="57">
        <v>2525</v>
      </c>
      <c r="C6" s="58">
        <v>2551</v>
      </c>
      <c r="D6" s="58">
        <v>2515</v>
      </c>
      <c r="E6" s="58">
        <v>2497</v>
      </c>
      <c r="F6" s="58">
        <v>2542</v>
      </c>
      <c r="G6" s="58">
        <v>2488</v>
      </c>
      <c r="H6" s="58">
        <v>2499</v>
      </c>
      <c r="I6" s="58">
        <v>2529</v>
      </c>
      <c r="J6" s="58">
        <v>2508</v>
      </c>
      <c r="K6" s="58">
        <v>2476</v>
      </c>
      <c r="L6" s="58">
        <v>2574</v>
      </c>
      <c r="M6" s="59">
        <v>2600</v>
      </c>
      <c r="N6" s="57">
        <f t="shared" ref="N6:N102" si="0">IF(SUM(B6:M6)&gt;0,AVERAGE(B6:M6),"0")</f>
        <v>2525.3333333333335</v>
      </c>
    </row>
    <row r="7" spans="1:14" ht="12" customHeight="1" x14ac:dyDescent="0.2">
      <c r="A7" s="56" t="str">
        <f>'Pregnant Women Participating'!A3</f>
        <v>Maine</v>
      </c>
      <c r="B7" s="57">
        <v>589</v>
      </c>
      <c r="C7" s="58">
        <v>594</v>
      </c>
      <c r="D7" s="58">
        <v>617</v>
      </c>
      <c r="E7" s="58">
        <v>648</v>
      </c>
      <c r="F7" s="58">
        <v>648</v>
      </c>
      <c r="G7" s="58">
        <v>650</v>
      </c>
      <c r="H7" s="58">
        <v>674</v>
      </c>
      <c r="I7" s="58">
        <v>685</v>
      </c>
      <c r="J7" s="58">
        <v>691</v>
      </c>
      <c r="K7" s="58">
        <v>680</v>
      </c>
      <c r="L7" s="58">
        <v>698</v>
      </c>
      <c r="M7" s="59">
        <v>685</v>
      </c>
      <c r="N7" s="57">
        <f t="shared" si="0"/>
        <v>654.91666666666663</v>
      </c>
    </row>
    <row r="8" spans="1:14" ht="12" customHeight="1" x14ac:dyDescent="0.2">
      <c r="A8" s="56" t="str">
        <f>'Pregnant Women Participating'!A4</f>
        <v>Massachusetts</v>
      </c>
      <c r="B8" s="57">
        <v>6497</v>
      </c>
      <c r="C8" s="58">
        <v>6404</v>
      </c>
      <c r="D8" s="58">
        <v>6540</v>
      </c>
      <c r="E8" s="58">
        <v>6596</v>
      </c>
      <c r="F8" s="58">
        <v>6655</v>
      </c>
      <c r="G8" s="58">
        <v>6717</v>
      </c>
      <c r="H8" s="58">
        <v>6532</v>
      </c>
      <c r="I8" s="58">
        <v>6596</v>
      </c>
      <c r="J8" s="58">
        <v>6569</v>
      </c>
      <c r="K8" s="58">
        <v>6530</v>
      </c>
      <c r="L8" s="58">
        <v>6596</v>
      </c>
      <c r="M8" s="59">
        <v>6587</v>
      </c>
      <c r="N8" s="57">
        <f t="shared" si="0"/>
        <v>6568.25</v>
      </c>
    </row>
    <row r="9" spans="1:14" ht="12" customHeight="1" x14ac:dyDescent="0.2">
      <c r="A9" s="56" t="str">
        <f>'Pregnant Women Participating'!A5</f>
        <v>New Hampshire</v>
      </c>
      <c r="B9" s="57">
        <v>379</v>
      </c>
      <c r="C9" s="58">
        <v>382</v>
      </c>
      <c r="D9" s="58">
        <v>397</v>
      </c>
      <c r="E9" s="58">
        <v>399</v>
      </c>
      <c r="F9" s="58">
        <v>394</v>
      </c>
      <c r="G9" s="58">
        <v>379</v>
      </c>
      <c r="H9" s="58">
        <v>376</v>
      </c>
      <c r="I9" s="58">
        <v>403</v>
      </c>
      <c r="J9" s="58">
        <v>411</v>
      </c>
      <c r="K9" s="58">
        <v>383</v>
      </c>
      <c r="L9" s="58">
        <v>373</v>
      </c>
      <c r="M9" s="59">
        <v>330</v>
      </c>
      <c r="N9" s="57">
        <f t="shared" si="0"/>
        <v>383.83333333333331</v>
      </c>
    </row>
    <row r="10" spans="1:14" ht="12" customHeight="1" x14ac:dyDescent="0.2">
      <c r="A10" s="56" t="str">
        <f>'Pregnant Women Participating'!A6</f>
        <v>New York</v>
      </c>
      <c r="B10" s="57">
        <v>31510</v>
      </c>
      <c r="C10" s="58">
        <v>31749</v>
      </c>
      <c r="D10" s="58">
        <v>31915</v>
      </c>
      <c r="E10" s="58">
        <v>32236</v>
      </c>
      <c r="F10" s="58">
        <v>32150</v>
      </c>
      <c r="G10" s="58">
        <v>32381</v>
      </c>
      <c r="H10" s="58">
        <v>32347</v>
      </c>
      <c r="I10" s="58">
        <v>32341</v>
      </c>
      <c r="J10" s="58">
        <v>32090</v>
      </c>
      <c r="K10" s="58">
        <v>32065</v>
      </c>
      <c r="L10" s="58">
        <v>32475</v>
      </c>
      <c r="M10" s="59">
        <v>32674</v>
      </c>
      <c r="N10" s="57">
        <f t="shared" si="0"/>
        <v>32161.083333333332</v>
      </c>
    </row>
    <row r="11" spans="1:14" ht="12" customHeight="1" x14ac:dyDescent="0.2">
      <c r="A11" s="56" t="str">
        <f>'Pregnant Women Participating'!A7</f>
        <v>Rhode Island</v>
      </c>
      <c r="B11" s="57">
        <v>793</v>
      </c>
      <c r="C11" s="58">
        <v>817</v>
      </c>
      <c r="D11" s="58">
        <v>812</v>
      </c>
      <c r="E11" s="58">
        <v>817</v>
      </c>
      <c r="F11" s="58">
        <v>808</v>
      </c>
      <c r="G11" s="58">
        <v>837</v>
      </c>
      <c r="H11" s="58">
        <v>845</v>
      </c>
      <c r="I11" s="58">
        <v>867</v>
      </c>
      <c r="J11" s="58">
        <v>892</v>
      </c>
      <c r="K11" s="58">
        <v>887</v>
      </c>
      <c r="L11" s="58">
        <v>879</v>
      </c>
      <c r="M11" s="59">
        <v>860</v>
      </c>
      <c r="N11" s="57">
        <f t="shared" si="0"/>
        <v>842.83333333333337</v>
      </c>
    </row>
    <row r="12" spans="1:14" ht="12" customHeight="1" x14ac:dyDescent="0.2">
      <c r="A12" s="56" t="str">
        <f>'Pregnant Women Participating'!A8</f>
        <v>Vermont</v>
      </c>
      <c r="B12" s="57">
        <v>371</v>
      </c>
      <c r="C12" s="58">
        <v>373</v>
      </c>
      <c r="D12" s="58">
        <v>371</v>
      </c>
      <c r="E12" s="58">
        <v>368</v>
      </c>
      <c r="F12" s="58">
        <v>352</v>
      </c>
      <c r="G12" s="58">
        <v>344</v>
      </c>
      <c r="H12" s="58">
        <v>322</v>
      </c>
      <c r="I12" s="58">
        <v>344</v>
      </c>
      <c r="J12" s="58">
        <v>330</v>
      </c>
      <c r="K12" s="58">
        <v>331</v>
      </c>
      <c r="L12" s="58">
        <v>329</v>
      </c>
      <c r="M12" s="59">
        <v>327</v>
      </c>
      <c r="N12" s="57">
        <f t="shared" si="0"/>
        <v>346.83333333333331</v>
      </c>
    </row>
    <row r="13" spans="1:14" ht="12" customHeight="1" x14ac:dyDescent="0.2">
      <c r="A13" s="56" t="str">
        <f>'Pregnant Women Participating'!A9</f>
        <v>Virgin Islands</v>
      </c>
      <c r="B13" s="57">
        <v>314</v>
      </c>
      <c r="C13" s="58">
        <v>317</v>
      </c>
      <c r="D13" s="58">
        <v>314</v>
      </c>
      <c r="E13" s="58">
        <v>317</v>
      </c>
      <c r="F13" s="58">
        <v>320</v>
      </c>
      <c r="G13" s="58">
        <v>327</v>
      </c>
      <c r="H13" s="58">
        <v>330</v>
      </c>
      <c r="I13" s="58">
        <v>332</v>
      </c>
      <c r="J13" s="58">
        <v>341</v>
      </c>
      <c r="K13" s="58">
        <v>336</v>
      </c>
      <c r="L13" s="58">
        <v>337</v>
      </c>
      <c r="M13" s="59">
        <v>330</v>
      </c>
      <c r="N13" s="57">
        <f t="shared" si="0"/>
        <v>326.25</v>
      </c>
    </row>
    <row r="14" spans="1:14" ht="12" customHeight="1" x14ac:dyDescent="0.2">
      <c r="A14" s="56" t="str">
        <f>'Pregnant Women Participating'!A10</f>
        <v>Indian Township, ME</v>
      </c>
      <c r="B14" s="57">
        <v>0</v>
      </c>
      <c r="C14" s="58">
        <v>0</v>
      </c>
      <c r="D14" s="58">
        <v>0</v>
      </c>
      <c r="E14" s="58">
        <v>0</v>
      </c>
      <c r="F14" s="58">
        <v>0</v>
      </c>
      <c r="G14" s="58">
        <v>0</v>
      </c>
      <c r="H14" s="58">
        <v>0</v>
      </c>
      <c r="I14" s="58">
        <v>0</v>
      </c>
      <c r="J14" s="58">
        <v>0</v>
      </c>
      <c r="K14" s="58">
        <v>0</v>
      </c>
      <c r="L14" s="58">
        <v>0</v>
      </c>
      <c r="M14" s="59">
        <v>0</v>
      </c>
      <c r="N14" s="57" t="str">
        <f t="shared" si="0"/>
        <v>0</v>
      </c>
    </row>
    <row r="15" spans="1:14" ht="12" customHeight="1" x14ac:dyDescent="0.2">
      <c r="A15" s="56" t="str">
        <f>'Pregnant Women Participating'!A11</f>
        <v>Pleasant Point, ME</v>
      </c>
      <c r="B15" s="57">
        <v>1</v>
      </c>
      <c r="C15" s="58">
        <v>2</v>
      </c>
      <c r="D15" s="58">
        <v>3</v>
      </c>
      <c r="E15" s="58">
        <v>2</v>
      </c>
      <c r="F15" s="58">
        <v>3</v>
      </c>
      <c r="G15" s="58">
        <v>3</v>
      </c>
      <c r="H15" s="58">
        <v>2</v>
      </c>
      <c r="I15" s="58">
        <v>2</v>
      </c>
      <c r="J15" s="58">
        <v>2</v>
      </c>
      <c r="K15" s="58">
        <v>2</v>
      </c>
      <c r="L15" s="58">
        <v>2</v>
      </c>
      <c r="M15" s="59">
        <v>1</v>
      </c>
      <c r="N15" s="57">
        <f t="shared" si="0"/>
        <v>2.0833333333333335</v>
      </c>
    </row>
    <row r="16" spans="1:14" s="64" customFormat="1" ht="24.75" customHeight="1" x14ac:dyDescent="0.2">
      <c r="A16" s="60" t="e">
        <f>'Pregnant Women Participating'!#REF!</f>
        <v>#REF!</v>
      </c>
      <c r="B16" s="61">
        <v>42979</v>
      </c>
      <c r="C16" s="62">
        <v>43189</v>
      </c>
      <c r="D16" s="62">
        <v>43484</v>
      </c>
      <c r="E16" s="62">
        <v>43880</v>
      </c>
      <c r="F16" s="62">
        <v>43872</v>
      </c>
      <c r="G16" s="62">
        <v>44126</v>
      </c>
      <c r="H16" s="62">
        <v>43927</v>
      </c>
      <c r="I16" s="62">
        <v>44099</v>
      </c>
      <c r="J16" s="62">
        <v>43834</v>
      </c>
      <c r="K16" s="62">
        <v>43690</v>
      </c>
      <c r="L16" s="62">
        <v>44263</v>
      </c>
      <c r="M16" s="63">
        <v>44394</v>
      </c>
      <c r="N16" s="61">
        <f t="shared" si="0"/>
        <v>43811.416666666664</v>
      </c>
    </row>
    <row r="17" spans="1:14" ht="12" customHeight="1" x14ac:dyDescent="0.2">
      <c r="A17" s="56" t="str">
        <f>'Pregnant Women Participating'!A12</f>
        <v>Delaware</v>
      </c>
      <c r="B17" s="57">
        <v>1171</v>
      </c>
      <c r="C17" s="58">
        <v>1198</v>
      </c>
      <c r="D17" s="58">
        <v>1170</v>
      </c>
      <c r="E17" s="58">
        <v>1154</v>
      </c>
      <c r="F17" s="58">
        <v>1141</v>
      </c>
      <c r="G17" s="58">
        <v>1138</v>
      </c>
      <c r="H17" s="58">
        <v>1152</v>
      </c>
      <c r="I17" s="58">
        <v>1132</v>
      </c>
      <c r="J17" s="58">
        <v>1112</v>
      </c>
      <c r="K17" s="58">
        <v>1109</v>
      </c>
      <c r="L17" s="58">
        <v>1065</v>
      </c>
      <c r="M17" s="59">
        <v>1040</v>
      </c>
      <c r="N17" s="57">
        <f t="shared" si="0"/>
        <v>1131.8333333333333</v>
      </c>
    </row>
    <row r="18" spans="1:14" ht="12" customHeight="1" x14ac:dyDescent="0.2">
      <c r="A18" s="56" t="str">
        <f>'Pregnant Women Participating'!A13</f>
        <v>District of Columbia</v>
      </c>
      <c r="B18" s="57">
        <v>836</v>
      </c>
      <c r="C18" s="58">
        <v>819</v>
      </c>
      <c r="D18" s="58">
        <v>869</v>
      </c>
      <c r="E18" s="58">
        <v>939</v>
      </c>
      <c r="F18" s="58">
        <v>953</v>
      </c>
      <c r="G18" s="58">
        <v>962</v>
      </c>
      <c r="H18" s="58">
        <v>986</v>
      </c>
      <c r="I18" s="58">
        <v>1024</v>
      </c>
      <c r="J18" s="58">
        <v>1054</v>
      </c>
      <c r="K18" s="58">
        <v>1066</v>
      </c>
      <c r="L18" s="58">
        <v>1102</v>
      </c>
      <c r="M18" s="59">
        <v>1090</v>
      </c>
      <c r="N18" s="57">
        <f t="shared" si="0"/>
        <v>975</v>
      </c>
    </row>
    <row r="19" spans="1:14" ht="12" customHeight="1" x14ac:dyDescent="0.2">
      <c r="A19" s="56" t="str">
        <f>'Pregnant Women Participating'!A14</f>
        <v>Maryland</v>
      </c>
      <c r="B19" s="57">
        <v>8597</v>
      </c>
      <c r="C19" s="58">
        <v>8552</v>
      </c>
      <c r="D19" s="58">
        <v>8445</v>
      </c>
      <c r="E19" s="58">
        <v>8508</v>
      </c>
      <c r="F19" s="58">
        <v>8524</v>
      </c>
      <c r="G19" s="58">
        <v>8621</v>
      </c>
      <c r="H19" s="58">
        <v>8543</v>
      </c>
      <c r="I19" s="58">
        <v>8538</v>
      </c>
      <c r="J19" s="58">
        <v>8398</v>
      </c>
      <c r="K19" s="58">
        <v>8225</v>
      </c>
      <c r="L19" s="58">
        <v>8163</v>
      </c>
      <c r="M19" s="59">
        <v>8173</v>
      </c>
      <c r="N19" s="57">
        <f t="shared" si="0"/>
        <v>8440.5833333333339</v>
      </c>
    </row>
    <row r="20" spans="1:14" ht="12" customHeight="1" x14ac:dyDescent="0.2">
      <c r="A20" s="56" t="str">
        <f>'Pregnant Women Participating'!A15</f>
        <v>New Jersey</v>
      </c>
      <c r="B20" s="57">
        <v>11714</v>
      </c>
      <c r="C20" s="58">
        <v>11839</v>
      </c>
      <c r="D20" s="58">
        <v>11951</v>
      </c>
      <c r="E20" s="58">
        <v>12191</v>
      </c>
      <c r="F20" s="58">
        <v>12347</v>
      </c>
      <c r="G20" s="58">
        <v>12583</v>
      </c>
      <c r="H20" s="58">
        <v>12323</v>
      </c>
      <c r="I20" s="58">
        <v>12294</v>
      </c>
      <c r="J20" s="58">
        <v>12180</v>
      </c>
      <c r="K20" s="58">
        <v>12072</v>
      </c>
      <c r="L20" s="58">
        <v>11932</v>
      </c>
      <c r="M20" s="59">
        <v>11538</v>
      </c>
      <c r="N20" s="57">
        <f t="shared" si="0"/>
        <v>12080.333333333334</v>
      </c>
    </row>
    <row r="21" spans="1:14" ht="12" customHeight="1" x14ac:dyDescent="0.2">
      <c r="A21" s="56" t="str">
        <f>'Pregnant Women Participating'!A16</f>
        <v>Pennsylvania</v>
      </c>
      <c r="B21" s="57">
        <v>4960</v>
      </c>
      <c r="C21" s="58">
        <v>4903</v>
      </c>
      <c r="D21" s="58">
        <v>4901</v>
      </c>
      <c r="E21" s="58">
        <v>5021</v>
      </c>
      <c r="F21" s="58">
        <v>5134</v>
      </c>
      <c r="G21" s="58">
        <v>5392</v>
      </c>
      <c r="H21" s="58">
        <v>5293</v>
      </c>
      <c r="I21" s="58">
        <v>5385</v>
      </c>
      <c r="J21" s="58">
        <v>5370</v>
      </c>
      <c r="K21" s="58">
        <v>5286</v>
      </c>
      <c r="L21" s="58">
        <v>5401</v>
      </c>
      <c r="M21" s="59">
        <v>5379</v>
      </c>
      <c r="N21" s="57">
        <f t="shared" si="0"/>
        <v>5202.083333333333</v>
      </c>
    </row>
    <row r="22" spans="1:14" ht="12" customHeight="1" x14ac:dyDescent="0.2">
      <c r="A22" s="56" t="str">
        <f>'Pregnant Women Participating'!A17</f>
        <v>Puerto Rico</v>
      </c>
      <c r="B22" s="57">
        <v>3427</v>
      </c>
      <c r="C22" s="58">
        <v>3342</v>
      </c>
      <c r="D22" s="58">
        <v>2846</v>
      </c>
      <c r="E22" s="58">
        <v>1249</v>
      </c>
      <c r="F22" s="58">
        <v>1590</v>
      </c>
      <c r="G22" s="58">
        <v>2176</v>
      </c>
      <c r="H22" s="58">
        <v>2471</v>
      </c>
      <c r="I22" s="58">
        <v>2481</v>
      </c>
      <c r="J22" s="58">
        <v>2458</v>
      </c>
      <c r="K22" s="58">
        <v>2398</v>
      </c>
      <c r="L22" s="58">
        <v>2274</v>
      </c>
      <c r="M22" s="59">
        <v>2549</v>
      </c>
      <c r="N22" s="57">
        <f t="shared" si="0"/>
        <v>2438.4166666666665</v>
      </c>
    </row>
    <row r="23" spans="1:14" ht="12" customHeight="1" x14ac:dyDescent="0.2">
      <c r="A23" s="56" t="str">
        <f>'Pregnant Women Participating'!A18</f>
        <v>Virginia</v>
      </c>
      <c r="B23" s="57">
        <v>3966</v>
      </c>
      <c r="C23" s="58">
        <v>3988</v>
      </c>
      <c r="D23" s="58">
        <v>4115</v>
      </c>
      <c r="E23" s="58">
        <v>4357</v>
      </c>
      <c r="F23" s="58">
        <v>4519</v>
      </c>
      <c r="G23" s="58">
        <v>4753</v>
      </c>
      <c r="H23" s="58">
        <v>4883</v>
      </c>
      <c r="I23" s="58">
        <v>4977</v>
      </c>
      <c r="J23" s="58">
        <v>4944</v>
      </c>
      <c r="K23" s="58">
        <v>4938</v>
      </c>
      <c r="L23" s="58">
        <v>4980</v>
      </c>
      <c r="M23" s="59">
        <v>4812</v>
      </c>
      <c r="N23" s="57">
        <f t="shared" si="0"/>
        <v>4602.666666666667</v>
      </c>
    </row>
    <row r="24" spans="1:14" ht="12" customHeight="1" x14ac:dyDescent="0.2">
      <c r="A24" s="56" t="str">
        <f>'Pregnant Women Participating'!A19</f>
        <v>West Virginia</v>
      </c>
      <c r="B24" s="57">
        <v>597</v>
      </c>
      <c r="C24" s="58">
        <v>629</v>
      </c>
      <c r="D24" s="58">
        <v>640</v>
      </c>
      <c r="E24" s="58">
        <v>635</v>
      </c>
      <c r="F24" s="58">
        <v>655</v>
      </c>
      <c r="G24" s="58">
        <v>662</v>
      </c>
      <c r="H24" s="58">
        <v>672</v>
      </c>
      <c r="I24" s="58">
        <v>615</v>
      </c>
      <c r="J24" s="58">
        <v>606</v>
      </c>
      <c r="K24" s="58">
        <v>636</v>
      </c>
      <c r="L24" s="58">
        <v>655</v>
      </c>
      <c r="M24" s="59">
        <v>628</v>
      </c>
      <c r="N24" s="57">
        <f t="shared" si="0"/>
        <v>635.83333333333337</v>
      </c>
    </row>
    <row r="25" spans="1:14" s="64" customFormat="1" ht="24.75" customHeight="1" x14ac:dyDescent="0.2">
      <c r="A25" s="60" t="e">
        <f>'Pregnant Women Participating'!#REF!</f>
        <v>#REF!</v>
      </c>
      <c r="B25" s="61">
        <v>35268</v>
      </c>
      <c r="C25" s="62">
        <v>35270</v>
      </c>
      <c r="D25" s="62">
        <v>34937</v>
      </c>
      <c r="E25" s="62">
        <v>34054</v>
      </c>
      <c r="F25" s="62">
        <v>34863</v>
      </c>
      <c r="G25" s="62">
        <v>36287</v>
      </c>
      <c r="H25" s="62">
        <v>36323</v>
      </c>
      <c r="I25" s="62">
        <v>36446</v>
      </c>
      <c r="J25" s="62">
        <v>36122</v>
      </c>
      <c r="K25" s="62">
        <v>35730</v>
      </c>
      <c r="L25" s="62">
        <v>35572</v>
      </c>
      <c r="M25" s="63">
        <v>35209</v>
      </c>
      <c r="N25" s="61">
        <f t="shared" si="0"/>
        <v>35506.75</v>
      </c>
    </row>
    <row r="26" spans="1:14" ht="12" customHeight="1" x14ac:dyDescent="0.2">
      <c r="A26" s="56" t="str">
        <f>'Pregnant Women Participating'!A20</f>
        <v>Alabama</v>
      </c>
      <c r="B26" s="57">
        <v>2295</v>
      </c>
      <c r="C26" s="58">
        <v>2368</v>
      </c>
      <c r="D26" s="58">
        <v>2441</v>
      </c>
      <c r="E26" s="58">
        <v>2543</v>
      </c>
      <c r="F26" s="58">
        <v>2564</v>
      </c>
      <c r="G26" s="58">
        <v>2591</v>
      </c>
      <c r="H26" s="58">
        <v>2510</v>
      </c>
      <c r="I26" s="58">
        <v>2595</v>
      </c>
      <c r="J26" s="58">
        <v>2500</v>
      </c>
      <c r="K26" s="58">
        <v>2448</v>
      </c>
      <c r="L26" s="58">
        <v>2420</v>
      </c>
      <c r="M26" s="59">
        <v>2403</v>
      </c>
      <c r="N26" s="57">
        <f t="shared" si="0"/>
        <v>2473.1666666666665</v>
      </c>
    </row>
    <row r="27" spans="1:14" ht="12" customHeight="1" x14ac:dyDescent="0.2">
      <c r="A27" s="56" t="str">
        <f>'Pregnant Women Participating'!A21</f>
        <v>Florida</v>
      </c>
      <c r="B27" s="57">
        <v>29597</v>
      </c>
      <c r="C27" s="58">
        <v>29518</v>
      </c>
      <c r="D27" s="58">
        <v>29827</v>
      </c>
      <c r="E27" s="58">
        <v>30118</v>
      </c>
      <c r="F27" s="58">
        <v>30125</v>
      </c>
      <c r="G27" s="58">
        <v>30437</v>
      </c>
      <c r="H27" s="58">
        <v>30046</v>
      </c>
      <c r="I27" s="58">
        <v>29789</v>
      </c>
      <c r="J27" s="58">
        <v>29526</v>
      </c>
      <c r="K27" s="58">
        <v>29054</v>
      </c>
      <c r="L27" s="58">
        <v>28513</v>
      </c>
      <c r="M27" s="59">
        <v>28090</v>
      </c>
      <c r="N27" s="57">
        <f t="shared" si="0"/>
        <v>29553.333333333332</v>
      </c>
    </row>
    <row r="28" spans="1:14" ht="12" customHeight="1" x14ac:dyDescent="0.2">
      <c r="A28" s="56" t="str">
        <f>'Pregnant Women Participating'!A22</f>
        <v>Georgia</v>
      </c>
      <c r="B28" s="57">
        <v>9514</v>
      </c>
      <c r="C28" s="58">
        <v>9301</v>
      </c>
      <c r="D28" s="58">
        <v>9488</v>
      </c>
      <c r="E28" s="58">
        <v>10192</v>
      </c>
      <c r="F28" s="58">
        <v>10682</v>
      </c>
      <c r="G28" s="58">
        <v>11140</v>
      </c>
      <c r="H28" s="58">
        <v>11284</v>
      </c>
      <c r="I28" s="58">
        <v>11340</v>
      </c>
      <c r="J28" s="58">
        <v>11147</v>
      </c>
      <c r="K28" s="58">
        <v>10948</v>
      </c>
      <c r="L28" s="58">
        <v>10941</v>
      </c>
      <c r="M28" s="59">
        <v>10985</v>
      </c>
      <c r="N28" s="57">
        <f t="shared" si="0"/>
        <v>10580.166666666666</v>
      </c>
    </row>
    <row r="29" spans="1:14" ht="12" customHeight="1" x14ac:dyDescent="0.2">
      <c r="A29" s="56" t="str">
        <f>'Pregnant Women Participating'!A23</f>
        <v>Kentucky</v>
      </c>
      <c r="B29" s="57">
        <v>3848</v>
      </c>
      <c r="C29" s="58">
        <v>3962</v>
      </c>
      <c r="D29" s="58">
        <v>4005</v>
      </c>
      <c r="E29" s="58">
        <v>4015</v>
      </c>
      <c r="F29" s="58">
        <v>4021</v>
      </c>
      <c r="G29" s="58">
        <v>3997</v>
      </c>
      <c r="H29" s="58">
        <v>3964</v>
      </c>
      <c r="I29" s="58">
        <v>3993</v>
      </c>
      <c r="J29" s="58">
        <v>4019</v>
      </c>
      <c r="K29" s="58">
        <v>3926</v>
      </c>
      <c r="L29" s="58">
        <v>3652</v>
      </c>
      <c r="M29" s="59">
        <v>3520</v>
      </c>
      <c r="N29" s="57">
        <f t="shared" si="0"/>
        <v>3910.1666666666665</v>
      </c>
    </row>
    <row r="30" spans="1:14" ht="12" customHeight="1" x14ac:dyDescent="0.2">
      <c r="A30" s="56" t="str">
        <f>'Pregnant Women Participating'!A24</f>
        <v>Mississippi</v>
      </c>
      <c r="B30" s="57">
        <v>2251</v>
      </c>
      <c r="C30" s="58">
        <v>2517</v>
      </c>
      <c r="D30" s="58">
        <v>2556</v>
      </c>
      <c r="E30" s="58">
        <v>2546</v>
      </c>
      <c r="F30" s="58">
        <v>2646</v>
      </c>
      <c r="G30" s="58">
        <v>2654</v>
      </c>
      <c r="H30" s="58">
        <v>2430</v>
      </c>
      <c r="I30" s="58">
        <v>2441</v>
      </c>
      <c r="J30" s="58">
        <v>2444</v>
      </c>
      <c r="K30" s="58">
        <v>2490</v>
      </c>
      <c r="L30" s="58">
        <v>2539</v>
      </c>
      <c r="M30" s="59">
        <v>2483</v>
      </c>
      <c r="N30" s="57">
        <f t="shared" si="0"/>
        <v>2499.75</v>
      </c>
    </row>
    <row r="31" spans="1:14" ht="12" customHeight="1" x14ac:dyDescent="0.2">
      <c r="A31" s="56" t="str">
        <f>'Pregnant Women Participating'!A25</f>
        <v>North Carolina</v>
      </c>
      <c r="B31" s="57">
        <v>13982</v>
      </c>
      <c r="C31" s="58">
        <v>13982</v>
      </c>
      <c r="D31" s="58">
        <v>14085</v>
      </c>
      <c r="E31" s="58">
        <v>14165</v>
      </c>
      <c r="F31" s="58">
        <v>14123</v>
      </c>
      <c r="G31" s="58">
        <v>14425</v>
      </c>
      <c r="H31" s="58">
        <v>13895</v>
      </c>
      <c r="I31" s="58">
        <v>14024</v>
      </c>
      <c r="J31" s="58">
        <v>13662</v>
      </c>
      <c r="K31" s="58">
        <v>13491</v>
      </c>
      <c r="L31" s="58">
        <v>12103</v>
      </c>
      <c r="M31" s="59">
        <v>11800</v>
      </c>
      <c r="N31" s="57">
        <f t="shared" si="0"/>
        <v>13644.75</v>
      </c>
    </row>
    <row r="32" spans="1:14" ht="12" customHeight="1" x14ac:dyDescent="0.2">
      <c r="A32" s="56" t="str">
        <f>'Pregnant Women Participating'!A26</f>
        <v>South Carolina</v>
      </c>
      <c r="B32" s="57">
        <v>3617</v>
      </c>
      <c r="C32" s="58">
        <v>3632</v>
      </c>
      <c r="D32" s="58">
        <v>3667</v>
      </c>
      <c r="E32" s="58">
        <v>3831</v>
      </c>
      <c r="F32" s="58">
        <v>3917</v>
      </c>
      <c r="G32" s="58">
        <v>4097</v>
      </c>
      <c r="H32" s="58">
        <v>4121</v>
      </c>
      <c r="I32" s="58">
        <v>4057</v>
      </c>
      <c r="J32" s="58">
        <v>3986</v>
      </c>
      <c r="K32" s="58">
        <v>3893</v>
      </c>
      <c r="L32" s="58">
        <v>3951</v>
      </c>
      <c r="M32" s="59">
        <v>3921</v>
      </c>
      <c r="N32" s="57">
        <f t="shared" si="0"/>
        <v>3890.8333333333335</v>
      </c>
    </row>
    <row r="33" spans="1:14" ht="12" customHeight="1" x14ac:dyDescent="0.2">
      <c r="A33" s="56" t="str">
        <f>'Pregnant Women Participating'!A27</f>
        <v>Tennessee</v>
      </c>
      <c r="B33" s="57">
        <v>5900</v>
      </c>
      <c r="C33" s="58">
        <v>5913</v>
      </c>
      <c r="D33" s="58">
        <v>6020</v>
      </c>
      <c r="E33" s="58">
        <v>6157</v>
      </c>
      <c r="F33" s="58">
        <v>6345</v>
      </c>
      <c r="G33" s="58">
        <v>6384</v>
      </c>
      <c r="H33" s="58">
        <v>6270</v>
      </c>
      <c r="I33" s="58">
        <v>6351</v>
      </c>
      <c r="J33" s="58">
        <v>6331</v>
      </c>
      <c r="K33" s="58">
        <v>6376</v>
      </c>
      <c r="L33" s="58">
        <v>6450</v>
      </c>
      <c r="M33" s="59">
        <v>6294</v>
      </c>
      <c r="N33" s="57">
        <f t="shared" si="0"/>
        <v>6232.583333333333</v>
      </c>
    </row>
    <row r="34" spans="1:14" ht="12" customHeight="1" x14ac:dyDescent="0.2">
      <c r="A34" s="56" t="str">
        <f>'Pregnant Women Participating'!A28</f>
        <v>Choctaw Indians, MS</v>
      </c>
      <c r="B34" s="57">
        <v>21</v>
      </c>
      <c r="C34" s="58">
        <v>23</v>
      </c>
      <c r="D34" s="58">
        <v>28</v>
      </c>
      <c r="E34" s="58">
        <v>20</v>
      </c>
      <c r="F34" s="58">
        <v>22</v>
      </c>
      <c r="G34" s="58">
        <v>24</v>
      </c>
      <c r="H34" s="58">
        <v>30</v>
      </c>
      <c r="I34" s="58">
        <v>28</v>
      </c>
      <c r="J34" s="58">
        <v>28</v>
      </c>
      <c r="K34" s="58">
        <v>30</v>
      </c>
      <c r="L34" s="58">
        <v>34</v>
      </c>
      <c r="M34" s="59">
        <v>30</v>
      </c>
      <c r="N34" s="57">
        <f t="shared" si="0"/>
        <v>26.5</v>
      </c>
    </row>
    <row r="35" spans="1:14" ht="12" customHeight="1" x14ac:dyDescent="0.2">
      <c r="A35" s="56" t="str">
        <f>'Pregnant Women Participating'!A29</f>
        <v>Eastern Cherokee, NC</v>
      </c>
      <c r="B35" s="57">
        <v>25</v>
      </c>
      <c r="C35" s="58">
        <v>24</v>
      </c>
      <c r="D35" s="58">
        <v>24</v>
      </c>
      <c r="E35" s="58">
        <v>28</v>
      </c>
      <c r="F35" s="58">
        <v>24</v>
      </c>
      <c r="G35" s="58">
        <v>24</v>
      </c>
      <c r="H35" s="58">
        <v>24</v>
      </c>
      <c r="I35" s="58">
        <v>23</v>
      </c>
      <c r="J35" s="58">
        <v>26</v>
      </c>
      <c r="K35" s="58">
        <v>21</v>
      </c>
      <c r="L35" s="58">
        <v>19</v>
      </c>
      <c r="M35" s="59">
        <v>18</v>
      </c>
      <c r="N35" s="57">
        <f t="shared" si="0"/>
        <v>23.333333333333332</v>
      </c>
    </row>
    <row r="36" spans="1:14" s="64" customFormat="1" ht="24.75" customHeight="1" x14ac:dyDescent="0.2">
      <c r="A36" s="60" t="e">
        <f>'Pregnant Women Participating'!#REF!</f>
        <v>#REF!</v>
      </c>
      <c r="B36" s="61">
        <v>71050</v>
      </c>
      <c r="C36" s="62">
        <v>71240</v>
      </c>
      <c r="D36" s="62">
        <v>72141</v>
      </c>
      <c r="E36" s="62">
        <v>73615</v>
      </c>
      <c r="F36" s="62">
        <v>74469</v>
      </c>
      <c r="G36" s="62">
        <v>75773</v>
      </c>
      <c r="H36" s="62">
        <v>74574</v>
      </c>
      <c r="I36" s="62">
        <v>74641</v>
      </c>
      <c r="J36" s="62">
        <v>73669</v>
      </c>
      <c r="K36" s="62">
        <v>72677</v>
      </c>
      <c r="L36" s="62">
        <v>70622</v>
      </c>
      <c r="M36" s="63">
        <v>69544</v>
      </c>
      <c r="N36" s="61">
        <f t="shared" si="0"/>
        <v>72834.583333333328</v>
      </c>
    </row>
    <row r="37" spans="1:14" ht="12" customHeight="1" x14ac:dyDescent="0.2">
      <c r="A37" s="56" t="str">
        <f>'Pregnant Women Participating'!A30</f>
        <v>Illinois</v>
      </c>
      <c r="B37" s="57">
        <v>10003</v>
      </c>
      <c r="C37" s="58">
        <v>9958</v>
      </c>
      <c r="D37" s="58">
        <v>9919</v>
      </c>
      <c r="E37" s="58">
        <v>9995</v>
      </c>
      <c r="F37" s="58">
        <v>9961</v>
      </c>
      <c r="G37" s="58">
        <v>9898</v>
      </c>
      <c r="H37" s="58">
        <v>9948</v>
      </c>
      <c r="I37" s="58">
        <v>9818</v>
      </c>
      <c r="J37" s="58">
        <v>9855</v>
      </c>
      <c r="K37" s="58">
        <v>9745</v>
      </c>
      <c r="L37" s="58">
        <v>9826</v>
      </c>
      <c r="M37" s="59">
        <v>9863</v>
      </c>
      <c r="N37" s="57">
        <f t="shared" si="0"/>
        <v>9899.0833333333339</v>
      </c>
    </row>
    <row r="38" spans="1:14" ht="12" customHeight="1" x14ac:dyDescent="0.2">
      <c r="A38" s="56" t="str">
        <f>'Pregnant Women Participating'!A31</f>
        <v>Indiana</v>
      </c>
      <c r="B38" s="57">
        <v>6014</v>
      </c>
      <c r="C38" s="58">
        <v>6092</v>
      </c>
      <c r="D38" s="58">
        <v>6029</v>
      </c>
      <c r="E38" s="58">
        <v>6167</v>
      </c>
      <c r="F38" s="58">
        <v>6148</v>
      </c>
      <c r="G38" s="58">
        <v>6282</v>
      </c>
      <c r="H38" s="58">
        <v>6232</v>
      </c>
      <c r="I38" s="58">
        <v>6278</v>
      </c>
      <c r="J38" s="58">
        <v>6202</v>
      </c>
      <c r="K38" s="58">
        <v>6184</v>
      </c>
      <c r="L38" s="58">
        <v>6337</v>
      </c>
      <c r="M38" s="59">
        <v>6392</v>
      </c>
      <c r="N38" s="57">
        <f t="shared" si="0"/>
        <v>6196.416666666667</v>
      </c>
    </row>
    <row r="39" spans="1:14" ht="12" customHeight="1" x14ac:dyDescent="0.2">
      <c r="A39" s="56" t="str">
        <f>'Pregnant Women Participating'!A32</f>
        <v>Iowa</v>
      </c>
      <c r="B39" s="57">
        <v>2263</v>
      </c>
      <c r="C39" s="58">
        <v>2312</v>
      </c>
      <c r="D39" s="58">
        <v>2281</v>
      </c>
      <c r="E39" s="58">
        <v>2154</v>
      </c>
      <c r="F39" s="58">
        <v>2140</v>
      </c>
      <c r="G39" s="58">
        <v>2172</v>
      </c>
      <c r="H39" s="58">
        <v>2187</v>
      </c>
      <c r="I39" s="58">
        <v>2170</v>
      </c>
      <c r="J39" s="58">
        <v>2149</v>
      </c>
      <c r="K39" s="58">
        <v>2163</v>
      </c>
      <c r="L39" s="58">
        <v>2217</v>
      </c>
      <c r="M39" s="59">
        <v>2218</v>
      </c>
      <c r="N39" s="57">
        <f t="shared" si="0"/>
        <v>2202.1666666666665</v>
      </c>
    </row>
    <row r="40" spans="1:14" ht="12" customHeight="1" x14ac:dyDescent="0.2">
      <c r="A40" s="56" t="str">
        <f>'Pregnant Women Participating'!A33</f>
        <v>Michigan</v>
      </c>
      <c r="B40" s="57">
        <v>5221</v>
      </c>
      <c r="C40" s="58">
        <v>5212</v>
      </c>
      <c r="D40" s="58">
        <v>5146</v>
      </c>
      <c r="E40" s="58">
        <v>5235</v>
      </c>
      <c r="F40" s="58">
        <v>5195</v>
      </c>
      <c r="G40" s="58">
        <v>5225</v>
      </c>
      <c r="H40" s="58">
        <v>5227</v>
      </c>
      <c r="I40" s="58">
        <v>5135</v>
      </c>
      <c r="J40" s="58">
        <v>5088</v>
      </c>
      <c r="K40" s="58">
        <v>4994</v>
      </c>
      <c r="L40" s="58">
        <v>4966</v>
      </c>
      <c r="M40" s="59">
        <v>4941</v>
      </c>
      <c r="N40" s="57">
        <f t="shared" si="0"/>
        <v>5132.083333333333</v>
      </c>
    </row>
    <row r="41" spans="1:14" ht="12" customHeight="1" x14ac:dyDescent="0.2">
      <c r="A41" s="56" t="str">
        <f>'Pregnant Women Participating'!A34</f>
        <v>Minnesota</v>
      </c>
      <c r="B41" s="57">
        <v>5409</v>
      </c>
      <c r="C41" s="58">
        <v>5520</v>
      </c>
      <c r="D41" s="58">
        <v>5539</v>
      </c>
      <c r="E41" s="58">
        <v>5481</v>
      </c>
      <c r="F41" s="58">
        <v>5477</v>
      </c>
      <c r="G41" s="58">
        <v>5768</v>
      </c>
      <c r="H41" s="58">
        <v>5753</v>
      </c>
      <c r="I41" s="58">
        <v>5567</v>
      </c>
      <c r="J41" s="58">
        <v>5567</v>
      </c>
      <c r="K41" s="58">
        <v>5490</v>
      </c>
      <c r="L41" s="58">
        <v>5453</v>
      </c>
      <c r="M41" s="59">
        <v>5383</v>
      </c>
      <c r="N41" s="57">
        <f t="shared" si="0"/>
        <v>5533.916666666667</v>
      </c>
    </row>
    <row r="42" spans="1:14" ht="12" customHeight="1" x14ac:dyDescent="0.2">
      <c r="A42" s="56" t="str">
        <f>'Pregnant Women Participating'!A35</f>
        <v>Ohio</v>
      </c>
      <c r="B42" s="57">
        <v>8299</v>
      </c>
      <c r="C42" s="58">
        <v>8336</v>
      </c>
      <c r="D42" s="58">
        <v>8370</v>
      </c>
      <c r="E42" s="58">
        <v>8506</v>
      </c>
      <c r="F42" s="58">
        <v>8526</v>
      </c>
      <c r="G42" s="58">
        <v>8548</v>
      </c>
      <c r="H42" s="58">
        <v>8526</v>
      </c>
      <c r="I42" s="58">
        <v>8484</v>
      </c>
      <c r="J42" s="58">
        <v>8485</v>
      </c>
      <c r="K42" s="58">
        <v>8483</v>
      </c>
      <c r="L42" s="58">
        <v>8521</v>
      </c>
      <c r="M42" s="59">
        <v>8525</v>
      </c>
      <c r="N42" s="57">
        <f t="shared" si="0"/>
        <v>8467.4166666666661</v>
      </c>
    </row>
    <row r="43" spans="1:14" ht="12" customHeight="1" x14ac:dyDescent="0.2">
      <c r="A43" s="56" t="str">
        <f>'Pregnant Women Participating'!A36</f>
        <v>Wisconsin</v>
      </c>
      <c r="B43" s="57">
        <v>2762</v>
      </c>
      <c r="C43" s="58">
        <v>2805</v>
      </c>
      <c r="D43" s="58">
        <v>2801</v>
      </c>
      <c r="E43" s="58">
        <v>2930</v>
      </c>
      <c r="F43" s="58">
        <v>2918</v>
      </c>
      <c r="G43" s="58">
        <v>2922</v>
      </c>
      <c r="H43" s="58">
        <v>2917</v>
      </c>
      <c r="I43" s="58">
        <v>2946</v>
      </c>
      <c r="J43" s="58">
        <v>2997</v>
      </c>
      <c r="K43" s="58">
        <v>2993</v>
      </c>
      <c r="L43" s="58">
        <v>3076</v>
      </c>
      <c r="M43" s="59">
        <v>3081</v>
      </c>
      <c r="N43" s="57">
        <f t="shared" si="0"/>
        <v>2929</v>
      </c>
    </row>
    <row r="44" spans="1:14" s="64" customFormat="1" ht="24.75" customHeight="1" x14ac:dyDescent="0.2">
      <c r="A44" s="60" t="e">
        <f>'Pregnant Women Participating'!#REF!</f>
        <v>#REF!</v>
      </c>
      <c r="B44" s="61">
        <v>39971</v>
      </c>
      <c r="C44" s="62">
        <v>40235</v>
      </c>
      <c r="D44" s="62">
        <v>40085</v>
      </c>
      <c r="E44" s="62">
        <v>40468</v>
      </c>
      <c r="F44" s="62">
        <v>40365</v>
      </c>
      <c r="G44" s="62">
        <v>40815</v>
      </c>
      <c r="H44" s="62">
        <v>40790</v>
      </c>
      <c r="I44" s="62">
        <v>40398</v>
      </c>
      <c r="J44" s="62">
        <v>40343</v>
      </c>
      <c r="K44" s="62">
        <v>40052</v>
      </c>
      <c r="L44" s="62">
        <v>40396</v>
      </c>
      <c r="M44" s="63">
        <v>40403</v>
      </c>
      <c r="N44" s="61">
        <f t="shared" si="0"/>
        <v>40360.083333333336</v>
      </c>
    </row>
    <row r="45" spans="1:14" ht="12" customHeight="1" x14ac:dyDescent="0.2">
      <c r="A45" s="56" t="str">
        <f>'Pregnant Women Participating'!A37</f>
        <v>Arizona</v>
      </c>
      <c r="B45" s="57">
        <v>6921</v>
      </c>
      <c r="C45" s="58">
        <v>6865</v>
      </c>
      <c r="D45" s="58">
        <v>6962</v>
      </c>
      <c r="E45" s="58">
        <v>7014</v>
      </c>
      <c r="F45" s="58">
        <v>6965</v>
      </c>
      <c r="G45" s="58">
        <v>7086</v>
      </c>
      <c r="H45" s="58">
        <v>6899</v>
      </c>
      <c r="I45" s="58">
        <v>6878</v>
      </c>
      <c r="J45" s="58">
        <v>6843</v>
      </c>
      <c r="K45" s="58">
        <v>6919</v>
      </c>
      <c r="L45" s="58">
        <v>6982</v>
      </c>
      <c r="M45" s="59">
        <v>6963</v>
      </c>
      <c r="N45" s="57">
        <f t="shared" si="0"/>
        <v>6941.416666666667</v>
      </c>
    </row>
    <row r="46" spans="1:14" ht="12" customHeight="1" x14ac:dyDescent="0.2">
      <c r="A46" s="56" t="str">
        <f>'Pregnant Women Participating'!A38</f>
        <v>Arkansas</v>
      </c>
      <c r="B46" s="57">
        <v>1200</v>
      </c>
      <c r="C46" s="58">
        <v>1285</v>
      </c>
      <c r="D46" s="58">
        <v>1316</v>
      </c>
      <c r="E46" s="58">
        <v>1291</v>
      </c>
      <c r="F46" s="58">
        <v>1348</v>
      </c>
      <c r="G46" s="58">
        <v>1374</v>
      </c>
      <c r="H46" s="58">
        <v>1359</v>
      </c>
      <c r="I46" s="58">
        <v>1350</v>
      </c>
      <c r="J46" s="58">
        <v>1310</v>
      </c>
      <c r="K46" s="58">
        <v>1240</v>
      </c>
      <c r="L46" s="58">
        <v>1267</v>
      </c>
      <c r="M46" s="59">
        <v>1278</v>
      </c>
      <c r="N46" s="57">
        <f t="shared" si="0"/>
        <v>1301.5</v>
      </c>
    </row>
    <row r="47" spans="1:14" ht="12" customHeight="1" x14ac:dyDescent="0.2">
      <c r="A47" s="56" t="str">
        <f>'Pregnant Women Participating'!A39</f>
        <v>Louisiana</v>
      </c>
      <c r="B47" s="57">
        <v>4287</v>
      </c>
      <c r="C47" s="58">
        <v>4288</v>
      </c>
      <c r="D47" s="58">
        <v>4314</v>
      </c>
      <c r="E47" s="58">
        <v>4451</v>
      </c>
      <c r="F47" s="58">
        <v>4482</v>
      </c>
      <c r="G47" s="58">
        <v>4496</v>
      </c>
      <c r="H47" s="58">
        <v>4330</v>
      </c>
      <c r="I47" s="58">
        <v>4377</v>
      </c>
      <c r="J47" s="58">
        <v>4420</v>
      </c>
      <c r="K47" s="58">
        <v>4383</v>
      </c>
      <c r="L47" s="58">
        <v>4474</v>
      </c>
      <c r="M47" s="59">
        <v>4405</v>
      </c>
      <c r="N47" s="57">
        <f t="shared" si="0"/>
        <v>4392.25</v>
      </c>
    </row>
    <row r="48" spans="1:14" ht="12" customHeight="1" x14ac:dyDescent="0.2">
      <c r="A48" s="56" t="str">
        <f>'Pregnant Women Participating'!A40</f>
        <v>New Mexico</v>
      </c>
      <c r="B48" s="57">
        <v>1914</v>
      </c>
      <c r="C48" s="58">
        <v>1877</v>
      </c>
      <c r="D48" s="58">
        <v>1886</v>
      </c>
      <c r="E48" s="58">
        <v>1949</v>
      </c>
      <c r="F48" s="58">
        <v>1950</v>
      </c>
      <c r="G48" s="58">
        <v>1964</v>
      </c>
      <c r="H48" s="58">
        <v>1921</v>
      </c>
      <c r="I48" s="58">
        <v>1875</v>
      </c>
      <c r="J48" s="58">
        <v>1841</v>
      </c>
      <c r="K48" s="58">
        <v>1851</v>
      </c>
      <c r="L48" s="58">
        <v>1903</v>
      </c>
      <c r="M48" s="59">
        <v>1838</v>
      </c>
      <c r="N48" s="57">
        <f t="shared" si="0"/>
        <v>1897.4166666666667</v>
      </c>
    </row>
    <row r="49" spans="1:14" ht="12" customHeight="1" x14ac:dyDescent="0.2">
      <c r="A49" s="56" t="str">
        <f>'Pregnant Women Participating'!A41</f>
        <v>Oklahoma</v>
      </c>
      <c r="B49" s="57">
        <v>2548</v>
      </c>
      <c r="C49" s="58">
        <v>2630</v>
      </c>
      <c r="D49" s="58">
        <v>2676</v>
      </c>
      <c r="E49" s="58">
        <v>2703</v>
      </c>
      <c r="F49" s="58">
        <v>2743</v>
      </c>
      <c r="G49" s="58">
        <v>2750</v>
      </c>
      <c r="H49" s="58">
        <v>2840</v>
      </c>
      <c r="I49" s="58">
        <v>2839</v>
      </c>
      <c r="J49" s="58">
        <v>2813</v>
      </c>
      <c r="K49" s="58">
        <v>2787</v>
      </c>
      <c r="L49" s="58">
        <v>2762</v>
      </c>
      <c r="M49" s="59">
        <v>2695</v>
      </c>
      <c r="N49" s="57">
        <f t="shared" si="0"/>
        <v>2732.1666666666665</v>
      </c>
    </row>
    <row r="50" spans="1:14" ht="12" customHeight="1" x14ac:dyDescent="0.2">
      <c r="A50" s="56" t="str">
        <f>'Pregnant Women Participating'!A42</f>
        <v>Texas</v>
      </c>
      <c r="B50" s="57">
        <v>87372</v>
      </c>
      <c r="C50" s="58">
        <v>88554</v>
      </c>
      <c r="D50" s="58">
        <v>88774</v>
      </c>
      <c r="E50" s="58">
        <v>89289</v>
      </c>
      <c r="F50" s="58">
        <v>89737</v>
      </c>
      <c r="G50" s="58">
        <v>90948</v>
      </c>
      <c r="H50" s="58">
        <v>90136</v>
      </c>
      <c r="I50" s="58">
        <v>90439</v>
      </c>
      <c r="J50" s="58">
        <v>90245</v>
      </c>
      <c r="K50" s="58">
        <v>89771</v>
      </c>
      <c r="L50" s="58">
        <v>90113</v>
      </c>
      <c r="M50" s="59">
        <v>88630</v>
      </c>
      <c r="N50" s="57">
        <f t="shared" si="0"/>
        <v>89500.666666666672</v>
      </c>
    </row>
    <row r="51" spans="1:14" ht="12" customHeight="1" x14ac:dyDescent="0.2">
      <c r="A51" s="56" t="str">
        <f>'Pregnant Women Participating'!A43</f>
        <v>Utah</v>
      </c>
      <c r="B51" s="57">
        <v>1516</v>
      </c>
      <c r="C51" s="58">
        <v>1610</v>
      </c>
      <c r="D51" s="58">
        <v>1620</v>
      </c>
      <c r="E51" s="58">
        <v>1588</v>
      </c>
      <c r="F51" s="58">
        <v>1583</v>
      </c>
      <c r="G51" s="58">
        <v>1590</v>
      </c>
      <c r="H51" s="58">
        <v>1538</v>
      </c>
      <c r="I51" s="58">
        <v>1539</v>
      </c>
      <c r="J51" s="58">
        <v>1544</v>
      </c>
      <c r="K51" s="58">
        <v>1573</v>
      </c>
      <c r="L51" s="58">
        <v>1653</v>
      </c>
      <c r="M51" s="59">
        <v>1779</v>
      </c>
      <c r="N51" s="57">
        <f t="shared" si="0"/>
        <v>1594.4166666666667</v>
      </c>
    </row>
    <row r="52" spans="1:14" ht="12" customHeight="1" x14ac:dyDescent="0.2">
      <c r="A52" s="56" t="str">
        <f>'Pregnant Women Participating'!A44</f>
        <v>Inter-Tribal Council, AZ</v>
      </c>
      <c r="B52" s="57">
        <v>214</v>
      </c>
      <c r="C52" s="58">
        <v>208</v>
      </c>
      <c r="D52" s="58">
        <v>196</v>
      </c>
      <c r="E52" s="58">
        <v>196</v>
      </c>
      <c r="F52" s="58">
        <v>216</v>
      </c>
      <c r="G52" s="58">
        <v>214</v>
      </c>
      <c r="H52" s="58">
        <v>229</v>
      </c>
      <c r="I52" s="58">
        <v>219</v>
      </c>
      <c r="J52" s="58">
        <v>221</v>
      </c>
      <c r="K52" s="58">
        <v>189</v>
      </c>
      <c r="L52" s="58">
        <v>161</v>
      </c>
      <c r="M52" s="59">
        <v>175</v>
      </c>
      <c r="N52" s="57">
        <f t="shared" si="0"/>
        <v>203.16666666666666</v>
      </c>
    </row>
    <row r="53" spans="1:14" ht="12" customHeight="1" x14ac:dyDescent="0.2">
      <c r="A53" s="56" t="str">
        <f>'Pregnant Women Participating'!A45</f>
        <v>Navajo Nation, AZ</v>
      </c>
      <c r="B53" s="57">
        <v>219</v>
      </c>
      <c r="C53" s="58">
        <v>215</v>
      </c>
      <c r="D53" s="58">
        <v>200</v>
      </c>
      <c r="E53" s="58">
        <v>207</v>
      </c>
      <c r="F53" s="58">
        <v>201</v>
      </c>
      <c r="G53" s="58">
        <v>189</v>
      </c>
      <c r="H53" s="58">
        <v>183</v>
      </c>
      <c r="I53" s="58">
        <v>192</v>
      </c>
      <c r="J53" s="58">
        <v>200</v>
      </c>
      <c r="K53" s="58">
        <v>215</v>
      </c>
      <c r="L53" s="58">
        <v>216</v>
      </c>
      <c r="M53" s="59">
        <v>199</v>
      </c>
      <c r="N53" s="57">
        <f t="shared" si="0"/>
        <v>203</v>
      </c>
    </row>
    <row r="54" spans="1:14" ht="12" customHeight="1" x14ac:dyDescent="0.2">
      <c r="A54" s="56" t="str">
        <f>'Pregnant Women Participating'!A46</f>
        <v>Acoma, Canoncito &amp; Laguna, NM</v>
      </c>
      <c r="B54" s="57">
        <v>8</v>
      </c>
      <c r="C54" s="58">
        <v>5</v>
      </c>
      <c r="D54" s="58">
        <v>3</v>
      </c>
      <c r="E54" s="58">
        <v>5</v>
      </c>
      <c r="F54" s="58">
        <v>8</v>
      </c>
      <c r="G54" s="58">
        <v>9</v>
      </c>
      <c r="H54" s="58">
        <v>9</v>
      </c>
      <c r="I54" s="58">
        <v>10</v>
      </c>
      <c r="J54" s="58">
        <v>7</v>
      </c>
      <c r="K54" s="58">
        <v>8</v>
      </c>
      <c r="L54" s="58">
        <v>9</v>
      </c>
      <c r="M54" s="59">
        <v>13</v>
      </c>
      <c r="N54" s="57">
        <f t="shared" si="0"/>
        <v>7.833333333333333</v>
      </c>
    </row>
    <row r="55" spans="1:14" ht="12" customHeight="1" x14ac:dyDescent="0.2">
      <c r="A55" s="56" t="str">
        <f>'Pregnant Women Participating'!A47</f>
        <v>Eight Northern Pueblos, NM</v>
      </c>
      <c r="B55" s="57">
        <v>9</v>
      </c>
      <c r="C55" s="58">
        <v>8</v>
      </c>
      <c r="D55" s="58">
        <v>9</v>
      </c>
      <c r="E55" s="58">
        <v>8</v>
      </c>
      <c r="F55" s="58">
        <v>9</v>
      </c>
      <c r="G55" s="58">
        <v>10</v>
      </c>
      <c r="H55" s="58">
        <v>9</v>
      </c>
      <c r="I55" s="58">
        <v>5</v>
      </c>
      <c r="J55" s="58">
        <v>6</v>
      </c>
      <c r="K55" s="58">
        <v>7</v>
      </c>
      <c r="L55" s="58">
        <v>12</v>
      </c>
      <c r="M55" s="59">
        <v>15</v>
      </c>
      <c r="N55" s="57">
        <f t="shared" si="0"/>
        <v>8.9166666666666661</v>
      </c>
    </row>
    <row r="56" spans="1:14" ht="12" customHeight="1" x14ac:dyDescent="0.2">
      <c r="A56" s="56" t="str">
        <f>'Pregnant Women Participating'!A48</f>
        <v>Five Sandoval Pueblos, NM</v>
      </c>
      <c r="B56" s="57">
        <v>7</v>
      </c>
      <c r="C56" s="58">
        <v>7</v>
      </c>
      <c r="D56" s="58">
        <v>7</v>
      </c>
      <c r="E56" s="58">
        <v>7</v>
      </c>
      <c r="F56" s="58">
        <v>8</v>
      </c>
      <c r="G56" s="58">
        <v>8</v>
      </c>
      <c r="H56" s="58">
        <v>8</v>
      </c>
      <c r="I56" s="58">
        <v>10</v>
      </c>
      <c r="J56" s="58">
        <v>9</v>
      </c>
      <c r="K56" s="58">
        <v>10</v>
      </c>
      <c r="L56" s="58">
        <v>7</v>
      </c>
      <c r="M56" s="59">
        <v>6</v>
      </c>
      <c r="N56" s="57">
        <f t="shared" si="0"/>
        <v>7.833333333333333</v>
      </c>
    </row>
    <row r="57" spans="1:14" ht="12" customHeight="1" x14ac:dyDescent="0.2">
      <c r="A57" s="56" t="str">
        <f>'Pregnant Women Participating'!A49</f>
        <v>Isleta Pueblo, NM</v>
      </c>
      <c r="B57" s="57">
        <v>41</v>
      </c>
      <c r="C57" s="58">
        <v>47</v>
      </c>
      <c r="D57" s="58">
        <v>49</v>
      </c>
      <c r="E57" s="58">
        <v>46</v>
      </c>
      <c r="F57" s="58">
        <v>51</v>
      </c>
      <c r="G57" s="58">
        <v>57</v>
      </c>
      <c r="H57" s="58">
        <v>61</v>
      </c>
      <c r="I57" s="58">
        <v>67</v>
      </c>
      <c r="J57" s="58">
        <v>62</v>
      </c>
      <c r="K57" s="58">
        <v>61</v>
      </c>
      <c r="L57" s="58">
        <v>63</v>
      </c>
      <c r="M57" s="59">
        <v>61</v>
      </c>
      <c r="N57" s="57">
        <f t="shared" si="0"/>
        <v>55.5</v>
      </c>
    </row>
    <row r="58" spans="1:14" ht="12" customHeight="1" x14ac:dyDescent="0.2">
      <c r="A58" s="56" t="str">
        <f>'Pregnant Women Participating'!A50</f>
        <v>San Felipe Pueblo, NM</v>
      </c>
      <c r="B58" s="57">
        <v>8</v>
      </c>
      <c r="C58" s="58">
        <v>7</v>
      </c>
      <c r="D58" s="58">
        <v>4</v>
      </c>
      <c r="E58" s="58">
        <v>7</v>
      </c>
      <c r="F58" s="58">
        <v>5</v>
      </c>
      <c r="G58" s="58">
        <v>6</v>
      </c>
      <c r="H58" s="58">
        <v>5</v>
      </c>
      <c r="I58" s="58">
        <v>8</v>
      </c>
      <c r="J58" s="58">
        <v>8</v>
      </c>
      <c r="K58" s="58">
        <v>8</v>
      </c>
      <c r="L58" s="58">
        <v>8</v>
      </c>
      <c r="M58" s="59">
        <v>8</v>
      </c>
      <c r="N58" s="57">
        <f t="shared" si="0"/>
        <v>6.833333333333333</v>
      </c>
    </row>
    <row r="59" spans="1:14" ht="12" customHeight="1" x14ac:dyDescent="0.2">
      <c r="A59" s="56" t="str">
        <f>'Pregnant Women Participating'!A51</f>
        <v>Santo Domingo Tribe, NM</v>
      </c>
      <c r="B59" s="57">
        <v>3</v>
      </c>
      <c r="C59" s="58">
        <v>3</v>
      </c>
      <c r="D59" s="58">
        <v>2</v>
      </c>
      <c r="E59" s="58">
        <v>3</v>
      </c>
      <c r="F59" s="58">
        <v>4</v>
      </c>
      <c r="G59" s="58">
        <v>4</v>
      </c>
      <c r="H59" s="58">
        <v>5</v>
      </c>
      <c r="I59" s="58">
        <v>4</v>
      </c>
      <c r="J59" s="58">
        <v>5</v>
      </c>
      <c r="K59" s="58">
        <v>4</v>
      </c>
      <c r="L59" s="58">
        <v>3</v>
      </c>
      <c r="M59" s="59">
        <v>5</v>
      </c>
      <c r="N59" s="57">
        <f t="shared" si="0"/>
        <v>3.75</v>
      </c>
    </row>
    <row r="60" spans="1:14" ht="12" customHeight="1" x14ac:dyDescent="0.2">
      <c r="A60" s="56" t="str">
        <f>'Pregnant Women Participating'!A52</f>
        <v>Zuni Pueblo, NM</v>
      </c>
      <c r="B60" s="57">
        <v>6</v>
      </c>
      <c r="C60" s="58">
        <v>5</v>
      </c>
      <c r="D60" s="58">
        <v>6</v>
      </c>
      <c r="E60" s="58">
        <v>8</v>
      </c>
      <c r="F60" s="58">
        <v>10</v>
      </c>
      <c r="G60" s="58">
        <v>12</v>
      </c>
      <c r="H60" s="58">
        <v>8</v>
      </c>
      <c r="I60" s="58">
        <v>11</v>
      </c>
      <c r="J60" s="58">
        <v>12</v>
      </c>
      <c r="K60" s="58">
        <v>10</v>
      </c>
      <c r="L60" s="58">
        <v>10</v>
      </c>
      <c r="M60" s="59">
        <v>11</v>
      </c>
      <c r="N60" s="57">
        <f t="shared" si="0"/>
        <v>9.0833333333333339</v>
      </c>
    </row>
    <row r="61" spans="1:14" ht="12" customHeight="1" x14ac:dyDescent="0.2">
      <c r="A61" s="56" t="str">
        <f>'Pregnant Women Participating'!A53</f>
        <v>Cherokee Nation, OK</v>
      </c>
      <c r="B61" s="57">
        <v>101</v>
      </c>
      <c r="C61" s="58">
        <v>108</v>
      </c>
      <c r="D61" s="58">
        <v>114</v>
      </c>
      <c r="E61" s="58">
        <v>110</v>
      </c>
      <c r="F61" s="58">
        <v>114</v>
      </c>
      <c r="G61" s="58">
        <v>113</v>
      </c>
      <c r="H61" s="58">
        <v>115</v>
      </c>
      <c r="I61" s="58">
        <v>123</v>
      </c>
      <c r="J61" s="58">
        <v>118</v>
      </c>
      <c r="K61" s="58">
        <v>117</v>
      </c>
      <c r="L61" s="58">
        <v>106</v>
      </c>
      <c r="M61" s="59">
        <v>95</v>
      </c>
      <c r="N61" s="57">
        <f t="shared" si="0"/>
        <v>111.16666666666667</v>
      </c>
    </row>
    <row r="62" spans="1:14" ht="12" customHeight="1" x14ac:dyDescent="0.2">
      <c r="A62" s="56" t="str">
        <f>'Pregnant Women Participating'!A54</f>
        <v>Chickasaw Nation, OK</v>
      </c>
      <c r="B62" s="57">
        <v>73</v>
      </c>
      <c r="C62" s="58">
        <v>71</v>
      </c>
      <c r="D62" s="58">
        <v>58</v>
      </c>
      <c r="E62" s="58">
        <v>79</v>
      </c>
      <c r="F62" s="58">
        <v>65</v>
      </c>
      <c r="G62" s="58">
        <v>59</v>
      </c>
      <c r="H62" s="58">
        <v>70</v>
      </c>
      <c r="I62" s="58">
        <v>78</v>
      </c>
      <c r="J62" s="58">
        <v>77</v>
      </c>
      <c r="K62" s="58">
        <v>80</v>
      </c>
      <c r="L62" s="58">
        <v>90</v>
      </c>
      <c r="M62" s="59">
        <v>93</v>
      </c>
      <c r="N62" s="57">
        <f t="shared" si="0"/>
        <v>74.416666666666671</v>
      </c>
    </row>
    <row r="63" spans="1:14" ht="12" customHeight="1" x14ac:dyDescent="0.2">
      <c r="A63" s="56" t="str">
        <f>'Pregnant Women Participating'!A55</f>
        <v>Choctaw Nation, OK</v>
      </c>
      <c r="B63" s="57">
        <v>76</v>
      </c>
      <c r="C63" s="58">
        <v>96</v>
      </c>
      <c r="D63" s="58">
        <v>102</v>
      </c>
      <c r="E63" s="58">
        <v>101</v>
      </c>
      <c r="F63" s="58">
        <v>99</v>
      </c>
      <c r="G63" s="58">
        <v>104</v>
      </c>
      <c r="H63" s="58">
        <v>114</v>
      </c>
      <c r="I63" s="58">
        <v>108</v>
      </c>
      <c r="J63" s="58">
        <v>110</v>
      </c>
      <c r="K63" s="58">
        <v>108</v>
      </c>
      <c r="L63" s="58">
        <v>113</v>
      </c>
      <c r="M63" s="59">
        <v>100</v>
      </c>
      <c r="N63" s="57">
        <f t="shared" si="0"/>
        <v>102.58333333333333</v>
      </c>
    </row>
    <row r="64" spans="1:14" ht="12" customHeight="1" x14ac:dyDescent="0.2">
      <c r="A64" s="56" t="str">
        <f>'Pregnant Women Participating'!A56</f>
        <v>Citizen Potawatomi Nation, OK</v>
      </c>
      <c r="B64" s="57">
        <v>37</v>
      </c>
      <c r="C64" s="58">
        <v>37</v>
      </c>
      <c r="D64" s="58">
        <v>41</v>
      </c>
      <c r="E64" s="58">
        <v>37</v>
      </c>
      <c r="F64" s="58">
        <v>39</v>
      </c>
      <c r="G64" s="58">
        <v>34</v>
      </c>
      <c r="H64" s="58">
        <v>36</v>
      </c>
      <c r="I64" s="58">
        <v>39</v>
      </c>
      <c r="J64" s="58">
        <v>46</v>
      </c>
      <c r="K64" s="58">
        <v>42</v>
      </c>
      <c r="L64" s="58">
        <v>34</v>
      </c>
      <c r="M64" s="59">
        <v>40</v>
      </c>
      <c r="N64" s="57">
        <f t="shared" si="0"/>
        <v>38.5</v>
      </c>
    </row>
    <row r="65" spans="1:14" ht="12" customHeight="1" x14ac:dyDescent="0.2">
      <c r="A65" s="56" t="str">
        <f>'Pregnant Women Participating'!A57</f>
        <v>Inter-Tribal Council, OK</v>
      </c>
      <c r="B65" s="57">
        <v>10</v>
      </c>
      <c r="C65" s="58">
        <v>11</v>
      </c>
      <c r="D65" s="58">
        <v>14</v>
      </c>
      <c r="E65" s="58">
        <v>15</v>
      </c>
      <c r="F65" s="58">
        <v>13</v>
      </c>
      <c r="G65" s="58">
        <v>13</v>
      </c>
      <c r="H65" s="58">
        <v>11</v>
      </c>
      <c r="I65" s="58">
        <v>13</v>
      </c>
      <c r="J65" s="58">
        <v>13</v>
      </c>
      <c r="K65" s="58">
        <v>11</v>
      </c>
      <c r="L65" s="58">
        <v>13</v>
      </c>
      <c r="M65" s="59">
        <v>11</v>
      </c>
      <c r="N65" s="57">
        <f t="shared" si="0"/>
        <v>12.333333333333334</v>
      </c>
    </row>
    <row r="66" spans="1:14" ht="12" customHeight="1" x14ac:dyDescent="0.2">
      <c r="A66" s="56" t="str">
        <f>'Pregnant Women Participating'!A58</f>
        <v>Muscogee Creek Nation, OK</v>
      </c>
      <c r="B66" s="57">
        <v>26</v>
      </c>
      <c r="C66" s="58">
        <v>27</v>
      </c>
      <c r="D66" s="58">
        <v>32</v>
      </c>
      <c r="E66" s="58">
        <v>34</v>
      </c>
      <c r="F66" s="58">
        <v>32</v>
      </c>
      <c r="G66" s="58">
        <v>28</v>
      </c>
      <c r="H66" s="58">
        <v>34</v>
      </c>
      <c r="I66" s="58">
        <v>33</v>
      </c>
      <c r="J66" s="58">
        <v>25</v>
      </c>
      <c r="K66" s="58">
        <v>28</v>
      </c>
      <c r="L66" s="58">
        <v>27</v>
      </c>
      <c r="M66" s="59">
        <v>25</v>
      </c>
      <c r="N66" s="57">
        <f t="shared" si="0"/>
        <v>29.25</v>
      </c>
    </row>
    <row r="67" spans="1:14" ht="12" customHeight="1" x14ac:dyDescent="0.2">
      <c r="A67" s="56" t="str">
        <f>'Pregnant Women Participating'!A59</f>
        <v>Osage Tribal Council, OK</v>
      </c>
      <c r="B67" s="57">
        <v>174</v>
      </c>
      <c r="C67" s="58">
        <v>164</v>
      </c>
      <c r="D67" s="58">
        <v>167</v>
      </c>
      <c r="E67" s="58">
        <v>168</v>
      </c>
      <c r="F67" s="58">
        <v>187</v>
      </c>
      <c r="G67" s="58">
        <v>184</v>
      </c>
      <c r="H67" s="58">
        <v>177</v>
      </c>
      <c r="I67" s="58">
        <v>186</v>
      </c>
      <c r="J67" s="58">
        <v>173</v>
      </c>
      <c r="K67" s="58">
        <v>189</v>
      </c>
      <c r="L67" s="58">
        <v>179</v>
      </c>
      <c r="M67" s="59">
        <v>165</v>
      </c>
      <c r="N67" s="57">
        <f t="shared" si="0"/>
        <v>176.08333333333334</v>
      </c>
    </row>
    <row r="68" spans="1:14" ht="12" customHeight="1" x14ac:dyDescent="0.2">
      <c r="A68" s="56" t="str">
        <f>'Pregnant Women Participating'!A60</f>
        <v>Otoe-Missouria Tribe, OK</v>
      </c>
      <c r="B68" s="57">
        <v>5</v>
      </c>
      <c r="C68" s="58">
        <v>6</v>
      </c>
      <c r="D68" s="58">
        <v>4</v>
      </c>
      <c r="E68" s="58">
        <v>5</v>
      </c>
      <c r="F68" s="58">
        <v>4</v>
      </c>
      <c r="G68" s="58">
        <v>4</v>
      </c>
      <c r="H68" s="58">
        <v>3</v>
      </c>
      <c r="I68" s="58">
        <v>3</v>
      </c>
      <c r="J68" s="58">
        <v>3</v>
      </c>
      <c r="K68" s="58">
        <v>4</v>
      </c>
      <c r="L68" s="58">
        <v>4</v>
      </c>
      <c r="M68" s="59">
        <v>5</v>
      </c>
      <c r="N68" s="57">
        <f t="shared" si="0"/>
        <v>4.166666666666667</v>
      </c>
    </row>
    <row r="69" spans="1:14" ht="12" customHeight="1" x14ac:dyDescent="0.2">
      <c r="A69" s="56" t="str">
        <f>'Pregnant Women Participating'!A61</f>
        <v>Wichita, Caddo &amp; Delaware (WCD), OK</v>
      </c>
      <c r="B69" s="57">
        <v>120</v>
      </c>
      <c r="C69" s="58">
        <v>128</v>
      </c>
      <c r="D69" s="58">
        <v>124</v>
      </c>
      <c r="E69" s="58">
        <v>124</v>
      </c>
      <c r="F69" s="58">
        <v>120</v>
      </c>
      <c r="G69" s="58">
        <v>125</v>
      </c>
      <c r="H69" s="58">
        <v>114</v>
      </c>
      <c r="I69" s="58">
        <v>124</v>
      </c>
      <c r="J69" s="58">
        <v>130</v>
      </c>
      <c r="K69" s="58">
        <v>125</v>
      </c>
      <c r="L69" s="58">
        <v>113</v>
      </c>
      <c r="M69" s="59">
        <v>116</v>
      </c>
      <c r="N69" s="57">
        <f t="shared" si="0"/>
        <v>121.91666666666667</v>
      </c>
    </row>
    <row r="70" spans="1:14" s="64" customFormat="1" ht="24.75" customHeight="1" x14ac:dyDescent="0.2">
      <c r="A70" s="60" t="e">
        <f>'Pregnant Women Participating'!#REF!</f>
        <v>#REF!</v>
      </c>
      <c r="B70" s="61">
        <v>106895</v>
      </c>
      <c r="C70" s="62">
        <v>108262</v>
      </c>
      <c r="D70" s="62">
        <v>108680</v>
      </c>
      <c r="E70" s="62">
        <v>109445</v>
      </c>
      <c r="F70" s="62">
        <v>109993</v>
      </c>
      <c r="G70" s="62">
        <v>111381</v>
      </c>
      <c r="H70" s="62">
        <v>110214</v>
      </c>
      <c r="I70" s="62">
        <v>110530</v>
      </c>
      <c r="J70" s="62">
        <v>110241</v>
      </c>
      <c r="K70" s="62">
        <v>109740</v>
      </c>
      <c r="L70" s="62">
        <v>110322</v>
      </c>
      <c r="M70" s="63">
        <v>108731</v>
      </c>
      <c r="N70" s="61">
        <f t="shared" si="0"/>
        <v>109536.16666666667</v>
      </c>
    </row>
    <row r="71" spans="1:14" ht="12" customHeight="1" x14ac:dyDescent="0.2">
      <c r="A71" s="56" t="str">
        <f>'Pregnant Women Participating'!A62</f>
        <v>Colorado</v>
      </c>
      <c r="B71" s="57">
        <v>3144</v>
      </c>
      <c r="C71" s="58">
        <v>3129</v>
      </c>
      <c r="D71" s="58">
        <v>3152</v>
      </c>
      <c r="E71" s="58">
        <v>3113</v>
      </c>
      <c r="F71" s="58">
        <v>3099</v>
      </c>
      <c r="G71" s="58">
        <v>3197</v>
      </c>
      <c r="H71" s="58">
        <v>3159</v>
      </c>
      <c r="I71" s="58">
        <v>3229</v>
      </c>
      <c r="J71" s="58">
        <v>3337</v>
      </c>
      <c r="K71" s="58">
        <v>3332</v>
      </c>
      <c r="L71" s="58">
        <v>3481</v>
      </c>
      <c r="M71" s="59">
        <v>3506</v>
      </c>
      <c r="N71" s="57">
        <f t="shared" si="0"/>
        <v>3239.8333333333335</v>
      </c>
    </row>
    <row r="72" spans="1:14" ht="12" customHeight="1" x14ac:dyDescent="0.2">
      <c r="A72" s="56" t="str">
        <f>'Pregnant Women Participating'!A63</f>
        <v>Kansas</v>
      </c>
      <c r="B72" s="57">
        <v>1716</v>
      </c>
      <c r="C72" s="58">
        <v>1683</v>
      </c>
      <c r="D72" s="58">
        <v>1672</v>
      </c>
      <c r="E72" s="58">
        <v>1713</v>
      </c>
      <c r="F72" s="58">
        <v>1711</v>
      </c>
      <c r="G72" s="58">
        <v>1720</v>
      </c>
      <c r="H72" s="58">
        <v>1704</v>
      </c>
      <c r="I72" s="58">
        <v>1666</v>
      </c>
      <c r="J72" s="58">
        <v>1668</v>
      </c>
      <c r="K72" s="58">
        <v>1633</v>
      </c>
      <c r="L72" s="58">
        <v>1647</v>
      </c>
      <c r="M72" s="59">
        <v>1621</v>
      </c>
      <c r="N72" s="57">
        <f t="shared" si="0"/>
        <v>1679.5</v>
      </c>
    </row>
    <row r="73" spans="1:14" ht="12" customHeight="1" x14ac:dyDescent="0.2">
      <c r="A73" s="56" t="str">
        <f>'Pregnant Women Participating'!A64</f>
        <v>Missouri</v>
      </c>
      <c r="B73" s="57">
        <v>3413</v>
      </c>
      <c r="C73" s="58">
        <v>3523</v>
      </c>
      <c r="D73" s="58">
        <v>3519</v>
      </c>
      <c r="E73" s="58">
        <v>3453</v>
      </c>
      <c r="F73" s="58">
        <v>3574</v>
      </c>
      <c r="G73" s="58">
        <v>3671</v>
      </c>
      <c r="H73" s="58">
        <v>3573</v>
      </c>
      <c r="I73" s="58">
        <v>3548</v>
      </c>
      <c r="J73" s="58">
        <v>3605</v>
      </c>
      <c r="K73" s="58">
        <v>3419</v>
      </c>
      <c r="L73" s="58">
        <v>3582</v>
      </c>
      <c r="M73" s="59">
        <v>3565</v>
      </c>
      <c r="N73" s="57">
        <f t="shared" si="0"/>
        <v>3537.0833333333335</v>
      </c>
    </row>
    <row r="74" spans="1:14" ht="12" customHeight="1" x14ac:dyDescent="0.2">
      <c r="A74" s="56" t="str">
        <f>'Pregnant Women Participating'!A65</f>
        <v>Montana</v>
      </c>
      <c r="B74" s="57">
        <v>350</v>
      </c>
      <c r="C74" s="58">
        <v>365</v>
      </c>
      <c r="D74" s="58">
        <v>395</v>
      </c>
      <c r="E74" s="58">
        <v>420</v>
      </c>
      <c r="F74" s="58">
        <v>439</v>
      </c>
      <c r="G74" s="58">
        <v>449</v>
      </c>
      <c r="H74" s="58">
        <v>429</v>
      </c>
      <c r="I74" s="58">
        <v>402</v>
      </c>
      <c r="J74" s="58">
        <v>366</v>
      </c>
      <c r="K74" s="58">
        <v>353</v>
      </c>
      <c r="L74" s="58">
        <v>371</v>
      </c>
      <c r="M74" s="59">
        <v>389</v>
      </c>
      <c r="N74" s="57">
        <f t="shared" si="0"/>
        <v>394</v>
      </c>
    </row>
    <row r="75" spans="1:14" ht="12" customHeight="1" x14ac:dyDescent="0.2">
      <c r="A75" s="56" t="str">
        <f>'Pregnant Women Participating'!A66</f>
        <v>Nebraska</v>
      </c>
      <c r="B75" s="57">
        <v>1739</v>
      </c>
      <c r="C75" s="58">
        <v>1777</v>
      </c>
      <c r="D75" s="58">
        <v>1813</v>
      </c>
      <c r="E75" s="58">
        <v>1771</v>
      </c>
      <c r="F75" s="58">
        <v>1805</v>
      </c>
      <c r="G75" s="58">
        <v>1825</v>
      </c>
      <c r="H75" s="58">
        <v>1766</v>
      </c>
      <c r="I75" s="58">
        <v>1785</v>
      </c>
      <c r="J75" s="58">
        <v>1761</v>
      </c>
      <c r="K75" s="58">
        <v>1726</v>
      </c>
      <c r="L75" s="58">
        <v>1696</v>
      </c>
      <c r="M75" s="59">
        <v>1715</v>
      </c>
      <c r="N75" s="57">
        <f t="shared" si="0"/>
        <v>1764.9166666666667</v>
      </c>
    </row>
    <row r="76" spans="1:14" ht="12" customHeight="1" x14ac:dyDescent="0.2">
      <c r="A76" s="56" t="str">
        <f>'Pregnant Women Participating'!A67</f>
        <v>North Dakota</v>
      </c>
      <c r="B76" s="57">
        <v>336</v>
      </c>
      <c r="C76" s="58">
        <v>325</v>
      </c>
      <c r="D76" s="58">
        <v>328</v>
      </c>
      <c r="E76" s="58">
        <v>340</v>
      </c>
      <c r="F76" s="58">
        <v>307</v>
      </c>
      <c r="G76" s="58">
        <v>331</v>
      </c>
      <c r="H76" s="58">
        <v>319</v>
      </c>
      <c r="I76" s="58">
        <v>327</v>
      </c>
      <c r="J76" s="58">
        <v>330</v>
      </c>
      <c r="K76" s="58">
        <v>308</v>
      </c>
      <c r="L76" s="58">
        <v>309</v>
      </c>
      <c r="M76" s="59">
        <v>305</v>
      </c>
      <c r="N76" s="57">
        <f t="shared" si="0"/>
        <v>322.08333333333331</v>
      </c>
    </row>
    <row r="77" spans="1:14" ht="12" customHeight="1" x14ac:dyDescent="0.2">
      <c r="A77" s="56" t="str">
        <f>'Pregnant Women Participating'!A68</f>
        <v>South Dakota</v>
      </c>
      <c r="B77" s="57">
        <v>483</v>
      </c>
      <c r="C77" s="58">
        <v>473</v>
      </c>
      <c r="D77" s="58">
        <v>491</v>
      </c>
      <c r="E77" s="58">
        <v>492</v>
      </c>
      <c r="F77" s="58">
        <v>502</v>
      </c>
      <c r="G77" s="58">
        <v>499</v>
      </c>
      <c r="H77" s="58">
        <v>507</v>
      </c>
      <c r="I77" s="58">
        <v>504</v>
      </c>
      <c r="J77" s="58">
        <v>527</v>
      </c>
      <c r="K77" s="58">
        <v>526</v>
      </c>
      <c r="L77" s="58">
        <v>540</v>
      </c>
      <c r="M77" s="59">
        <v>530</v>
      </c>
      <c r="N77" s="57">
        <f t="shared" si="0"/>
        <v>506.16666666666669</v>
      </c>
    </row>
    <row r="78" spans="1:14" ht="12" customHeight="1" x14ac:dyDescent="0.2">
      <c r="A78" s="56" t="str">
        <f>'Pregnant Women Participating'!A69</f>
        <v>Wyoming</v>
      </c>
      <c r="B78" s="57">
        <v>163</v>
      </c>
      <c r="C78" s="58">
        <v>168</v>
      </c>
      <c r="D78" s="58">
        <v>167</v>
      </c>
      <c r="E78" s="58">
        <v>171</v>
      </c>
      <c r="F78" s="58">
        <v>174</v>
      </c>
      <c r="G78" s="58">
        <v>179</v>
      </c>
      <c r="H78" s="58">
        <v>185</v>
      </c>
      <c r="I78" s="58">
        <v>196</v>
      </c>
      <c r="J78" s="58">
        <v>203</v>
      </c>
      <c r="K78" s="58">
        <v>183</v>
      </c>
      <c r="L78" s="58">
        <v>176</v>
      </c>
      <c r="M78" s="59">
        <v>159</v>
      </c>
      <c r="N78" s="57">
        <f t="shared" si="0"/>
        <v>177</v>
      </c>
    </row>
    <row r="79" spans="1:14" ht="12" customHeight="1" x14ac:dyDescent="0.2">
      <c r="A79" s="56" t="str">
        <f>'Pregnant Women Participating'!A70</f>
        <v>Ute Mountain Ute Tribe, CO</v>
      </c>
      <c r="B79" s="57">
        <v>6</v>
      </c>
      <c r="C79" s="58">
        <v>3</v>
      </c>
      <c r="D79" s="58">
        <v>5</v>
      </c>
      <c r="E79" s="58">
        <v>2</v>
      </c>
      <c r="F79" s="58">
        <v>4</v>
      </c>
      <c r="G79" s="58">
        <v>5</v>
      </c>
      <c r="H79" s="58">
        <v>5</v>
      </c>
      <c r="I79" s="58">
        <v>5</v>
      </c>
      <c r="J79" s="58">
        <v>5</v>
      </c>
      <c r="K79" s="58">
        <v>5</v>
      </c>
      <c r="L79" s="58">
        <v>3</v>
      </c>
      <c r="M79" s="59">
        <v>3</v>
      </c>
      <c r="N79" s="57">
        <f t="shared" si="0"/>
        <v>4.25</v>
      </c>
    </row>
    <row r="80" spans="1:14" ht="12" customHeight="1" x14ac:dyDescent="0.2">
      <c r="A80" s="56" t="str">
        <f>'Pregnant Women Participating'!A71</f>
        <v>Omaha Sioux, NE</v>
      </c>
      <c r="B80" s="57">
        <v>1</v>
      </c>
      <c r="C80" s="58">
        <v>2</v>
      </c>
      <c r="D80" s="58">
        <v>2</v>
      </c>
      <c r="E80" s="58">
        <v>2</v>
      </c>
      <c r="F80" s="58">
        <v>1</v>
      </c>
      <c r="G80" s="58">
        <v>1</v>
      </c>
      <c r="H80" s="58">
        <v>1</v>
      </c>
      <c r="I80" s="58">
        <v>3</v>
      </c>
      <c r="J80" s="58">
        <v>4</v>
      </c>
      <c r="K80" s="58">
        <v>3</v>
      </c>
      <c r="L80" s="58">
        <v>4</v>
      </c>
      <c r="M80" s="59">
        <v>4</v>
      </c>
      <c r="N80" s="57">
        <f t="shared" si="0"/>
        <v>2.3333333333333335</v>
      </c>
    </row>
    <row r="81" spans="1:14" ht="12" customHeight="1" x14ac:dyDescent="0.2">
      <c r="A81" s="56" t="str">
        <f>'Pregnant Women Participating'!A72</f>
        <v>Santee Sioux, NE</v>
      </c>
      <c r="B81" s="57">
        <v>0</v>
      </c>
      <c r="C81" s="58">
        <v>0</v>
      </c>
      <c r="D81" s="58">
        <v>0</v>
      </c>
      <c r="E81" s="58">
        <v>0</v>
      </c>
      <c r="F81" s="58">
        <v>0</v>
      </c>
      <c r="G81" s="58">
        <v>0</v>
      </c>
      <c r="H81" s="58">
        <v>0</v>
      </c>
      <c r="I81" s="58">
        <v>0</v>
      </c>
      <c r="J81" s="58">
        <v>0</v>
      </c>
      <c r="K81" s="58">
        <v>0</v>
      </c>
      <c r="L81" s="58">
        <v>0</v>
      </c>
      <c r="M81" s="59">
        <v>0</v>
      </c>
      <c r="N81" s="57" t="str">
        <f t="shared" si="0"/>
        <v>0</v>
      </c>
    </row>
    <row r="82" spans="1:14" ht="12" customHeight="1" x14ac:dyDescent="0.2">
      <c r="A82" s="56" t="str">
        <f>'Pregnant Women Participating'!A73</f>
        <v>Winnebago Tribe, NE</v>
      </c>
      <c r="B82" s="57">
        <v>1</v>
      </c>
      <c r="C82" s="58">
        <v>0</v>
      </c>
      <c r="D82" s="58">
        <v>0</v>
      </c>
      <c r="E82" s="58">
        <v>1</v>
      </c>
      <c r="F82" s="58">
        <v>1</v>
      </c>
      <c r="G82" s="58">
        <v>2</v>
      </c>
      <c r="H82" s="58">
        <v>4</v>
      </c>
      <c r="I82" s="58">
        <v>5</v>
      </c>
      <c r="J82" s="58">
        <v>5</v>
      </c>
      <c r="K82" s="58">
        <v>4</v>
      </c>
      <c r="L82" s="58">
        <v>5</v>
      </c>
      <c r="M82" s="59">
        <v>4</v>
      </c>
      <c r="N82" s="57">
        <f t="shared" si="0"/>
        <v>2.6666666666666665</v>
      </c>
    </row>
    <row r="83" spans="1:14" ht="12" customHeight="1" x14ac:dyDescent="0.2">
      <c r="A83" s="56" t="str">
        <f>'Pregnant Women Participating'!A74</f>
        <v>Standing Rock Sioux Tribe, ND</v>
      </c>
      <c r="B83" s="57">
        <v>3</v>
      </c>
      <c r="C83" s="58">
        <v>0</v>
      </c>
      <c r="D83" s="58">
        <v>2</v>
      </c>
      <c r="E83" s="58">
        <v>3</v>
      </c>
      <c r="F83" s="58">
        <v>4</v>
      </c>
      <c r="G83" s="58">
        <v>4</v>
      </c>
      <c r="H83" s="58">
        <v>2</v>
      </c>
      <c r="I83" s="58">
        <v>1</v>
      </c>
      <c r="J83" s="58">
        <v>1</v>
      </c>
      <c r="K83" s="58">
        <v>1</v>
      </c>
      <c r="L83" s="58">
        <v>1</v>
      </c>
      <c r="M83" s="59">
        <v>2</v>
      </c>
      <c r="N83" s="57">
        <f t="shared" si="0"/>
        <v>2</v>
      </c>
    </row>
    <row r="84" spans="1:14" ht="12" customHeight="1" x14ac:dyDescent="0.2">
      <c r="A84" s="56" t="str">
        <f>'Pregnant Women Participating'!A75</f>
        <v>Three Affiliated Tribes, ND</v>
      </c>
      <c r="B84" s="57">
        <v>0</v>
      </c>
      <c r="C84" s="58">
        <v>0</v>
      </c>
      <c r="D84" s="58">
        <v>1</v>
      </c>
      <c r="E84" s="58">
        <v>1</v>
      </c>
      <c r="F84" s="58">
        <v>1</v>
      </c>
      <c r="G84" s="58">
        <v>1</v>
      </c>
      <c r="H84" s="58">
        <v>0</v>
      </c>
      <c r="I84" s="58">
        <v>0</v>
      </c>
      <c r="J84" s="58">
        <v>0</v>
      </c>
      <c r="K84" s="58">
        <v>0</v>
      </c>
      <c r="L84" s="58">
        <v>0</v>
      </c>
      <c r="M84" s="59">
        <v>0</v>
      </c>
      <c r="N84" s="57">
        <f t="shared" si="0"/>
        <v>0.33333333333333331</v>
      </c>
    </row>
    <row r="85" spans="1:14" ht="12" customHeight="1" x14ac:dyDescent="0.2">
      <c r="A85" s="56" t="str">
        <f>'Pregnant Women Participating'!A76</f>
        <v>Cheyenne River Sioux, SD</v>
      </c>
      <c r="B85" s="57">
        <v>11</v>
      </c>
      <c r="C85" s="58">
        <v>11</v>
      </c>
      <c r="D85" s="58">
        <v>5</v>
      </c>
      <c r="E85" s="58">
        <v>5</v>
      </c>
      <c r="F85" s="58">
        <v>6</v>
      </c>
      <c r="G85" s="58">
        <v>7</v>
      </c>
      <c r="H85" s="58">
        <v>6</v>
      </c>
      <c r="I85" s="58">
        <v>5</v>
      </c>
      <c r="J85" s="58">
        <v>4</v>
      </c>
      <c r="K85" s="58">
        <v>5</v>
      </c>
      <c r="L85" s="58">
        <v>6</v>
      </c>
      <c r="M85" s="59">
        <v>6</v>
      </c>
      <c r="N85" s="57">
        <f t="shared" si="0"/>
        <v>6.416666666666667</v>
      </c>
    </row>
    <row r="86" spans="1:14" ht="12" customHeight="1" x14ac:dyDescent="0.2">
      <c r="A86" s="56" t="str">
        <f>'Pregnant Women Participating'!A77</f>
        <v>Rosebud Sioux, SD</v>
      </c>
      <c r="B86" s="57">
        <v>27</v>
      </c>
      <c r="C86" s="58">
        <v>27</v>
      </c>
      <c r="D86" s="58">
        <v>24</v>
      </c>
      <c r="E86" s="58">
        <v>26</v>
      </c>
      <c r="F86" s="58">
        <v>25</v>
      </c>
      <c r="G86" s="58">
        <v>28</v>
      </c>
      <c r="H86" s="58">
        <v>33</v>
      </c>
      <c r="I86" s="58">
        <v>32</v>
      </c>
      <c r="J86" s="58">
        <v>34</v>
      </c>
      <c r="K86" s="58">
        <v>29</v>
      </c>
      <c r="L86" s="58">
        <v>26</v>
      </c>
      <c r="M86" s="59">
        <v>25</v>
      </c>
      <c r="N86" s="57">
        <f t="shared" si="0"/>
        <v>28</v>
      </c>
    </row>
    <row r="87" spans="1:14" ht="12" customHeight="1" x14ac:dyDescent="0.2">
      <c r="A87" s="56" t="str">
        <f>'Pregnant Women Participating'!A78</f>
        <v>Northern Arapahoe, WY</v>
      </c>
      <c r="B87" s="57">
        <v>9</v>
      </c>
      <c r="C87" s="58">
        <v>7</v>
      </c>
      <c r="D87" s="58">
        <v>7</v>
      </c>
      <c r="E87" s="58">
        <v>9</v>
      </c>
      <c r="F87" s="58">
        <v>8</v>
      </c>
      <c r="G87" s="58">
        <v>8</v>
      </c>
      <c r="H87" s="58">
        <v>9</v>
      </c>
      <c r="I87" s="58">
        <v>8</v>
      </c>
      <c r="J87" s="58">
        <v>12</v>
      </c>
      <c r="K87" s="58">
        <v>13</v>
      </c>
      <c r="L87" s="58">
        <v>16</v>
      </c>
      <c r="M87" s="59">
        <v>13</v>
      </c>
      <c r="N87" s="57">
        <f t="shared" si="0"/>
        <v>9.9166666666666661</v>
      </c>
    </row>
    <row r="88" spans="1:14" ht="12" customHeight="1" x14ac:dyDescent="0.2">
      <c r="A88" s="56" t="str">
        <f>'Pregnant Women Participating'!A79</f>
        <v>Shoshone Tribe, WY</v>
      </c>
      <c r="B88" s="57">
        <v>0</v>
      </c>
      <c r="C88" s="58">
        <v>2</v>
      </c>
      <c r="D88" s="58">
        <v>1</v>
      </c>
      <c r="E88" s="58">
        <v>2</v>
      </c>
      <c r="F88" s="58">
        <v>0</v>
      </c>
      <c r="G88" s="58">
        <v>1</v>
      </c>
      <c r="H88" s="58">
        <v>0</v>
      </c>
      <c r="I88" s="58">
        <v>1</v>
      </c>
      <c r="J88" s="58">
        <v>0</v>
      </c>
      <c r="K88" s="58">
        <v>0</v>
      </c>
      <c r="L88" s="58">
        <v>0</v>
      </c>
      <c r="M88" s="59">
        <v>1</v>
      </c>
      <c r="N88" s="57">
        <f t="shared" si="0"/>
        <v>0.66666666666666663</v>
      </c>
    </row>
    <row r="89" spans="1:14" s="64" customFormat="1" ht="24.75" customHeight="1" x14ac:dyDescent="0.2">
      <c r="A89" s="60" t="e">
        <f>'Pregnant Women Participating'!#REF!</f>
        <v>#REF!</v>
      </c>
      <c r="B89" s="61">
        <v>11402</v>
      </c>
      <c r="C89" s="62">
        <v>11495</v>
      </c>
      <c r="D89" s="62">
        <v>11584</v>
      </c>
      <c r="E89" s="62">
        <v>11524</v>
      </c>
      <c r="F89" s="62">
        <v>11661</v>
      </c>
      <c r="G89" s="62">
        <v>11928</v>
      </c>
      <c r="H89" s="62">
        <v>11702</v>
      </c>
      <c r="I89" s="62">
        <v>11717</v>
      </c>
      <c r="J89" s="62">
        <v>11862</v>
      </c>
      <c r="K89" s="62">
        <v>11540</v>
      </c>
      <c r="L89" s="62">
        <v>11863</v>
      </c>
      <c r="M89" s="63">
        <v>11848</v>
      </c>
      <c r="N89" s="61">
        <f t="shared" si="0"/>
        <v>11677.166666666666</v>
      </c>
    </row>
    <row r="90" spans="1:14" ht="12" customHeight="1" x14ac:dyDescent="0.2">
      <c r="A90" s="65" t="str">
        <f>'Pregnant Women Participating'!A80</f>
        <v>Alaska</v>
      </c>
      <c r="B90" s="57">
        <v>606</v>
      </c>
      <c r="C90" s="58">
        <v>621</v>
      </c>
      <c r="D90" s="58">
        <v>624</v>
      </c>
      <c r="E90" s="58">
        <v>615</v>
      </c>
      <c r="F90" s="58">
        <v>612</v>
      </c>
      <c r="G90" s="58">
        <v>609</v>
      </c>
      <c r="H90" s="58">
        <v>621</v>
      </c>
      <c r="I90" s="58">
        <v>640</v>
      </c>
      <c r="J90" s="58">
        <v>659</v>
      </c>
      <c r="K90" s="58">
        <v>657</v>
      </c>
      <c r="L90" s="58">
        <v>627</v>
      </c>
      <c r="M90" s="59">
        <v>602</v>
      </c>
      <c r="N90" s="57">
        <f t="shared" si="0"/>
        <v>624.41666666666663</v>
      </c>
    </row>
    <row r="91" spans="1:14" ht="12" customHeight="1" x14ac:dyDescent="0.2">
      <c r="A91" s="65" t="str">
        <f>'Pregnant Women Participating'!A81</f>
        <v>American Samoa</v>
      </c>
      <c r="B91" s="57">
        <v>345</v>
      </c>
      <c r="C91" s="58">
        <v>316</v>
      </c>
      <c r="D91" s="58">
        <v>308</v>
      </c>
      <c r="E91" s="58">
        <v>304</v>
      </c>
      <c r="F91" s="58">
        <v>303</v>
      </c>
      <c r="G91" s="58">
        <v>297</v>
      </c>
      <c r="H91" s="58">
        <v>299</v>
      </c>
      <c r="I91" s="58">
        <v>299</v>
      </c>
      <c r="J91" s="58">
        <v>286</v>
      </c>
      <c r="K91" s="58">
        <v>282</v>
      </c>
      <c r="L91" s="58">
        <v>293</v>
      </c>
      <c r="M91" s="59">
        <v>278</v>
      </c>
      <c r="N91" s="57">
        <f t="shared" si="0"/>
        <v>300.83333333333331</v>
      </c>
    </row>
    <row r="92" spans="1:14" ht="12" customHeight="1" x14ac:dyDescent="0.2">
      <c r="A92" s="65" t="str">
        <f>'Pregnant Women Participating'!A82</f>
        <v>California</v>
      </c>
      <c r="B92" s="57">
        <v>42270</v>
      </c>
      <c r="C92" s="58">
        <v>42626</v>
      </c>
      <c r="D92" s="58">
        <v>42606</v>
      </c>
      <c r="E92" s="58">
        <v>42991</v>
      </c>
      <c r="F92" s="58">
        <v>42916</v>
      </c>
      <c r="G92" s="58">
        <v>43261</v>
      </c>
      <c r="H92" s="58">
        <v>42596</v>
      </c>
      <c r="I92" s="58">
        <v>42472</v>
      </c>
      <c r="J92" s="58">
        <v>42320</v>
      </c>
      <c r="K92" s="58">
        <v>42068</v>
      </c>
      <c r="L92" s="58">
        <v>42315</v>
      </c>
      <c r="M92" s="59">
        <v>42267</v>
      </c>
      <c r="N92" s="57">
        <f t="shared" si="0"/>
        <v>42559</v>
      </c>
    </row>
    <row r="93" spans="1:14" ht="12" customHeight="1" x14ac:dyDescent="0.2">
      <c r="A93" s="65" t="str">
        <f>'Pregnant Women Participating'!A83</f>
        <v>Guam</v>
      </c>
      <c r="B93" s="57">
        <v>264</v>
      </c>
      <c r="C93" s="58">
        <v>262</v>
      </c>
      <c r="D93" s="58">
        <v>268</v>
      </c>
      <c r="E93" s="58">
        <v>283</v>
      </c>
      <c r="F93" s="58">
        <v>285</v>
      </c>
      <c r="G93" s="58">
        <v>301</v>
      </c>
      <c r="H93" s="58">
        <v>324</v>
      </c>
      <c r="I93" s="58">
        <v>326</v>
      </c>
      <c r="J93" s="58">
        <v>333</v>
      </c>
      <c r="K93" s="58">
        <v>312</v>
      </c>
      <c r="L93" s="58">
        <v>310</v>
      </c>
      <c r="M93" s="59">
        <v>320</v>
      </c>
      <c r="N93" s="57">
        <f t="shared" si="0"/>
        <v>299</v>
      </c>
    </row>
    <row r="94" spans="1:14" ht="12" customHeight="1" x14ac:dyDescent="0.2">
      <c r="A94" s="65" t="str">
        <f>'Pregnant Women Participating'!A84</f>
        <v>Hawaii</v>
      </c>
      <c r="B94" s="57">
        <v>1348</v>
      </c>
      <c r="C94" s="58">
        <v>1374</v>
      </c>
      <c r="D94" s="58">
        <v>1369</v>
      </c>
      <c r="E94" s="58">
        <v>1362</v>
      </c>
      <c r="F94" s="58">
        <v>1361</v>
      </c>
      <c r="G94" s="58">
        <v>1335</v>
      </c>
      <c r="H94" s="58">
        <v>1295</v>
      </c>
      <c r="I94" s="58">
        <v>1304</v>
      </c>
      <c r="J94" s="58">
        <v>1237</v>
      </c>
      <c r="K94" s="58">
        <v>1231</v>
      </c>
      <c r="L94" s="58">
        <v>1160</v>
      </c>
      <c r="M94" s="59">
        <v>1159</v>
      </c>
      <c r="N94" s="57">
        <f t="shared" si="0"/>
        <v>1294.5833333333333</v>
      </c>
    </row>
    <row r="95" spans="1:14" ht="12" customHeight="1" x14ac:dyDescent="0.2">
      <c r="A95" s="65" t="str">
        <f>'Pregnant Women Participating'!A85</f>
        <v>Idaho</v>
      </c>
      <c r="B95" s="57">
        <v>1110</v>
      </c>
      <c r="C95" s="58">
        <v>1148</v>
      </c>
      <c r="D95" s="58">
        <v>1122</v>
      </c>
      <c r="E95" s="58">
        <v>1124</v>
      </c>
      <c r="F95" s="58">
        <v>1110</v>
      </c>
      <c r="G95" s="58">
        <v>1141</v>
      </c>
      <c r="H95" s="58">
        <v>1125</v>
      </c>
      <c r="I95" s="58">
        <v>1093</v>
      </c>
      <c r="J95" s="58">
        <v>1120</v>
      </c>
      <c r="K95" s="58">
        <v>1156</v>
      </c>
      <c r="L95" s="58">
        <v>1189</v>
      </c>
      <c r="M95" s="59">
        <v>1219</v>
      </c>
      <c r="N95" s="57">
        <f t="shared" si="0"/>
        <v>1138.0833333333333</v>
      </c>
    </row>
    <row r="96" spans="1:14" ht="12" customHeight="1" x14ac:dyDescent="0.2">
      <c r="A96" s="65" t="str">
        <f>'Pregnant Women Participating'!A86</f>
        <v>Nevada</v>
      </c>
      <c r="B96" s="57">
        <v>2634</v>
      </c>
      <c r="C96" s="58">
        <v>2590</v>
      </c>
      <c r="D96" s="58">
        <v>2625</v>
      </c>
      <c r="E96" s="58">
        <v>2637</v>
      </c>
      <c r="F96" s="58">
        <v>2575</v>
      </c>
      <c r="G96" s="58">
        <v>2605</v>
      </c>
      <c r="H96" s="58">
        <v>2526</v>
      </c>
      <c r="I96" s="58">
        <v>2555</v>
      </c>
      <c r="J96" s="58">
        <v>2504</v>
      </c>
      <c r="K96" s="58">
        <v>2471</v>
      </c>
      <c r="L96" s="58">
        <v>2496</v>
      </c>
      <c r="M96" s="59">
        <v>2513</v>
      </c>
      <c r="N96" s="57">
        <f t="shared" si="0"/>
        <v>2560.9166666666665</v>
      </c>
    </row>
    <row r="97" spans="1:14" ht="12" customHeight="1" x14ac:dyDescent="0.2">
      <c r="A97" s="65" t="str">
        <f>'Pregnant Women Participating'!A87</f>
        <v>Oregon</v>
      </c>
      <c r="B97" s="57">
        <v>1748</v>
      </c>
      <c r="C97" s="58">
        <v>1775</v>
      </c>
      <c r="D97" s="58">
        <v>1820</v>
      </c>
      <c r="E97" s="58">
        <v>1902</v>
      </c>
      <c r="F97" s="58">
        <v>1891</v>
      </c>
      <c r="G97" s="58">
        <v>1865</v>
      </c>
      <c r="H97" s="58">
        <v>1907</v>
      </c>
      <c r="I97" s="58">
        <v>1929</v>
      </c>
      <c r="J97" s="58">
        <v>1912</v>
      </c>
      <c r="K97" s="58">
        <v>1879</v>
      </c>
      <c r="L97" s="58">
        <v>1910</v>
      </c>
      <c r="M97" s="59">
        <v>1805</v>
      </c>
      <c r="N97" s="57">
        <f t="shared" si="0"/>
        <v>1861.9166666666667</v>
      </c>
    </row>
    <row r="98" spans="1:14" ht="12" customHeight="1" x14ac:dyDescent="0.2">
      <c r="A98" s="65" t="str">
        <f>'Pregnant Women Participating'!A88</f>
        <v>Washington</v>
      </c>
      <c r="B98" s="57">
        <v>2765</v>
      </c>
      <c r="C98" s="58">
        <v>2861</v>
      </c>
      <c r="D98" s="58">
        <v>2864</v>
      </c>
      <c r="E98" s="58">
        <v>2931</v>
      </c>
      <c r="F98" s="58">
        <v>2918</v>
      </c>
      <c r="G98" s="58">
        <v>2979</v>
      </c>
      <c r="H98" s="58">
        <v>2915</v>
      </c>
      <c r="I98" s="58">
        <v>2968</v>
      </c>
      <c r="J98" s="58">
        <v>2929</v>
      </c>
      <c r="K98" s="58">
        <v>2931</v>
      </c>
      <c r="L98" s="58">
        <v>2904</v>
      </c>
      <c r="M98" s="59">
        <v>2892</v>
      </c>
      <c r="N98" s="57">
        <f t="shared" si="0"/>
        <v>2904.75</v>
      </c>
    </row>
    <row r="99" spans="1:14" ht="12" customHeight="1" x14ac:dyDescent="0.2">
      <c r="A99" s="65" t="str">
        <f>'Pregnant Women Participating'!A89</f>
        <v>Northern Marianas</v>
      </c>
      <c r="B99" s="57">
        <v>99</v>
      </c>
      <c r="C99" s="58">
        <v>99</v>
      </c>
      <c r="D99" s="58">
        <v>115</v>
      </c>
      <c r="E99" s="58">
        <v>128</v>
      </c>
      <c r="F99" s="58">
        <v>124</v>
      </c>
      <c r="G99" s="58">
        <v>152</v>
      </c>
      <c r="H99" s="58">
        <v>137</v>
      </c>
      <c r="I99" s="58">
        <v>127</v>
      </c>
      <c r="J99" s="58">
        <v>123</v>
      </c>
      <c r="K99" s="58">
        <v>124</v>
      </c>
      <c r="L99" s="58">
        <v>139</v>
      </c>
      <c r="M99" s="59">
        <v>140</v>
      </c>
      <c r="N99" s="57">
        <f t="shared" si="0"/>
        <v>125.58333333333333</v>
      </c>
    </row>
    <row r="100" spans="1:14" ht="12" customHeight="1" x14ac:dyDescent="0.2">
      <c r="A100" s="65" t="str">
        <f>'Pregnant Women Participating'!A90</f>
        <v>Inter-Tribal Council, NV</v>
      </c>
      <c r="B100" s="57">
        <v>15</v>
      </c>
      <c r="C100" s="58">
        <v>12</v>
      </c>
      <c r="D100" s="58">
        <v>9</v>
      </c>
      <c r="E100" s="58">
        <v>9</v>
      </c>
      <c r="F100" s="58">
        <v>10</v>
      </c>
      <c r="G100" s="58">
        <v>10</v>
      </c>
      <c r="H100" s="58">
        <v>9</v>
      </c>
      <c r="I100" s="58">
        <v>8</v>
      </c>
      <c r="J100" s="58">
        <v>7</v>
      </c>
      <c r="K100" s="58">
        <v>4</v>
      </c>
      <c r="L100" s="58">
        <v>4</v>
      </c>
      <c r="M100" s="59">
        <v>7</v>
      </c>
      <c r="N100" s="57">
        <f t="shared" si="0"/>
        <v>8.6666666666666661</v>
      </c>
    </row>
    <row r="101" spans="1:14" s="64" customFormat="1" ht="24.75" customHeight="1" x14ac:dyDescent="0.2">
      <c r="A101" s="60" t="e">
        <f>'Pregnant Women Participating'!#REF!</f>
        <v>#REF!</v>
      </c>
      <c r="B101" s="61">
        <v>53204</v>
      </c>
      <c r="C101" s="62">
        <v>53684</v>
      </c>
      <c r="D101" s="62">
        <v>53730</v>
      </c>
      <c r="E101" s="62">
        <v>54286</v>
      </c>
      <c r="F101" s="62">
        <v>54105</v>
      </c>
      <c r="G101" s="62">
        <v>54555</v>
      </c>
      <c r="H101" s="62">
        <v>53754</v>
      </c>
      <c r="I101" s="62">
        <v>53721</v>
      </c>
      <c r="J101" s="62">
        <v>53430</v>
      </c>
      <c r="K101" s="62">
        <v>53115</v>
      </c>
      <c r="L101" s="62">
        <v>53347</v>
      </c>
      <c r="M101" s="63">
        <v>53202</v>
      </c>
      <c r="N101" s="61">
        <f t="shared" si="0"/>
        <v>53677.75</v>
      </c>
    </row>
    <row r="102" spans="1:14" s="70" customFormat="1" ht="16.5" customHeight="1" thickBot="1" x14ac:dyDescent="0.25">
      <c r="A102" s="66" t="e">
        <f>'Pregnant Women Participating'!#REF!</f>
        <v>#REF!</v>
      </c>
      <c r="B102" s="67">
        <v>360769</v>
      </c>
      <c r="C102" s="68">
        <v>363375</v>
      </c>
      <c r="D102" s="68">
        <v>364641</v>
      </c>
      <c r="E102" s="68">
        <v>367272</v>
      </c>
      <c r="F102" s="68">
        <v>369328</v>
      </c>
      <c r="G102" s="68">
        <v>374865</v>
      </c>
      <c r="H102" s="68">
        <v>371284</v>
      </c>
      <c r="I102" s="68">
        <v>371552</v>
      </c>
      <c r="J102" s="68">
        <v>369501</v>
      </c>
      <c r="K102" s="68">
        <v>366544</v>
      </c>
      <c r="L102" s="68">
        <v>366385</v>
      </c>
      <c r="M102" s="69">
        <v>363331</v>
      </c>
      <c r="N102" s="67">
        <f t="shared" si="0"/>
        <v>367403.91666666669</v>
      </c>
    </row>
    <row r="103" spans="1:14" ht="12.75" customHeight="1" thickTop="1" x14ac:dyDescent="0.2">
      <c r="A103" s="71"/>
    </row>
    <row r="104" spans="1:14" x14ac:dyDescent="0.2">
      <c r="A104" s="71"/>
    </row>
    <row r="105" spans="1:14" s="72" customFormat="1" ht="12.75" x14ac:dyDescent="0.2">
      <c r="A105" s="48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pageSetUpPr fitToPage="1"/>
  </sheetPr>
  <dimension ref="A1:N90"/>
  <sheetViews>
    <sheetView showGridLines="0" workbookViewId="0">
      <selection activeCell="G110" sqref="G110"/>
    </sheetView>
  </sheetViews>
  <sheetFormatPr defaultColWidth="9.140625" defaultRowHeight="12" x14ac:dyDescent="0.2"/>
  <cols>
    <col min="1" max="1" width="34.7109375" style="3" customWidth="1"/>
    <col min="2" max="13" width="11.7109375" style="3" customWidth="1"/>
    <col min="14" max="14" width="13.7109375" style="3" customWidth="1"/>
    <col min="15" max="16384" width="9.140625" style="3"/>
  </cols>
  <sheetData>
    <row r="1" spans="1:14" ht="24" customHeight="1" x14ac:dyDescent="0.2">
      <c r="A1" s="74" t="s">
        <v>124</v>
      </c>
      <c r="B1" s="75" t="s">
        <v>190</v>
      </c>
      <c r="C1" s="76" t="s">
        <v>191</v>
      </c>
      <c r="D1" s="76" t="s">
        <v>192</v>
      </c>
      <c r="E1" s="76" t="s">
        <v>193</v>
      </c>
      <c r="F1" s="76" t="s">
        <v>194</v>
      </c>
      <c r="G1" s="76" t="s">
        <v>195</v>
      </c>
      <c r="H1" s="76" t="s">
        <v>196</v>
      </c>
      <c r="I1" s="76" t="s">
        <v>197</v>
      </c>
      <c r="J1" s="76" t="s">
        <v>198</v>
      </c>
      <c r="K1" s="76" t="s">
        <v>199</v>
      </c>
      <c r="L1" s="76" t="s">
        <v>200</v>
      </c>
      <c r="M1" s="78" t="s">
        <v>201</v>
      </c>
      <c r="N1" s="77" t="s">
        <v>202</v>
      </c>
    </row>
    <row r="2" spans="1:14" ht="12" customHeight="1" x14ac:dyDescent="0.2">
      <c r="A2" s="7" t="str">
        <f>'Pregnant Women Participating'!A2</f>
        <v>Connecticut</v>
      </c>
      <c r="B2" s="13">
        <v>3741</v>
      </c>
      <c r="C2" s="4">
        <v>3781</v>
      </c>
      <c r="D2" s="4">
        <v>3715</v>
      </c>
      <c r="E2" s="4">
        <v>3712</v>
      </c>
      <c r="F2" s="4">
        <v>3742</v>
      </c>
      <c r="G2" s="4">
        <v>3724</v>
      </c>
      <c r="H2" s="4">
        <v>3742</v>
      </c>
      <c r="I2" s="4">
        <v>3809</v>
      </c>
      <c r="J2" s="4">
        <v>3781</v>
      </c>
      <c r="K2" s="4">
        <v>3766</v>
      </c>
      <c r="L2" s="4">
        <v>3897</v>
      </c>
      <c r="M2" s="40">
        <v>3903</v>
      </c>
      <c r="N2" s="13">
        <f t="shared" ref="N2:N11" si="0">IF(SUM(B2:M2)&gt;0,AVERAGE(B2:M2)," ")</f>
        <v>3776.0833333333335</v>
      </c>
    </row>
    <row r="3" spans="1:14" ht="12" customHeight="1" x14ac:dyDescent="0.2">
      <c r="A3" s="7" t="str">
        <f>'Pregnant Women Participating'!A3</f>
        <v>Maine</v>
      </c>
      <c r="B3" s="13">
        <v>1463</v>
      </c>
      <c r="C3" s="4">
        <v>1435</v>
      </c>
      <c r="D3" s="4">
        <v>1495</v>
      </c>
      <c r="E3" s="4">
        <v>1554</v>
      </c>
      <c r="F3" s="4">
        <v>1564</v>
      </c>
      <c r="G3" s="4">
        <v>1569</v>
      </c>
      <c r="H3" s="4">
        <v>1560</v>
      </c>
      <c r="I3" s="4">
        <v>1573</v>
      </c>
      <c r="J3" s="4">
        <v>1583</v>
      </c>
      <c r="K3" s="4">
        <v>1590</v>
      </c>
      <c r="L3" s="4">
        <v>1574</v>
      </c>
      <c r="M3" s="40">
        <v>1557</v>
      </c>
      <c r="N3" s="13">
        <f t="shared" si="0"/>
        <v>1543.0833333333333</v>
      </c>
    </row>
    <row r="4" spans="1:14" ht="12" customHeight="1" x14ac:dyDescent="0.2">
      <c r="A4" s="7" t="str">
        <f>'Pregnant Women Participating'!A4</f>
        <v>Massachusetts</v>
      </c>
      <c r="B4" s="13">
        <v>10351</v>
      </c>
      <c r="C4" s="4">
        <v>10214</v>
      </c>
      <c r="D4" s="4">
        <v>10431</v>
      </c>
      <c r="E4" s="4">
        <v>10542</v>
      </c>
      <c r="F4" s="4">
        <v>10612</v>
      </c>
      <c r="G4" s="4">
        <v>10727</v>
      </c>
      <c r="H4" s="4">
        <v>10507</v>
      </c>
      <c r="I4" s="4">
        <v>10625</v>
      </c>
      <c r="J4" s="4">
        <v>10549</v>
      </c>
      <c r="K4" s="4">
        <v>10551</v>
      </c>
      <c r="L4" s="4">
        <v>10602</v>
      </c>
      <c r="M4" s="40">
        <v>10529</v>
      </c>
      <c r="N4" s="13">
        <f t="shared" si="0"/>
        <v>10520</v>
      </c>
    </row>
    <row r="5" spans="1:14" ht="12" customHeight="1" x14ac:dyDescent="0.2">
      <c r="A5" s="7" t="str">
        <f>'Pregnant Women Participating'!A5</f>
        <v>New Hampshire</v>
      </c>
      <c r="B5" s="13">
        <v>985</v>
      </c>
      <c r="C5" s="4">
        <v>999</v>
      </c>
      <c r="D5" s="4">
        <v>1010</v>
      </c>
      <c r="E5" s="4">
        <v>1006</v>
      </c>
      <c r="F5" s="4">
        <v>1008</v>
      </c>
      <c r="G5" s="4">
        <v>1001</v>
      </c>
      <c r="H5" s="4">
        <v>991</v>
      </c>
      <c r="I5" s="4">
        <v>1023</v>
      </c>
      <c r="J5" s="4">
        <v>1013</v>
      </c>
      <c r="K5" s="4">
        <v>978</v>
      </c>
      <c r="L5" s="4">
        <v>969</v>
      </c>
      <c r="M5" s="40">
        <v>905</v>
      </c>
      <c r="N5" s="13">
        <f t="shared" si="0"/>
        <v>990.66666666666663</v>
      </c>
    </row>
    <row r="6" spans="1:14" ht="12" customHeight="1" x14ac:dyDescent="0.2">
      <c r="A6" s="7" t="str">
        <f>'Pregnant Women Participating'!A6</f>
        <v>New York</v>
      </c>
      <c r="B6" s="13">
        <v>43416</v>
      </c>
      <c r="C6" s="4">
        <v>43909</v>
      </c>
      <c r="D6" s="4">
        <v>44193</v>
      </c>
      <c r="E6" s="4">
        <v>44771</v>
      </c>
      <c r="F6" s="4">
        <v>44814</v>
      </c>
      <c r="G6" s="4">
        <v>45459</v>
      </c>
      <c r="H6" s="4">
        <v>45347</v>
      </c>
      <c r="I6" s="4">
        <v>45493</v>
      </c>
      <c r="J6" s="4">
        <v>45170</v>
      </c>
      <c r="K6" s="4">
        <v>45073</v>
      </c>
      <c r="L6" s="4">
        <v>45568</v>
      </c>
      <c r="M6" s="40">
        <v>45839</v>
      </c>
      <c r="N6" s="13">
        <f t="shared" si="0"/>
        <v>44921</v>
      </c>
    </row>
    <row r="7" spans="1:14" ht="12" customHeight="1" x14ac:dyDescent="0.2">
      <c r="A7" s="7" t="str">
        <f>'Pregnant Women Participating'!A7</f>
        <v>Rhode Island</v>
      </c>
      <c r="B7" s="13">
        <v>1261</v>
      </c>
      <c r="C7" s="4">
        <v>1283</v>
      </c>
      <c r="D7" s="4">
        <v>1270</v>
      </c>
      <c r="E7" s="4">
        <v>1295</v>
      </c>
      <c r="F7" s="4">
        <v>1264</v>
      </c>
      <c r="G7" s="4">
        <v>1315</v>
      </c>
      <c r="H7" s="4">
        <v>1337</v>
      </c>
      <c r="I7" s="4">
        <v>1349</v>
      </c>
      <c r="J7" s="4">
        <v>1360</v>
      </c>
      <c r="K7" s="4">
        <v>1353</v>
      </c>
      <c r="L7" s="4">
        <v>1345</v>
      </c>
      <c r="M7" s="40">
        <v>1343</v>
      </c>
      <c r="N7" s="13">
        <f t="shared" si="0"/>
        <v>1314.5833333333333</v>
      </c>
    </row>
    <row r="8" spans="1:14" ht="12" customHeight="1" x14ac:dyDescent="0.2">
      <c r="A8" s="7" t="str">
        <f>'Pregnant Women Participating'!A8</f>
        <v>Vermont</v>
      </c>
      <c r="B8" s="13">
        <v>1085</v>
      </c>
      <c r="C8" s="4">
        <v>1105</v>
      </c>
      <c r="D8" s="4">
        <v>1111</v>
      </c>
      <c r="E8" s="4">
        <v>1074</v>
      </c>
      <c r="F8" s="4">
        <v>1054</v>
      </c>
      <c r="G8" s="4">
        <v>1050</v>
      </c>
      <c r="H8" s="4">
        <v>1014</v>
      </c>
      <c r="I8" s="4">
        <v>1045</v>
      </c>
      <c r="J8" s="4">
        <v>1039</v>
      </c>
      <c r="K8" s="4">
        <v>1027</v>
      </c>
      <c r="L8" s="4">
        <v>1020</v>
      </c>
      <c r="M8" s="40">
        <v>1032</v>
      </c>
      <c r="N8" s="13">
        <f t="shared" si="0"/>
        <v>1054.6666666666667</v>
      </c>
    </row>
    <row r="9" spans="1:14" ht="12" customHeight="1" x14ac:dyDescent="0.2">
      <c r="A9" s="7" t="str">
        <f>'Pregnant Women Participating'!A9</f>
        <v>Virgin Islands</v>
      </c>
      <c r="B9" s="13">
        <v>391</v>
      </c>
      <c r="C9" s="4">
        <v>390</v>
      </c>
      <c r="D9" s="4">
        <v>387</v>
      </c>
      <c r="E9" s="4">
        <v>383</v>
      </c>
      <c r="F9" s="4">
        <v>382</v>
      </c>
      <c r="G9" s="4">
        <v>385</v>
      </c>
      <c r="H9" s="4">
        <v>387</v>
      </c>
      <c r="I9" s="4">
        <v>395</v>
      </c>
      <c r="J9" s="4">
        <v>401</v>
      </c>
      <c r="K9" s="4">
        <v>403</v>
      </c>
      <c r="L9" s="4">
        <v>408</v>
      </c>
      <c r="M9" s="40">
        <v>392</v>
      </c>
      <c r="N9" s="13">
        <f t="shared" si="0"/>
        <v>392</v>
      </c>
    </row>
    <row r="10" spans="1:14" ht="12" customHeight="1" x14ac:dyDescent="0.2">
      <c r="A10" s="7" t="str">
        <f>'Pregnant Women Participating'!A10</f>
        <v>Indian Township, ME</v>
      </c>
      <c r="B10" s="13">
        <v>7</v>
      </c>
      <c r="C10" s="4">
        <v>4</v>
      </c>
      <c r="D10" s="4">
        <v>4</v>
      </c>
      <c r="E10" s="4">
        <v>3</v>
      </c>
      <c r="F10" s="4">
        <v>3</v>
      </c>
      <c r="G10" s="4">
        <v>3</v>
      </c>
      <c r="H10" s="4">
        <v>3</v>
      </c>
      <c r="I10" s="4">
        <v>3</v>
      </c>
      <c r="J10" s="4">
        <v>3</v>
      </c>
      <c r="K10" s="4">
        <v>2</v>
      </c>
      <c r="L10" s="4">
        <v>3</v>
      </c>
      <c r="M10" s="40">
        <v>5</v>
      </c>
      <c r="N10" s="13">
        <f t="shared" si="0"/>
        <v>3.5833333333333335</v>
      </c>
    </row>
    <row r="11" spans="1:14" ht="12" customHeight="1" x14ac:dyDescent="0.2">
      <c r="A11" s="7" t="str">
        <f>'Pregnant Women Participating'!A11</f>
        <v>Pleasant Point, ME</v>
      </c>
      <c r="B11" s="13">
        <v>2</v>
      </c>
      <c r="C11" s="4">
        <v>2</v>
      </c>
      <c r="D11" s="4">
        <v>3</v>
      </c>
      <c r="E11" s="4">
        <v>3</v>
      </c>
      <c r="F11" s="4">
        <v>4</v>
      </c>
      <c r="G11" s="4">
        <v>4</v>
      </c>
      <c r="H11" s="4">
        <v>3</v>
      </c>
      <c r="I11" s="4">
        <v>3</v>
      </c>
      <c r="J11" s="4">
        <v>4</v>
      </c>
      <c r="K11" s="4">
        <v>4</v>
      </c>
      <c r="L11" s="4">
        <v>5</v>
      </c>
      <c r="M11" s="40">
        <v>5</v>
      </c>
      <c r="N11" s="13">
        <f t="shared" si="0"/>
        <v>3.5</v>
      </c>
    </row>
    <row r="12" spans="1:14" ht="12" customHeight="1" x14ac:dyDescent="0.2">
      <c r="A12" s="7" t="str">
        <f>'Pregnant Women Participating'!A12</f>
        <v>Delaware</v>
      </c>
      <c r="B12" s="13">
        <v>1551</v>
      </c>
      <c r="C12" s="4">
        <v>1601</v>
      </c>
      <c r="D12" s="4">
        <v>1605</v>
      </c>
      <c r="E12" s="4">
        <v>1592</v>
      </c>
      <c r="F12" s="4">
        <v>1581</v>
      </c>
      <c r="G12" s="4">
        <v>1576</v>
      </c>
      <c r="H12" s="4">
        <v>1609</v>
      </c>
      <c r="I12" s="4">
        <v>1601</v>
      </c>
      <c r="J12" s="4">
        <v>1572</v>
      </c>
      <c r="K12" s="4">
        <v>1566</v>
      </c>
      <c r="L12" s="4">
        <v>1522</v>
      </c>
      <c r="M12" s="40">
        <v>1484</v>
      </c>
      <c r="N12" s="13">
        <f t="shared" ref="N12:N90" si="1">IF(SUM(B12:M12)&gt;0,AVERAGE(B12:M12)," ")</f>
        <v>1571.6666666666667</v>
      </c>
    </row>
    <row r="13" spans="1:14" ht="12" customHeight="1" x14ac:dyDescent="0.2">
      <c r="A13" s="7" t="str">
        <f>'Pregnant Women Participating'!A13</f>
        <v>District of Columbia</v>
      </c>
      <c r="B13" s="13">
        <v>1094</v>
      </c>
      <c r="C13" s="4">
        <v>1087</v>
      </c>
      <c r="D13" s="4">
        <v>1151</v>
      </c>
      <c r="E13" s="4">
        <v>1237</v>
      </c>
      <c r="F13" s="4">
        <v>1254</v>
      </c>
      <c r="G13" s="4">
        <v>1285</v>
      </c>
      <c r="H13" s="4">
        <v>1319</v>
      </c>
      <c r="I13" s="4">
        <v>1357</v>
      </c>
      <c r="J13" s="4">
        <v>1393</v>
      </c>
      <c r="K13" s="4">
        <v>1406</v>
      </c>
      <c r="L13" s="4">
        <v>1463</v>
      </c>
      <c r="M13" s="40">
        <v>1440</v>
      </c>
      <c r="N13" s="13">
        <f t="shared" si="1"/>
        <v>1290.5</v>
      </c>
    </row>
    <row r="14" spans="1:14" ht="12" customHeight="1" x14ac:dyDescent="0.2">
      <c r="A14" s="7" t="str">
        <f>'Pregnant Women Participating'!A14</f>
        <v>Maryland</v>
      </c>
      <c r="B14" s="13">
        <v>12376</v>
      </c>
      <c r="C14" s="4">
        <v>12333</v>
      </c>
      <c r="D14" s="4">
        <v>12196</v>
      </c>
      <c r="E14" s="4">
        <v>12292</v>
      </c>
      <c r="F14" s="4">
        <v>12317</v>
      </c>
      <c r="G14" s="4">
        <v>12464</v>
      </c>
      <c r="H14" s="4">
        <v>12375</v>
      </c>
      <c r="I14" s="4">
        <v>12398</v>
      </c>
      <c r="J14" s="4">
        <v>12172</v>
      </c>
      <c r="K14" s="4">
        <v>12035</v>
      </c>
      <c r="L14" s="4">
        <v>11999</v>
      </c>
      <c r="M14" s="40">
        <v>11948</v>
      </c>
      <c r="N14" s="13">
        <f t="shared" si="1"/>
        <v>12242.083333333334</v>
      </c>
    </row>
    <row r="15" spans="1:14" ht="12" customHeight="1" x14ac:dyDescent="0.2">
      <c r="A15" s="7" t="str">
        <f>'Pregnant Women Participating'!A15</f>
        <v>New Jersey</v>
      </c>
      <c r="B15" s="13">
        <v>16530</v>
      </c>
      <c r="C15" s="4">
        <v>16781</v>
      </c>
      <c r="D15" s="4">
        <v>16977</v>
      </c>
      <c r="E15" s="4">
        <v>17378</v>
      </c>
      <c r="F15" s="4">
        <v>17646</v>
      </c>
      <c r="G15" s="4">
        <v>18035</v>
      </c>
      <c r="H15" s="4">
        <v>17863</v>
      </c>
      <c r="I15" s="4">
        <v>17848</v>
      </c>
      <c r="J15" s="4">
        <v>17773</v>
      </c>
      <c r="K15" s="4">
        <v>17578</v>
      </c>
      <c r="L15" s="4">
        <v>17489</v>
      </c>
      <c r="M15" s="40">
        <v>16966</v>
      </c>
      <c r="N15" s="13">
        <f t="shared" si="1"/>
        <v>17405.333333333332</v>
      </c>
    </row>
    <row r="16" spans="1:14" ht="12" customHeight="1" x14ac:dyDescent="0.2">
      <c r="A16" s="7" t="str">
        <f>'Pregnant Women Participating'!A16</f>
        <v>Pennsylvania</v>
      </c>
      <c r="B16" s="13">
        <v>9862</v>
      </c>
      <c r="C16" s="4">
        <v>9755</v>
      </c>
      <c r="D16" s="4">
        <v>9677</v>
      </c>
      <c r="E16" s="4">
        <v>9949</v>
      </c>
      <c r="F16" s="4">
        <v>10178</v>
      </c>
      <c r="G16" s="4">
        <v>10659</v>
      </c>
      <c r="H16" s="4">
        <v>10555</v>
      </c>
      <c r="I16" s="4">
        <v>10707</v>
      </c>
      <c r="J16" s="4">
        <v>10660</v>
      </c>
      <c r="K16" s="4">
        <v>10441</v>
      </c>
      <c r="L16" s="4">
        <v>10655</v>
      </c>
      <c r="M16" s="40">
        <v>10529</v>
      </c>
      <c r="N16" s="13">
        <f t="shared" si="1"/>
        <v>10302.25</v>
      </c>
    </row>
    <row r="17" spans="1:14" ht="12" customHeight="1" x14ac:dyDescent="0.2">
      <c r="A17" s="7" t="str">
        <f>'Pregnant Women Participating'!A17</f>
        <v>Puerto Rico</v>
      </c>
      <c r="B17" s="13">
        <v>6891</v>
      </c>
      <c r="C17" s="4">
        <v>6769</v>
      </c>
      <c r="D17" s="4">
        <v>6003</v>
      </c>
      <c r="E17" s="4">
        <v>4131</v>
      </c>
      <c r="F17" s="4">
        <v>4691</v>
      </c>
      <c r="G17" s="4">
        <v>5476</v>
      </c>
      <c r="H17" s="4">
        <v>5383</v>
      </c>
      <c r="I17" s="4">
        <v>5474</v>
      </c>
      <c r="J17" s="4">
        <v>5440</v>
      </c>
      <c r="K17" s="4">
        <v>5292</v>
      </c>
      <c r="L17" s="4">
        <v>5199</v>
      </c>
      <c r="M17" s="40">
        <v>5521</v>
      </c>
      <c r="N17" s="13">
        <f t="shared" si="1"/>
        <v>5522.5</v>
      </c>
    </row>
    <row r="18" spans="1:14" ht="12" customHeight="1" x14ac:dyDescent="0.2">
      <c r="A18" s="7" t="str">
        <f>'Pregnant Women Participating'!A18</f>
        <v>Virginia</v>
      </c>
      <c r="B18" s="13">
        <v>7700</v>
      </c>
      <c r="C18" s="4">
        <v>7674</v>
      </c>
      <c r="D18" s="4">
        <v>7778</v>
      </c>
      <c r="E18" s="4">
        <v>8066</v>
      </c>
      <c r="F18" s="4">
        <v>8168</v>
      </c>
      <c r="G18" s="4">
        <v>8564</v>
      </c>
      <c r="H18" s="4">
        <v>8713</v>
      </c>
      <c r="I18" s="4">
        <v>8833</v>
      </c>
      <c r="J18" s="4">
        <v>8725</v>
      </c>
      <c r="K18" s="4">
        <v>8632</v>
      </c>
      <c r="L18" s="4">
        <v>8605</v>
      </c>
      <c r="M18" s="40">
        <v>8232</v>
      </c>
      <c r="N18" s="13">
        <f t="shared" si="1"/>
        <v>8307.5</v>
      </c>
    </row>
    <row r="19" spans="1:14" ht="12" customHeight="1" x14ac:dyDescent="0.2">
      <c r="A19" s="7" t="str">
        <f>'Pregnant Women Participating'!A19</f>
        <v>West Virginia</v>
      </c>
      <c r="B19" s="13">
        <v>1758</v>
      </c>
      <c r="C19" s="4">
        <v>1776</v>
      </c>
      <c r="D19" s="4">
        <v>1807</v>
      </c>
      <c r="E19" s="4">
        <v>1797</v>
      </c>
      <c r="F19" s="4">
        <v>1840</v>
      </c>
      <c r="G19" s="4">
        <v>1863</v>
      </c>
      <c r="H19" s="4">
        <v>1865</v>
      </c>
      <c r="I19" s="4">
        <v>1816</v>
      </c>
      <c r="J19" s="4">
        <v>1810</v>
      </c>
      <c r="K19" s="4">
        <v>1838</v>
      </c>
      <c r="L19" s="4">
        <v>1865</v>
      </c>
      <c r="M19" s="40">
        <v>1816</v>
      </c>
      <c r="N19" s="13">
        <f t="shared" si="1"/>
        <v>1820.9166666666667</v>
      </c>
    </row>
    <row r="20" spans="1:14" ht="12" customHeight="1" x14ac:dyDescent="0.2">
      <c r="A20" s="7" t="str">
        <f>'Pregnant Women Participating'!A20</f>
        <v>Alabama</v>
      </c>
      <c r="B20" s="13">
        <v>4365</v>
      </c>
      <c r="C20" s="4">
        <v>4519</v>
      </c>
      <c r="D20" s="4">
        <v>4596</v>
      </c>
      <c r="E20" s="4">
        <v>4775</v>
      </c>
      <c r="F20" s="4">
        <v>4793</v>
      </c>
      <c r="G20" s="4">
        <v>4847</v>
      </c>
      <c r="H20" s="4">
        <v>4733</v>
      </c>
      <c r="I20" s="4">
        <v>4827</v>
      </c>
      <c r="J20" s="4">
        <v>4707</v>
      </c>
      <c r="K20" s="4">
        <v>4619</v>
      </c>
      <c r="L20" s="4">
        <v>4624</v>
      </c>
      <c r="M20" s="40">
        <v>4632</v>
      </c>
      <c r="N20" s="13">
        <f t="shared" si="1"/>
        <v>4669.75</v>
      </c>
    </row>
    <row r="21" spans="1:14" ht="12" customHeight="1" x14ac:dyDescent="0.2">
      <c r="A21" s="7" t="str">
        <f>'Pregnant Women Participating'!A21</f>
        <v>Florida</v>
      </c>
      <c r="B21" s="13">
        <v>43249</v>
      </c>
      <c r="C21" s="4">
        <v>43060</v>
      </c>
      <c r="D21" s="4">
        <v>43242</v>
      </c>
      <c r="E21" s="4">
        <v>43749</v>
      </c>
      <c r="F21" s="4">
        <v>43985</v>
      </c>
      <c r="G21" s="4">
        <v>44609</v>
      </c>
      <c r="H21" s="4">
        <v>44323</v>
      </c>
      <c r="I21" s="4">
        <v>44206</v>
      </c>
      <c r="J21" s="4">
        <v>43890</v>
      </c>
      <c r="K21" s="4">
        <v>43205</v>
      </c>
      <c r="L21" s="4">
        <v>42641</v>
      </c>
      <c r="M21" s="40">
        <v>42178</v>
      </c>
      <c r="N21" s="13">
        <f t="shared" si="1"/>
        <v>43528.083333333336</v>
      </c>
    </row>
    <row r="22" spans="1:14" ht="12" customHeight="1" x14ac:dyDescent="0.2">
      <c r="A22" s="7" t="str">
        <f>'Pregnant Women Participating'!A22</f>
        <v>Georgia</v>
      </c>
      <c r="B22" s="13">
        <v>13913</v>
      </c>
      <c r="C22" s="4">
        <v>13567</v>
      </c>
      <c r="D22" s="4">
        <v>13812</v>
      </c>
      <c r="E22" s="4">
        <v>14809</v>
      </c>
      <c r="F22" s="4">
        <v>15538</v>
      </c>
      <c r="G22" s="4">
        <v>16222</v>
      </c>
      <c r="H22" s="4">
        <v>16510</v>
      </c>
      <c r="I22" s="4">
        <v>16586</v>
      </c>
      <c r="J22" s="4">
        <v>16451</v>
      </c>
      <c r="K22" s="4">
        <v>16255</v>
      </c>
      <c r="L22" s="4">
        <v>16314</v>
      </c>
      <c r="M22" s="40">
        <v>16421</v>
      </c>
      <c r="N22" s="13">
        <f t="shared" si="1"/>
        <v>15533.166666666666</v>
      </c>
    </row>
    <row r="23" spans="1:14" ht="12" customHeight="1" x14ac:dyDescent="0.2">
      <c r="A23" s="7" t="str">
        <f>'Pregnant Women Participating'!A23</f>
        <v>Kentucky</v>
      </c>
      <c r="B23" s="13">
        <v>6398</v>
      </c>
      <c r="C23" s="4">
        <v>6526</v>
      </c>
      <c r="D23" s="4">
        <v>6616</v>
      </c>
      <c r="E23" s="4">
        <v>6718</v>
      </c>
      <c r="F23" s="4">
        <v>6769</v>
      </c>
      <c r="G23" s="4">
        <v>6812</v>
      </c>
      <c r="H23" s="4">
        <v>6781</v>
      </c>
      <c r="I23" s="4">
        <v>6799</v>
      </c>
      <c r="J23" s="4">
        <v>6836</v>
      </c>
      <c r="K23" s="4">
        <v>6749</v>
      </c>
      <c r="L23" s="4">
        <v>6331</v>
      </c>
      <c r="M23" s="40">
        <v>6127</v>
      </c>
      <c r="N23" s="13">
        <f t="shared" si="1"/>
        <v>6621.833333333333</v>
      </c>
    </row>
    <row r="24" spans="1:14" ht="12" customHeight="1" x14ac:dyDescent="0.2">
      <c r="A24" s="7" t="str">
        <f>'Pregnant Women Participating'!A24</f>
        <v>Mississippi</v>
      </c>
      <c r="B24" s="13">
        <v>3311</v>
      </c>
      <c r="C24" s="4">
        <v>3658</v>
      </c>
      <c r="D24" s="4">
        <v>3697</v>
      </c>
      <c r="E24" s="4">
        <v>3648</v>
      </c>
      <c r="F24" s="4">
        <v>3808</v>
      </c>
      <c r="G24" s="4">
        <v>3845</v>
      </c>
      <c r="H24" s="4">
        <v>3575</v>
      </c>
      <c r="I24" s="4">
        <v>3584</v>
      </c>
      <c r="J24" s="4">
        <v>3595</v>
      </c>
      <c r="K24" s="4">
        <v>3608</v>
      </c>
      <c r="L24" s="4">
        <v>3685</v>
      </c>
      <c r="M24" s="40">
        <v>3616</v>
      </c>
      <c r="N24" s="13">
        <f t="shared" si="1"/>
        <v>3635.8333333333335</v>
      </c>
    </row>
    <row r="25" spans="1:14" ht="12" customHeight="1" x14ac:dyDescent="0.2">
      <c r="A25" s="7" t="str">
        <f>'Pregnant Women Participating'!A25</f>
        <v>North Carolina</v>
      </c>
      <c r="B25" s="13">
        <v>23073</v>
      </c>
      <c r="C25" s="4">
        <v>22975</v>
      </c>
      <c r="D25" s="4">
        <v>23082</v>
      </c>
      <c r="E25" s="4">
        <v>23222</v>
      </c>
      <c r="F25" s="4">
        <v>23170</v>
      </c>
      <c r="G25" s="4">
        <v>23802</v>
      </c>
      <c r="H25" s="4">
        <v>22976</v>
      </c>
      <c r="I25" s="4">
        <v>23192</v>
      </c>
      <c r="J25" s="4">
        <v>22719</v>
      </c>
      <c r="K25" s="4">
        <v>22324</v>
      </c>
      <c r="L25" s="4">
        <v>20117</v>
      </c>
      <c r="M25" s="40">
        <v>19886</v>
      </c>
      <c r="N25" s="13">
        <f t="shared" si="1"/>
        <v>22544.833333333332</v>
      </c>
    </row>
    <row r="26" spans="1:14" ht="12" customHeight="1" x14ac:dyDescent="0.2">
      <c r="A26" s="7" t="str">
        <f>'Pregnant Women Participating'!A26</f>
        <v>South Carolina</v>
      </c>
      <c r="B26" s="13">
        <v>6055</v>
      </c>
      <c r="C26" s="4">
        <v>6102</v>
      </c>
      <c r="D26" s="4">
        <v>6134</v>
      </c>
      <c r="E26" s="4">
        <v>6338</v>
      </c>
      <c r="F26" s="4">
        <v>6445</v>
      </c>
      <c r="G26" s="4">
        <v>6749</v>
      </c>
      <c r="H26" s="4">
        <v>6776</v>
      </c>
      <c r="I26" s="4">
        <v>6670</v>
      </c>
      <c r="J26" s="4">
        <v>6538</v>
      </c>
      <c r="K26" s="4">
        <v>6386</v>
      </c>
      <c r="L26" s="4">
        <v>6419</v>
      </c>
      <c r="M26" s="40">
        <v>6406</v>
      </c>
      <c r="N26" s="13">
        <f t="shared" si="1"/>
        <v>6418.166666666667</v>
      </c>
    </row>
    <row r="27" spans="1:14" ht="12" customHeight="1" x14ac:dyDescent="0.2">
      <c r="A27" s="7" t="str">
        <f>'Pregnant Women Participating'!A27</f>
        <v>Tennessee</v>
      </c>
      <c r="B27" s="13">
        <v>9929</v>
      </c>
      <c r="C27" s="4">
        <v>9936</v>
      </c>
      <c r="D27" s="4">
        <v>10006</v>
      </c>
      <c r="E27" s="4">
        <v>10239</v>
      </c>
      <c r="F27" s="4">
        <v>10484</v>
      </c>
      <c r="G27" s="4">
        <v>10669</v>
      </c>
      <c r="H27" s="4">
        <v>10515</v>
      </c>
      <c r="I27" s="4">
        <v>10707</v>
      </c>
      <c r="J27" s="4">
        <v>10674</v>
      </c>
      <c r="K27" s="4">
        <v>10738</v>
      </c>
      <c r="L27" s="4">
        <v>10850</v>
      </c>
      <c r="M27" s="40">
        <v>10698</v>
      </c>
      <c r="N27" s="13">
        <f t="shared" si="1"/>
        <v>10453.75</v>
      </c>
    </row>
    <row r="28" spans="1:14" ht="12" customHeight="1" x14ac:dyDescent="0.2">
      <c r="A28" s="7" t="str">
        <f>'Pregnant Women Participating'!A28</f>
        <v>Choctaw Indians, MS</v>
      </c>
      <c r="B28" s="13">
        <v>33</v>
      </c>
      <c r="C28" s="4">
        <v>35</v>
      </c>
      <c r="D28" s="4">
        <v>37</v>
      </c>
      <c r="E28" s="4">
        <v>26</v>
      </c>
      <c r="F28" s="4">
        <v>29</v>
      </c>
      <c r="G28" s="4">
        <v>32</v>
      </c>
      <c r="H28" s="4">
        <v>37</v>
      </c>
      <c r="I28" s="4">
        <v>36</v>
      </c>
      <c r="J28" s="4">
        <v>37</v>
      </c>
      <c r="K28" s="4">
        <v>42</v>
      </c>
      <c r="L28" s="4">
        <v>44</v>
      </c>
      <c r="M28" s="40">
        <v>39</v>
      </c>
      <c r="N28" s="13">
        <f t="shared" si="1"/>
        <v>35.583333333333336</v>
      </c>
    </row>
    <row r="29" spans="1:14" ht="12" customHeight="1" x14ac:dyDescent="0.2">
      <c r="A29" s="7" t="str">
        <f>'Pregnant Women Participating'!A29</f>
        <v>Eastern Cherokee, NC</v>
      </c>
      <c r="B29" s="13">
        <v>46</v>
      </c>
      <c r="C29" s="4">
        <v>45</v>
      </c>
      <c r="D29" s="4">
        <v>45</v>
      </c>
      <c r="E29" s="4">
        <v>52</v>
      </c>
      <c r="F29" s="4">
        <v>47</v>
      </c>
      <c r="G29" s="4">
        <v>54</v>
      </c>
      <c r="H29" s="4">
        <v>51</v>
      </c>
      <c r="I29" s="4">
        <v>57</v>
      </c>
      <c r="J29" s="4">
        <v>50</v>
      </c>
      <c r="K29" s="4">
        <v>44</v>
      </c>
      <c r="L29" s="4">
        <v>39</v>
      </c>
      <c r="M29" s="40">
        <v>40</v>
      </c>
      <c r="N29" s="13">
        <f t="shared" si="1"/>
        <v>47.5</v>
      </c>
    </row>
    <row r="30" spans="1:14" ht="12" customHeight="1" x14ac:dyDescent="0.2">
      <c r="A30" s="7" t="str">
        <f>'Pregnant Women Participating'!A30</f>
        <v>Illinois</v>
      </c>
      <c r="B30" s="13">
        <v>13858</v>
      </c>
      <c r="C30" s="4">
        <v>13718</v>
      </c>
      <c r="D30" s="4">
        <v>13627</v>
      </c>
      <c r="E30" s="4">
        <v>13843</v>
      </c>
      <c r="F30" s="4">
        <v>13940</v>
      </c>
      <c r="G30" s="4">
        <v>13979</v>
      </c>
      <c r="H30" s="4">
        <v>14026</v>
      </c>
      <c r="I30" s="4">
        <v>13889</v>
      </c>
      <c r="J30" s="4">
        <v>13843</v>
      </c>
      <c r="K30" s="4">
        <v>13735</v>
      </c>
      <c r="L30" s="4">
        <v>13894</v>
      </c>
      <c r="M30" s="40">
        <v>13928</v>
      </c>
      <c r="N30" s="13">
        <f t="shared" si="1"/>
        <v>13856.666666666666</v>
      </c>
    </row>
    <row r="31" spans="1:14" ht="12" customHeight="1" x14ac:dyDescent="0.2">
      <c r="A31" s="7" t="str">
        <f>'Pregnant Women Participating'!A31</f>
        <v>Indiana</v>
      </c>
      <c r="B31" s="13">
        <v>11931</v>
      </c>
      <c r="C31" s="4">
        <v>12102</v>
      </c>
      <c r="D31" s="4">
        <v>12096</v>
      </c>
      <c r="E31" s="4">
        <v>12369</v>
      </c>
      <c r="F31" s="4">
        <v>12493</v>
      </c>
      <c r="G31" s="4">
        <v>12681</v>
      </c>
      <c r="H31" s="4">
        <v>12645</v>
      </c>
      <c r="I31" s="4">
        <v>12805</v>
      </c>
      <c r="J31" s="4">
        <v>12702</v>
      </c>
      <c r="K31" s="4">
        <v>12730</v>
      </c>
      <c r="L31" s="4">
        <v>12874</v>
      </c>
      <c r="M31" s="40">
        <v>12824</v>
      </c>
      <c r="N31" s="13">
        <f t="shared" si="1"/>
        <v>12521</v>
      </c>
    </row>
    <row r="32" spans="1:14" ht="12" customHeight="1" x14ac:dyDescent="0.2">
      <c r="A32" s="7" t="str">
        <f>'Pregnant Women Participating'!A32</f>
        <v>Iowa</v>
      </c>
      <c r="B32" s="13">
        <v>4719</v>
      </c>
      <c r="C32" s="4">
        <v>4772</v>
      </c>
      <c r="D32" s="4">
        <v>4781</v>
      </c>
      <c r="E32" s="4">
        <v>4535</v>
      </c>
      <c r="F32" s="4">
        <v>4585</v>
      </c>
      <c r="G32" s="4">
        <v>4672</v>
      </c>
      <c r="H32" s="4">
        <v>4666</v>
      </c>
      <c r="I32" s="4">
        <v>4650</v>
      </c>
      <c r="J32" s="4">
        <v>4671</v>
      </c>
      <c r="K32" s="4">
        <v>4588</v>
      </c>
      <c r="L32" s="4">
        <v>4655</v>
      </c>
      <c r="M32" s="40">
        <v>4659</v>
      </c>
      <c r="N32" s="13">
        <f t="shared" si="1"/>
        <v>4662.75</v>
      </c>
    </row>
    <row r="33" spans="1:14" ht="12" customHeight="1" x14ac:dyDescent="0.2">
      <c r="A33" s="7" t="str">
        <f>'Pregnant Women Participating'!A33</f>
        <v>Michigan</v>
      </c>
      <c r="B33" s="13">
        <v>12033</v>
      </c>
      <c r="C33" s="4">
        <v>12034</v>
      </c>
      <c r="D33" s="4">
        <v>11956</v>
      </c>
      <c r="E33" s="4">
        <v>12081</v>
      </c>
      <c r="F33" s="4">
        <v>12036</v>
      </c>
      <c r="G33" s="4">
        <v>12112</v>
      </c>
      <c r="H33" s="4">
        <v>12156</v>
      </c>
      <c r="I33" s="4">
        <v>11927</v>
      </c>
      <c r="J33" s="4">
        <v>11810</v>
      </c>
      <c r="K33" s="4">
        <v>11687</v>
      </c>
      <c r="L33" s="4">
        <v>11679</v>
      </c>
      <c r="M33" s="40">
        <v>11617</v>
      </c>
      <c r="N33" s="13">
        <f t="shared" si="1"/>
        <v>11927.333333333334</v>
      </c>
    </row>
    <row r="34" spans="1:14" ht="12" customHeight="1" x14ac:dyDescent="0.2">
      <c r="A34" s="7" t="str">
        <f>'Pregnant Women Participating'!A34</f>
        <v>Minnesota</v>
      </c>
      <c r="B34" s="13">
        <v>9756</v>
      </c>
      <c r="C34" s="4">
        <v>9892</v>
      </c>
      <c r="D34" s="4">
        <v>9962</v>
      </c>
      <c r="E34" s="4">
        <v>10018</v>
      </c>
      <c r="F34" s="4">
        <v>10046</v>
      </c>
      <c r="G34" s="4">
        <v>10407</v>
      </c>
      <c r="H34" s="4">
        <v>10386</v>
      </c>
      <c r="I34" s="4">
        <v>10300</v>
      </c>
      <c r="J34" s="4">
        <v>10234</v>
      </c>
      <c r="K34" s="4">
        <v>10058</v>
      </c>
      <c r="L34" s="4">
        <v>9957</v>
      </c>
      <c r="M34" s="40">
        <v>9803</v>
      </c>
      <c r="N34" s="13">
        <f t="shared" si="1"/>
        <v>10068.25</v>
      </c>
    </row>
    <row r="35" spans="1:14" ht="12" customHeight="1" x14ac:dyDescent="0.2">
      <c r="A35" s="7" t="str">
        <f>'Pregnant Women Participating'!A35</f>
        <v>Ohio</v>
      </c>
      <c r="B35" s="13">
        <v>13936</v>
      </c>
      <c r="C35" s="4">
        <v>14060</v>
      </c>
      <c r="D35" s="4">
        <v>14034</v>
      </c>
      <c r="E35" s="4">
        <v>14286</v>
      </c>
      <c r="F35" s="4">
        <v>14373</v>
      </c>
      <c r="G35" s="4">
        <v>14459</v>
      </c>
      <c r="H35" s="4">
        <v>14448</v>
      </c>
      <c r="I35" s="4">
        <v>14448</v>
      </c>
      <c r="J35" s="4">
        <v>14459</v>
      </c>
      <c r="K35" s="4">
        <v>14547</v>
      </c>
      <c r="L35" s="4">
        <v>14661</v>
      </c>
      <c r="M35" s="40">
        <v>14646</v>
      </c>
      <c r="N35" s="13">
        <f t="shared" si="1"/>
        <v>14363.083333333334</v>
      </c>
    </row>
    <row r="36" spans="1:14" ht="12" customHeight="1" x14ac:dyDescent="0.2">
      <c r="A36" s="7" t="str">
        <f>'Pregnant Women Participating'!A36</f>
        <v>Wisconsin</v>
      </c>
      <c r="B36" s="13">
        <v>6056</v>
      </c>
      <c r="C36" s="4">
        <v>6145</v>
      </c>
      <c r="D36" s="4">
        <v>6086</v>
      </c>
      <c r="E36" s="4">
        <v>6284</v>
      </c>
      <c r="F36" s="4">
        <v>6327</v>
      </c>
      <c r="G36" s="4">
        <v>6444</v>
      </c>
      <c r="H36" s="4">
        <v>6397</v>
      </c>
      <c r="I36" s="4">
        <v>6477</v>
      </c>
      <c r="J36" s="4">
        <v>6503</v>
      </c>
      <c r="K36" s="4">
        <v>6572</v>
      </c>
      <c r="L36" s="4">
        <v>6623</v>
      </c>
      <c r="M36" s="40">
        <v>6620</v>
      </c>
      <c r="N36" s="13">
        <f t="shared" si="1"/>
        <v>6377.833333333333</v>
      </c>
    </row>
    <row r="37" spans="1:14" ht="12" customHeight="1" x14ac:dyDescent="0.2">
      <c r="A37" s="7" t="str">
        <f>'Pregnant Women Participating'!A37</f>
        <v>Arizona</v>
      </c>
      <c r="B37" s="13">
        <v>11117</v>
      </c>
      <c r="C37" s="4">
        <v>11046</v>
      </c>
      <c r="D37" s="4">
        <v>11149</v>
      </c>
      <c r="E37" s="4">
        <v>11164</v>
      </c>
      <c r="F37" s="4">
        <v>11101</v>
      </c>
      <c r="G37" s="4">
        <v>11306</v>
      </c>
      <c r="H37" s="4">
        <v>11067</v>
      </c>
      <c r="I37" s="4">
        <v>11067</v>
      </c>
      <c r="J37" s="4">
        <v>10999</v>
      </c>
      <c r="K37" s="4">
        <v>11095</v>
      </c>
      <c r="L37" s="4">
        <v>11347</v>
      </c>
      <c r="M37" s="40">
        <v>11295</v>
      </c>
      <c r="N37" s="13">
        <f t="shared" si="1"/>
        <v>11146.083333333334</v>
      </c>
    </row>
    <row r="38" spans="1:14" ht="12" customHeight="1" x14ac:dyDescent="0.2">
      <c r="A38" s="7" t="str">
        <f>'Pregnant Women Participating'!A38</f>
        <v>Arkansas</v>
      </c>
      <c r="B38" s="13">
        <v>2960</v>
      </c>
      <c r="C38" s="4">
        <v>3221</v>
      </c>
      <c r="D38" s="4">
        <v>3310</v>
      </c>
      <c r="E38" s="4">
        <v>3225</v>
      </c>
      <c r="F38" s="4">
        <v>3406</v>
      </c>
      <c r="G38" s="4">
        <v>3537</v>
      </c>
      <c r="H38" s="4">
        <v>3512</v>
      </c>
      <c r="I38" s="4">
        <v>3518</v>
      </c>
      <c r="J38" s="4">
        <v>3516</v>
      </c>
      <c r="K38" s="4">
        <v>3308</v>
      </c>
      <c r="L38" s="4">
        <v>3384</v>
      </c>
      <c r="M38" s="40">
        <v>3345</v>
      </c>
      <c r="N38" s="13">
        <f t="shared" si="1"/>
        <v>3353.5</v>
      </c>
    </row>
    <row r="39" spans="1:14" ht="12" customHeight="1" x14ac:dyDescent="0.2">
      <c r="A39" s="7" t="str">
        <f>'Pregnant Women Participating'!A39</f>
        <v>Louisiana</v>
      </c>
      <c r="B39" s="13">
        <v>6439</v>
      </c>
      <c r="C39" s="4">
        <v>6365</v>
      </c>
      <c r="D39" s="4">
        <v>6334</v>
      </c>
      <c r="E39" s="4">
        <v>6539</v>
      </c>
      <c r="F39" s="4">
        <v>6589</v>
      </c>
      <c r="G39" s="4">
        <v>6633</v>
      </c>
      <c r="H39" s="4">
        <v>6364</v>
      </c>
      <c r="I39" s="4">
        <v>6446</v>
      </c>
      <c r="J39" s="4">
        <v>6535</v>
      </c>
      <c r="K39" s="4">
        <v>6538</v>
      </c>
      <c r="L39" s="4">
        <v>6706</v>
      </c>
      <c r="M39" s="40">
        <v>6640</v>
      </c>
      <c r="N39" s="13">
        <f t="shared" si="1"/>
        <v>6510.666666666667</v>
      </c>
    </row>
    <row r="40" spans="1:14" ht="12" customHeight="1" x14ac:dyDescent="0.2">
      <c r="A40" s="7" t="str">
        <f>'Pregnant Women Participating'!A40</f>
        <v>New Mexico</v>
      </c>
      <c r="B40" s="13">
        <v>3660</v>
      </c>
      <c r="C40" s="4">
        <v>3651</v>
      </c>
      <c r="D40" s="4">
        <v>3625</v>
      </c>
      <c r="E40" s="4">
        <v>3760</v>
      </c>
      <c r="F40" s="4">
        <v>3800</v>
      </c>
      <c r="G40" s="4">
        <v>3878</v>
      </c>
      <c r="H40" s="4">
        <v>3819</v>
      </c>
      <c r="I40" s="4">
        <v>3831</v>
      </c>
      <c r="J40" s="4">
        <v>3827</v>
      </c>
      <c r="K40" s="4">
        <v>3856</v>
      </c>
      <c r="L40" s="4">
        <v>3947</v>
      </c>
      <c r="M40" s="40">
        <v>3850</v>
      </c>
      <c r="N40" s="13">
        <f t="shared" si="1"/>
        <v>3792</v>
      </c>
    </row>
    <row r="41" spans="1:14" ht="12" customHeight="1" x14ac:dyDescent="0.2">
      <c r="A41" s="7" t="str">
        <f>'Pregnant Women Participating'!A41</f>
        <v>Oklahoma</v>
      </c>
      <c r="B41" s="13">
        <v>5291</v>
      </c>
      <c r="C41" s="4">
        <v>5343</v>
      </c>
      <c r="D41" s="4">
        <v>5393</v>
      </c>
      <c r="E41" s="4">
        <v>5546</v>
      </c>
      <c r="F41" s="4">
        <v>5656</v>
      </c>
      <c r="G41" s="4">
        <v>5722</v>
      </c>
      <c r="H41" s="4">
        <v>5889</v>
      </c>
      <c r="I41" s="4">
        <v>5935</v>
      </c>
      <c r="J41" s="4">
        <v>6003</v>
      </c>
      <c r="K41" s="4">
        <v>5974</v>
      </c>
      <c r="L41" s="4">
        <v>5967</v>
      </c>
      <c r="M41" s="40">
        <v>5972</v>
      </c>
      <c r="N41" s="13">
        <f t="shared" si="1"/>
        <v>5724.25</v>
      </c>
    </row>
    <row r="42" spans="1:14" ht="12" customHeight="1" x14ac:dyDescent="0.2">
      <c r="A42" s="7" t="str">
        <f>'Pregnant Women Participating'!A42</f>
        <v>Texas</v>
      </c>
      <c r="B42" s="13">
        <v>106329</v>
      </c>
      <c r="C42" s="4">
        <v>107488</v>
      </c>
      <c r="D42" s="4">
        <v>107274</v>
      </c>
      <c r="E42" s="4">
        <v>108163</v>
      </c>
      <c r="F42" s="4">
        <v>108708</v>
      </c>
      <c r="G42" s="4">
        <v>110505</v>
      </c>
      <c r="H42" s="4">
        <v>109630</v>
      </c>
      <c r="I42" s="4">
        <v>110182</v>
      </c>
      <c r="J42" s="4">
        <v>110070</v>
      </c>
      <c r="K42" s="4">
        <v>109883</v>
      </c>
      <c r="L42" s="4">
        <v>110862</v>
      </c>
      <c r="M42" s="40">
        <v>109222</v>
      </c>
      <c r="N42" s="13">
        <f t="shared" si="1"/>
        <v>109026.33333333333</v>
      </c>
    </row>
    <row r="43" spans="1:14" ht="12" customHeight="1" x14ac:dyDescent="0.2">
      <c r="A43" s="7" t="str">
        <f>'Pregnant Women Participating'!A43</f>
        <v>Utah</v>
      </c>
      <c r="B43" s="13">
        <v>4147</v>
      </c>
      <c r="C43" s="4">
        <v>4253</v>
      </c>
      <c r="D43" s="4">
        <v>4274</v>
      </c>
      <c r="E43" s="4">
        <v>4160</v>
      </c>
      <c r="F43" s="4">
        <v>4204</v>
      </c>
      <c r="G43" s="4">
        <v>4298</v>
      </c>
      <c r="H43" s="4">
        <v>4276</v>
      </c>
      <c r="I43" s="4">
        <v>4261</v>
      </c>
      <c r="J43" s="4">
        <v>4289</v>
      </c>
      <c r="K43" s="4">
        <v>4345</v>
      </c>
      <c r="L43" s="4">
        <v>4475</v>
      </c>
      <c r="M43" s="40">
        <v>4748</v>
      </c>
      <c r="N43" s="13">
        <f t="shared" si="1"/>
        <v>4310.833333333333</v>
      </c>
    </row>
    <row r="44" spans="1:14" ht="12" customHeight="1" x14ac:dyDescent="0.2">
      <c r="A44" s="7" t="str">
        <f>'Pregnant Women Participating'!A44</f>
        <v>Inter-Tribal Council, AZ</v>
      </c>
      <c r="B44" s="13">
        <v>426</v>
      </c>
      <c r="C44" s="4">
        <v>415</v>
      </c>
      <c r="D44" s="4">
        <v>411</v>
      </c>
      <c r="E44" s="4">
        <v>415</v>
      </c>
      <c r="F44" s="4">
        <v>418</v>
      </c>
      <c r="G44" s="4">
        <v>418</v>
      </c>
      <c r="H44" s="4">
        <v>420</v>
      </c>
      <c r="I44" s="4">
        <v>400</v>
      </c>
      <c r="J44" s="4">
        <v>411</v>
      </c>
      <c r="K44" s="4">
        <v>374</v>
      </c>
      <c r="L44" s="4">
        <v>318</v>
      </c>
      <c r="M44" s="40">
        <v>333</v>
      </c>
      <c r="N44" s="13">
        <f t="shared" si="1"/>
        <v>396.58333333333331</v>
      </c>
    </row>
    <row r="45" spans="1:14" ht="12" customHeight="1" x14ac:dyDescent="0.2">
      <c r="A45" s="7" t="str">
        <f>'Pregnant Women Participating'!A45</f>
        <v>Navajo Nation, AZ</v>
      </c>
      <c r="B45" s="13">
        <v>433</v>
      </c>
      <c r="C45" s="4">
        <v>435</v>
      </c>
      <c r="D45" s="4">
        <v>421</v>
      </c>
      <c r="E45" s="4">
        <v>427</v>
      </c>
      <c r="F45" s="4">
        <v>415</v>
      </c>
      <c r="G45" s="4">
        <v>416</v>
      </c>
      <c r="H45" s="4">
        <v>412</v>
      </c>
      <c r="I45" s="4">
        <v>394</v>
      </c>
      <c r="J45" s="4">
        <v>397</v>
      </c>
      <c r="K45" s="4">
        <v>409</v>
      </c>
      <c r="L45" s="4">
        <v>397</v>
      </c>
      <c r="M45" s="40">
        <v>399</v>
      </c>
      <c r="N45" s="13">
        <f t="shared" si="1"/>
        <v>412.91666666666669</v>
      </c>
    </row>
    <row r="46" spans="1:14" ht="12" customHeight="1" x14ac:dyDescent="0.2">
      <c r="A46" s="7" t="str">
        <f>'Pregnant Women Participating'!A46</f>
        <v>Acoma, Canoncito &amp; Laguna, NM</v>
      </c>
      <c r="B46" s="13">
        <v>29</v>
      </c>
      <c r="C46" s="4">
        <v>23</v>
      </c>
      <c r="D46" s="4">
        <v>21</v>
      </c>
      <c r="E46" s="4">
        <v>20</v>
      </c>
      <c r="F46" s="4">
        <v>21</v>
      </c>
      <c r="G46" s="4">
        <v>24</v>
      </c>
      <c r="H46" s="4">
        <v>25</v>
      </c>
      <c r="I46" s="4">
        <v>29</v>
      </c>
      <c r="J46" s="4">
        <v>27</v>
      </c>
      <c r="K46" s="4">
        <v>30</v>
      </c>
      <c r="L46" s="4">
        <v>29</v>
      </c>
      <c r="M46" s="40">
        <v>35</v>
      </c>
      <c r="N46" s="13">
        <f t="shared" si="1"/>
        <v>26.083333333333332</v>
      </c>
    </row>
    <row r="47" spans="1:14" ht="12" customHeight="1" x14ac:dyDescent="0.2">
      <c r="A47" s="7" t="str">
        <f>'Pregnant Women Participating'!A47</f>
        <v>Eight Northern Pueblos, NM</v>
      </c>
      <c r="B47" s="13">
        <v>16</v>
      </c>
      <c r="C47" s="4">
        <v>18</v>
      </c>
      <c r="D47" s="4">
        <v>17</v>
      </c>
      <c r="E47" s="4">
        <v>16</v>
      </c>
      <c r="F47" s="4">
        <v>18</v>
      </c>
      <c r="G47" s="4">
        <v>22</v>
      </c>
      <c r="H47" s="4">
        <v>21</v>
      </c>
      <c r="I47" s="4">
        <v>19</v>
      </c>
      <c r="J47" s="4">
        <v>21</v>
      </c>
      <c r="K47" s="4">
        <v>25</v>
      </c>
      <c r="L47" s="4">
        <v>25</v>
      </c>
      <c r="M47" s="40">
        <v>28</v>
      </c>
      <c r="N47" s="13">
        <f t="shared" si="1"/>
        <v>20.5</v>
      </c>
    </row>
    <row r="48" spans="1:14" ht="12" customHeight="1" x14ac:dyDescent="0.2">
      <c r="A48" s="7" t="str">
        <f>'Pregnant Women Participating'!A48</f>
        <v>Five Sandoval Pueblos, NM</v>
      </c>
      <c r="B48" s="13">
        <v>11</v>
      </c>
      <c r="C48" s="4">
        <v>11</v>
      </c>
      <c r="D48" s="4">
        <v>12</v>
      </c>
      <c r="E48" s="4">
        <v>11</v>
      </c>
      <c r="F48" s="4">
        <v>13</v>
      </c>
      <c r="G48" s="4">
        <v>13</v>
      </c>
      <c r="H48" s="4">
        <v>14</v>
      </c>
      <c r="I48" s="4">
        <v>15</v>
      </c>
      <c r="J48" s="4">
        <v>15</v>
      </c>
      <c r="K48" s="4">
        <v>16</v>
      </c>
      <c r="L48" s="4">
        <v>12</v>
      </c>
      <c r="M48" s="40">
        <v>12</v>
      </c>
      <c r="N48" s="13">
        <f t="shared" si="1"/>
        <v>12.916666666666666</v>
      </c>
    </row>
    <row r="49" spans="1:14" ht="12" customHeight="1" x14ac:dyDescent="0.2">
      <c r="A49" s="7" t="str">
        <f>'Pregnant Women Participating'!A49</f>
        <v>Isleta Pueblo, NM</v>
      </c>
      <c r="B49" s="13">
        <v>67</v>
      </c>
      <c r="C49" s="4">
        <v>73</v>
      </c>
      <c r="D49" s="4">
        <v>79</v>
      </c>
      <c r="E49" s="4">
        <v>78</v>
      </c>
      <c r="F49" s="4">
        <v>82</v>
      </c>
      <c r="G49" s="4">
        <v>94</v>
      </c>
      <c r="H49" s="4">
        <v>101</v>
      </c>
      <c r="I49" s="4">
        <v>108</v>
      </c>
      <c r="J49" s="4">
        <v>97</v>
      </c>
      <c r="K49" s="4">
        <v>96</v>
      </c>
      <c r="L49" s="4">
        <v>99</v>
      </c>
      <c r="M49" s="40">
        <v>97</v>
      </c>
      <c r="N49" s="13">
        <f t="shared" si="1"/>
        <v>89.25</v>
      </c>
    </row>
    <row r="50" spans="1:14" ht="12" customHeight="1" x14ac:dyDescent="0.2">
      <c r="A50" s="7" t="str">
        <f>'Pregnant Women Participating'!A50</f>
        <v>San Felipe Pueblo, NM</v>
      </c>
      <c r="B50" s="13">
        <v>22</v>
      </c>
      <c r="C50" s="4">
        <v>19</v>
      </c>
      <c r="D50" s="4">
        <v>18</v>
      </c>
      <c r="E50" s="4">
        <v>22</v>
      </c>
      <c r="F50" s="4">
        <v>22</v>
      </c>
      <c r="G50" s="4">
        <v>22</v>
      </c>
      <c r="H50" s="4">
        <v>23</v>
      </c>
      <c r="I50" s="4">
        <v>25</v>
      </c>
      <c r="J50" s="4">
        <v>23</v>
      </c>
      <c r="K50" s="4">
        <v>22</v>
      </c>
      <c r="L50" s="4">
        <v>22</v>
      </c>
      <c r="M50" s="40">
        <v>23</v>
      </c>
      <c r="N50" s="13">
        <f t="shared" si="1"/>
        <v>21.916666666666668</v>
      </c>
    </row>
    <row r="51" spans="1:14" ht="12" customHeight="1" x14ac:dyDescent="0.2">
      <c r="A51" s="7" t="str">
        <f>'Pregnant Women Participating'!A51</f>
        <v>Santo Domingo Tribe, NM</v>
      </c>
      <c r="B51" s="13">
        <v>5</v>
      </c>
      <c r="C51" s="4">
        <v>7</v>
      </c>
      <c r="D51" s="4">
        <v>8</v>
      </c>
      <c r="E51" s="4">
        <v>7</v>
      </c>
      <c r="F51" s="4">
        <v>9</v>
      </c>
      <c r="G51" s="4">
        <v>10</v>
      </c>
      <c r="H51" s="4">
        <v>14</v>
      </c>
      <c r="I51" s="4">
        <v>13</v>
      </c>
      <c r="J51" s="4">
        <v>14</v>
      </c>
      <c r="K51" s="4">
        <v>13</v>
      </c>
      <c r="L51" s="4">
        <v>12</v>
      </c>
      <c r="M51" s="40">
        <v>14</v>
      </c>
      <c r="N51" s="13">
        <f t="shared" si="1"/>
        <v>10.5</v>
      </c>
    </row>
    <row r="52" spans="1:14" ht="12" customHeight="1" x14ac:dyDescent="0.2">
      <c r="A52" s="7" t="str">
        <f>'Pregnant Women Participating'!A52</f>
        <v>Zuni Pueblo, NM</v>
      </c>
      <c r="B52" s="13">
        <v>46</v>
      </c>
      <c r="C52" s="4">
        <v>46</v>
      </c>
      <c r="D52" s="4">
        <v>47</v>
      </c>
      <c r="E52" s="4">
        <v>41</v>
      </c>
      <c r="F52" s="4">
        <v>41</v>
      </c>
      <c r="G52" s="4">
        <v>46</v>
      </c>
      <c r="H52" s="4">
        <v>45</v>
      </c>
      <c r="I52" s="4">
        <v>55</v>
      </c>
      <c r="J52" s="4">
        <v>54</v>
      </c>
      <c r="K52" s="4">
        <v>57</v>
      </c>
      <c r="L52" s="4">
        <v>58</v>
      </c>
      <c r="M52" s="40">
        <v>58</v>
      </c>
      <c r="N52" s="13">
        <f t="shared" si="1"/>
        <v>49.5</v>
      </c>
    </row>
    <row r="53" spans="1:14" ht="12" customHeight="1" x14ac:dyDescent="0.2">
      <c r="A53" s="7" t="str">
        <f>'Pregnant Women Participating'!A53</f>
        <v>Cherokee Nation, OK</v>
      </c>
      <c r="B53" s="13">
        <v>262</v>
      </c>
      <c r="C53" s="4">
        <v>271</v>
      </c>
      <c r="D53" s="4">
        <v>270</v>
      </c>
      <c r="E53" s="4">
        <v>265</v>
      </c>
      <c r="F53" s="4">
        <v>276</v>
      </c>
      <c r="G53" s="4">
        <v>279</v>
      </c>
      <c r="H53" s="4">
        <v>286</v>
      </c>
      <c r="I53" s="4">
        <v>292</v>
      </c>
      <c r="J53" s="4">
        <v>289</v>
      </c>
      <c r="K53" s="4">
        <v>298</v>
      </c>
      <c r="L53" s="4">
        <v>288</v>
      </c>
      <c r="M53" s="40">
        <v>283</v>
      </c>
      <c r="N53" s="13">
        <f t="shared" si="1"/>
        <v>279.91666666666669</v>
      </c>
    </row>
    <row r="54" spans="1:14" ht="12" customHeight="1" x14ac:dyDescent="0.2">
      <c r="A54" s="7" t="str">
        <f>'Pregnant Women Participating'!A54</f>
        <v>Chickasaw Nation, OK</v>
      </c>
      <c r="B54" s="13">
        <v>236</v>
      </c>
      <c r="C54" s="4">
        <v>229</v>
      </c>
      <c r="D54" s="4">
        <v>219</v>
      </c>
      <c r="E54" s="4">
        <v>246</v>
      </c>
      <c r="F54" s="4">
        <v>231</v>
      </c>
      <c r="G54" s="4">
        <v>234</v>
      </c>
      <c r="H54" s="4">
        <v>236</v>
      </c>
      <c r="I54" s="4">
        <v>243</v>
      </c>
      <c r="J54" s="4">
        <v>241</v>
      </c>
      <c r="K54" s="4">
        <v>247</v>
      </c>
      <c r="L54" s="4">
        <v>275</v>
      </c>
      <c r="M54" s="40">
        <v>287</v>
      </c>
      <c r="N54" s="13">
        <f t="shared" si="1"/>
        <v>243.66666666666666</v>
      </c>
    </row>
    <row r="55" spans="1:14" ht="12" customHeight="1" x14ac:dyDescent="0.2">
      <c r="A55" s="7" t="str">
        <f>'Pregnant Women Participating'!A55</f>
        <v>Choctaw Nation, OK</v>
      </c>
      <c r="B55" s="13">
        <v>242</v>
      </c>
      <c r="C55" s="4">
        <v>257</v>
      </c>
      <c r="D55" s="4">
        <v>264</v>
      </c>
      <c r="E55" s="4">
        <v>270</v>
      </c>
      <c r="F55" s="4">
        <v>267</v>
      </c>
      <c r="G55" s="4">
        <v>273</v>
      </c>
      <c r="H55" s="4">
        <v>282</v>
      </c>
      <c r="I55" s="4">
        <v>273</v>
      </c>
      <c r="J55" s="4">
        <v>279</v>
      </c>
      <c r="K55" s="4">
        <v>278</v>
      </c>
      <c r="L55" s="4">
        <v>289</v>
      </c>
      <c r="M55" s="40">
        <v>277</v>
      </c>
      <c r="N55" s="13">
        <f t="shared" si="1"/>
        <v>270.91666666666669</v>
      </c>
    </row>
    <row r="56" spans="1:14" ht="12" customHeight="1" x14ac:dyDescent="0.2">
      <c r="A56" s="7" t="str">
        <f>'Pregnant Women Participating'!A56</f>
        <v>Citizen Potawatomi Nation, OK</v>
      </c>
      <c r="B56" s="13">
        <v>77</v>
      </c>
      <c r="C56" s="4">
        <v>77</v>
      </c>
      <c r="D56" s="4">
        <v>88</v>
      </c>
      <c r="E56" s="4">
        <v>88</v>
      </c>
      <c r="F56" s="4">
        <v>94</v>
      </c>
      <c r="G56" s="4">
        <v>88</v>
      </c>
      <c r="H56" s="4">
        <v>92</v>
      </c>
      <c r="I56" s="4">
        <v>101</v>
      </c>
      <c r="J56" s="4">
        <v>110</v>
      </c>
      <c r="K56" s="4">
        <v>114</v>
      </c>
      <c r="L56" s="4">
        <v>99</v>
      </c>
      <c r="M56" s="40">
        <v>107</v>
      </c>
      <c r="N56" s="13">
        <f t="shared" si="1"/>
        <v>94.583333333333329</v>
      </c>
    </row>
    <row r="57" spans="1:14" ht="12" customHeight="1" x14ac:dyDescent="0.2">
      <c r="A57" s="7" t="str">
        <f>'Pregnant Women Participating'!A57</f>
        <v>Inter-Tribal Council, OK</v>
      </c>
      <c r="B57" s="13">
        <v>33</v>
      </c>
      <c r="C57" s="4">
        <v>34</v>
      </c>
      <c r="D57" s="4">
        <v>37</v>
      </c>
      <c r="E57" s="4">
        <v>35</v>
      </c>
      <c r="F57" s="4">
        <v>33</v>
      </c>
      <c r="G57" s="4">
        <v>33</v>
      </c>
      <c r="H57" s="4">
        <v>30</v>
      </c>
      <c r="I57" s="4">
        <v>33</v>
      </c>
      <c r="J57" s="4">
        <v>33</v>
      </c>
      <c r="K57" s="4">
        <v>30</v>
      </c>
      <c r="L57" s="4">
        <v>34</v>
      </c>
      <c r="M57" s="40">
        <v>35</v>
      </c>
      <c r="N57" s="13">
        <f t="shared" si="1"/>
        <v>33.333333333333336</v>
      </c>
    </row>
    <row r="58" spans="1:14" ht="12" customHeight="1" x14ac:dyDescent="0.2">
      <c r="A58" s="7" t="str">
        <f>'Pregnant Women Participating'!A58</f>
        <v>Muscogee Creek Nation, OK</v>
      </c>
      <c r="B58" s="13">
        <v>95</v>
      </c>
      <c r="C58" s="4">
        <v>99</v>
      </c>
      <c r="D58" s="4">
        <v>108</v>
      </c>
      <c r="E58" s="4">
        <v>111</v>
      </c>
      <c r="F58" s="4">
        <v>106</v>
      </c>
      <c r="G58" s="4">
        <v>101</v>
      </c>
      <c r="H58" s="4">
        <v>104</v>
      </c>
      <c r="I58" s="4">
        <v>101</v>
      </c>
      <c r="J58" s="4">
        <v>97</v>
      </c>
      <c r="K58" s="4">
        <v>113</v>
      </c>
      <c r="L58" s="4">
        <v>110</v>
      </c>
      <c r="M58" s="40">
        <v>100</v>
      </c>
      <c r="N58" s="13">
        <f t="shared" si="1"/>
        <v>103.75</v>
      </c>
    </row>
    <row r="59" spans="1:14" ht="12" customHeight="1" x14ac:dyDescent="0.2">
      <c r="A59" s="7" t="str">
        <f>'Pregnant Women Participating'!A59</f>
        <v>Osage Tribal Council, OK</v>
      </c>
      <c r="B59" s="13">
        <v>257</v>
      </c>
      <c r="C59" s="4">
        <v>249</v>
      </c>
      <c r="D59" s="4">
        <v>250</v>
      </c>
      <c r="E59" s="4">
        <v>249</v>
      </c>
      <c r="F59" s="4">
        <v>268</v>
      </c>
      <c r="G59" s="4">
        <v>266</v>
      </c>
      <c r="H59" s="4">
        <v>256</v>
      </c>
      <c r="I59" s="4">
        <v>263</v>
      </c>
      <c r="J59" s="4">
        <v>255</v>
      </c>
      <c r="K59" s="4">
        <v>270</v>
      </c>
      <c r="L59" s="4">
        <v>257</v>
      </c>
      <c r="M59" s="40">
        <v>245</v>
      </c>
      <c r="N59" s="13">
        <f t="shared" si="1"/>
        <v>257.08333333333331</v>
      </c>
    </row>
    <row r="60" spans="1:14" ht="12" customHeight="1" x14ac:dyDescent="0.2">
      <c r="A60" s="7" t="str">
        <f>'Pregnant Women Participating'!A60</f>
        <v>Otoe-Missouria Tribe, OK</v>
      </c>
      <c r="B60" s="13">
        <v>10</v>
      </c>
      <c r="C60" s="4">
        <v>11</v>
      </c>
      <c r="D60" s="4">
        <v>12</v>
      </c>
      <c r="E60" s="4">
        <v>14</v>
      </c>
      <c r="F60" s="4">
        <v>16</v>
      </c>
      <c r="G60" s="4">
        <v>18</v>
      </c>
      <c r="H60" s="4">
        <v>16</v>
      </c>
      <c r="I60" s="4">
        <v>17</v>
      </c>
      <c r="J60" s="4">
        <v>13</v>
      </c>
      <c r="K60" s="4">
        <v>12</v>
      </c>
      <c r="L60" s="4">
        <v>13</v>
      </c>
      <c r="M60" s="40">
        <v>14</v>
      </c>
      <c r="N60" s="13">
        <f t="shared" si="1"/>
        <v>13.833333333333334</v>
      </c>
    </row>
    <row r="61" spans="1:14" ht="12" customHeight="1" x14ac:dyDescent="0.2">
      <c r="A61" s="7" t="str">
        <f>'Pregnant Women Participating'!A61</f>
        <v>Wichita, Caddo &amp; Delaware (WCD), OK</v>
      </c>
      <c r="B61" s="13">
        <v>241</v>
      </c>
      <c r="C61" s="4">
        <v>256</v>
      </c>
      <c r="D61" s="4">
        <v>250</v>
      </c>
      <c r="E61" s="4">
        <v>248</v>
      </c>
      <c r="F61" s="4">
        <v>254</v>
      </c>
      <c r="G61" s="4">
        <v>258</v>
      </c>
      <c r="H61" s="4">
        <v>249</v>
      </c>
      <c r="I61" s="4">
        <v>251</v>
      </c>
      <c r="J61" s="4">
        <v>248</v>
      </c>
      <c r="K61" s="4">
        <v>244</v>
      </c>
      <c r="L61" s="4">
        <v>233</v>
      </c>
      <c r="M61" s="40">
        <v>229</v>
      </c>
      <c r="N61" s="13">
        <f t="shared" si="1"/>
        <v>246.75</v>
      </c>
    </row>
    <row r="62" spans="1:14" ht="12" customHeight="1" x14ac:dyDescent="0.2">
      <c r="A62" s="7" t="str">
        <f>'Pregnant Women Participating'!A62</f>
        <v>Colorado</v>
      </c>
      <c r="B62" s="13">
        <v>7734</v>
      </c>
      <c r="C62" s="4">
        <v>7678</v>
      </c>
      <c r="D62" s="4">
        <v>7704</v>
      </c>
      <c r="E62" s="4">
        <v>7631</v>
      </c>
      <c r="F62" s="4">
        <v>7718</v>
      </c>
      <c r="G62" s="4">
        <v>7966</v>
      </c>
      <c r="H62" s="4">
        <v>7886</v>
      </c>
      <c r="I62" s="4">
        <v>8026</v>
      </c>
      <c r="J62" s="4">
        <v>8139</v>
      </c>
      <c r="K62" s="4">
        <v>8119</v>
      </c>
      <c r="L62" s="4">
        <v>8381</v>
      </c>
      <c r="M62" s="40">
        <v>8455</v>
      </c>
      <c r="N62" s="13">
        <f t="shared" si="1"/>
        <v>7953.083333333333</v>
      </c>
    </row>
    <row r="63" spans="1:14" ht="12" customHeight="1" x14ac:dyDescent="0.2">
      <c r="A63" s="7" t="str">
        <f>'Pregnant Women Participating'!A63</f>
        <v>Kansas</v>
      </c>
      <c r="B63" s="13">
        <v>3806</v>
      </c>
      <c r="C63" s="4">
        <v>3757</v>
      </c>
      <c r="D63" s="4">
        <v>3757</v>
      </c>
      <c r="E63" s="4">
        <v>3877</v>
      </c>
      <c r="F63" s="4">
        <v>3842</v>
      </c>
      <c r="G63" s="4">
        <v>3874</v>
      </c>
      <c r="H63" s="4">
        <v>3795</v>
      </c>
      <c r="I63" s="4">
        <v>3796</v>
      </c>
      <c r="J63" s="4">
        <v>3765</v>
      </c>
      <c r="K63" s="4">
        <v>3758</v>
      </c>
      <c r="L63" s="4">
        <v>3837</v>
      </c>
      <c r="M63" s="40">
        <v>3810</v>
      </c>
      <c r="N63" s="13">
        <f t="shared" si="1"/>
        <v>3806.1666666666665</v>
      </c>
    </row>
    <row r="64" spans="1:14" ht="12" customHeight="1" x14ac:dyDescent="0.2">
      <c r="A64" s="7" t="str">
        <f>'Pregnant Women Participating'!A64</f>
        <v>Missouri</v>
      </c>
      <c r="B64" s="13">
        <v>7273</v>
      </c>
      <c r="C64" s="4">
        <v>7416</v>
      </c>
      <c r="D64" s="4">
        <v>7394</v>
      </c>
      <c r="E64" s="4">
        <v>7358</v>
      </c>
      <c r="F64" s="4">
        <v>7585</v>
      </c>
      <c r="G64" s="4">
        <v>7638</v>
      </c>
      <c r="H64" s="4">
        <v>7514</v>
      </c>
      <c r="I64" s="4">
        <v>7465</v>
      </c>
      <c r="J64" s="4">
        <v>7453</v>
      </c>
      <c r="K64" s="4">
        <v>7220</v>
      </c>
      <c r="L64" s="4">
        <v>7493</v>
      </c>
      <c r="M64" s="40">
        <v>7564</v>
      </c>
      <c r="N64" s="13">
        <f t="shared" si="1"/>
        <v>7447.75</v>
      </c>
    </row>
    <row r="65" spans="1:14" ht="12" customHeight="1" x14ac:dyDescent="0.2">
      <c r="A65" s="7" t="str">
        <f>'Pregnant Women Participating'!A65</f>
        <v>Montana</v>
      </c>
      <c r="B65" s="13">
        <v>1097</v>
      </c>
      <c r="C65" s="4">
        <v>1153</v>
      </c>
      <c r="D65" s="4">
        <v>1190</v>
      </c>
      <c r="E65" s="4">
        <v>1241</v>
      </c>
      <c r="F65" s="4">
        <v>1255</v>
      </c>
      <c r="G65" s="4">
        <v>1252</v>
      </c>
      <c r="H65" s="4">
        <v>1221</v>
      </c>
      <c r="I65" s="4">
        <v>1223</v>
      </c>
      <c r="J65" s="4">
        <v>1184</v>
      </c>
      <c r="K65" s="4">
        <v>1182</v>
      </c>
      <c r="L65" s="4">
        <v>1210</v>
      </c>
      <c r="M65" s="40">
        <v>1216</v>
      </c>
      <c r="N65" s="13">
        <f t="shared" si="1"/>
        <v>1202</v>
      </c>
    </row>
    <row r="66" spans="1:14" ht="12" customHeight="1" x14ac:dyDescent="0.2">
      <c r="A66" s="7" t="str">
        <f>'Pregnant Women Participating'!A66</f>
        <v>Nebraska</v>
      </c>
      <c r="B66" s="13">
        <v>2952</v>
      </c>
      <c r="C66" s="4">
        <v>2992</v>
      </c>
      <c r="D66" s="4">
        <v>3038</v>
      </c>
      <c r="E66" s="4">
        <v>2973</v>
      </c>
      <c r="F66" s="4">
        <v>3037</v>
      </c>
      <c r="G66" s="4">
        <v>3088</v>
      </c>
      <c r="H66" s="4">
        <v>3033</v>
      </c>
      <c r="I66" s="4">
        <v>3047</v>
      </c>
      <c r="J66" s="4">
        <v>3040</v>
      </c>
      <c r="K66" s="4">
        <v>2995</v>
      </c>
      <c r="L66" s="4">
        <v>2997</v>
      </c>
      <c r="M66" s="40">
        <v>3026</v>
      </c>
      <c r="N66" s="13">
        <f t="shared" si="1"/>
        <v>3018.1666666666665</v>
      </c>
    </row>
    <row r="67" spans="1:14" ht="12" customHeight="1" x14ac:dyDescent="0.2">
      <c r="A67" s="7" t="str">
        <f>'Pregnant Women Participating'!A67</f>
        <v>North Dakota</v>
      </c>
      <c r="B67" s="13">
        <v>745</v>
      </c>
      <c r="C67" s="4">
        <v>739</v>
      </c>
      <c r="D67" s="4">
        <v>743</v>
      </c>
      <c r="E67" s="4">
        <v>771</v>
      </c>
      <c r="F67" s="4">
        <v>741</v>
      </c>
      <c r="G67" s="4">
        <v>778</v>
      </c>
      <c r="H67" s="4">
        <v>763</v>
      </c>
      <c r="I67" s="4">
        <v>781</v>
      </c>
      <c r="J67" s="4">
        <v>787</v>
      </c>
      <c r="K67" s="4">
        <v>768</v>
      </c>
      <c r="L67" s="4">
        <v>770</v>
      </c>
      <c r="M67" s="40">
        <v>763</v>
      </c>
      <c r="N67" s="13">
        <f t="shared" si="1"/>
        <v>762.41666666666663</v>
      </c>
    </row>
    <row r="68" spans="1:14" ht="12" customHeight="1" x14ac:dyDescent="0.2">
      <c r="A68" s="7" t="str">
        <f>'Pregnant Women Participating'!A68</f>
        <v>South Dakota</v>
      </c>
      <c r="B68" s="13">
        <v>1060</v>
      </c>
      <c r="C68" s="4">
        <v>1061</v>
      </c>
      <c r="D68" s="4">
        <v>1068</v>
      </c>
      <c r="E68" s="4">
        <v>1085</v>
      </c>
      <c r="F68" s="4">
        <v>1109</v>
      </c>
      <c r="G68" s="4">
        <v>1110</v>
      </c>
      <c r="H68" s="4">
        <v>1115</v>
      </c>
      <c r="I68" s="4">
        <v>1101</v>
      </c>
      <c r="J68" s="4">
        <v>1098</v>
      </c>
      <c r="K68" s="4">
        <v>1117</v>
      </c>
      <c r="L68" s="4">
        <v>1113</v>
      </c>
      <c r="M68" s="40">
        <v>1100</v>
      </c>
      <c r="N68" s="13">
        <f t="shared" si="1"/>
        <v>1094.75</v>
      </c>
    </row>
    <row r="69" spans="1:14" ht="12" customHeight="1" x14ac:dyDescent="0.2">
      <c r="A69" s="7" t="str">
        <f>'Pregnant Women Participating'!A69</f>
        <v>Wyoming</v>
      </c>
      <c r="B69" s="13">
        <v>638</v>
      </c>
      <c r="C69" s="4">
        <v>646</v>
      </c>
      <c r="D69" s="4">
        <v>639</v>
      </c>
      <c r="E69" s="4">
        <v>652</v>
      </c>
      <c r="F69" s="4">
        <v>648</v>
      </c>
      <c r="G69" s="4">
        <v>676</v>
      </c>
      <c r="H69" s="4">
        <v>669</v>
      </c>
      <c r="I69" s="4">
        <v>676</v>
      </c>
      <c r="J69" s="4">
        <v>677</v>
      </c>
      <c r="K69" s="4">
        <v>642</v>
      </c>
      <c r="L69" s="4">
        <v>650</v>
      </c>
      <c r="M69" s="40">
        <v>628</v>
      </c>
      <c r="N69" s="13">
        <f t="shared" si="1"/>
        <v>653.41666666666663</v>
      </c>
    </row>
    <row r="70" spans="1:14" ht="12" customHeight="1" x14ac:dyDescent="0.2">
      <c r="A70" s="7" t="str">
        <f>'Pregnant Women Participating'!A70</f>
        <v>Ute Mountain Ute Tribe, CO</v>
      </c>
      <c r="B70" s="13">
        <v>8</v>
      </c>
      <c r="C70" s="4">
        <v>4</v>
      </c>
      <c r="D70" s="4">
        <v>6</v>
      </c>
      <c r="E70" s="4">
        <v>4</v>
      </c>
      <c r="F70" s="4">
        <v>5</v>
      </c>
      <c r="G70" s="4">
        <v>7</v>
      </c>
      <c r="H70" s="4">
        <v>10</v>
      </c>
      <c r="I70" s="4">
        <v>10</v>
      </c>
      <c r="J70" s="4">
        <v>10</v>
      </c>
      <c r="K70" s="4">
        <v>11</v>
      </c>
      <c r="L70" s="4">
        <v>10</v>
      </c>
      <c r="M70" s="40">
        <v>11</v>
      </c>
      <c r="N70" s="13">
        <f t="shared" si="1"/>
        <v>8</v>
      </c>
    </row>
    <row r="71" spans="1:14" ht="12" customHeight="1" x14ac:dyDescent="0.2">
      <c r="A71" s="7" t="str">
        <f>'Pregnant Women Participating'!A71</f>
        <v>Omaha Sioux, NE</v>
      </c>
      <c r="B71" s="13">
        <v>4</v>
      </c>
      <c r="C71" s="4">
        <v>4</v>
      </c>
      <c r="D71" s="4">
        <v>3</v>
      </c>
      <c r="E71" s="4">
        <v>4</v>
      </c>
      <c r="F71" s="4">
        <v>3</v>
      </c>
      <c r="G71" s="4">
        <v>3</v>
      </c>
      <c r="H71" s="4">
        <v>4</v>
      </c>
      <c r="I71" s="4">
        <v>6</v>
      </c>
      <c r="J71" s="4">
        <v>7</v>
      </c>
      <c r="K71" s="4">
        <v>6</v>
      </c>
      <c r="L71" s="4">
        <v>7</v>
      </c>
      <c r="M71" s="40">
        <v>7</v>
      </c>
      <c r="N71" s="13">
        <f t="shared" si="1"/>
        <v>4.833333333333333</v>
      </c>
    </row>
    <row r="72" spans="1:14" ht="12" customHeight="1" x14ac:dyDescent="0.2">
      <c r="A72" s="7" t="str">
        <f>'Pregnant Women Participating'!A72</f>
        <v>Santee Sioux, NE</v>
      </c>
      <c r="B72" s="13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1</v>
      </c>
      <c r="J72" s="4">
        <v>0</v>
      </c>
      <c r="K72" s="4">
        <v>0</v>
      </c>
      <c r="L72" s="4">
        <v>0</v>
      </c>
      <c r="M72" s="40">
        <v>1</v>
      </c>
      <c r="N72" s="13">
        <f t="shared" si="1"/>
        <v>0.16666666666666666</v>
      </c>
    </row>
    <row r="73" spans="1:14" ht="12" customHeight="1" x14ac:dyDescent="0.2">
      <c r="A73" s="7" t="str">
        <f>'Pregnant Women Participating'!A73</f>
        <v>Winnebago Tribe, NE</v>
      </c>
      <c r="B73" s="13">
        <v>2</v>
      </c>
      <c r="C73" s="4">
        <v>1</v>
      </c>
      <c r="D73" s="4">
        <v>1</v>
      </c>
      <c r="E73" s="4">
        <v>2</v>
      </c>
      <c r="F73" s="4">
        <v>2</v>
      </c>
      <c r="G73" s="4">
        <v>2</v>
      </c>
      <c r="H73" s="4">
        <v>4</v>
      </c>
      <c r="I73" s="4">
        <v>7</v>
      </c>
      <c r="J73" s="4">
        <v>8</v>
      </c>
      <c r="K73" s="4">
        <v>8</v>
      </c>
      <c r="L73" s="4">
        <v>8</v>
      </c>
      <c r="M73" s="40">
        <v>7</v>
      </c>
      <c r="N73" s="13">
        <f t="shared" si="1"/>
        <v>4.333333333333333</v>
      </c>
    </row>
    <row r="74" spans="1:14" ht="12" customHeight="1" x14ac:dyDescent="0.2">
      <c r="A74" s="7" t="str">
        <f>'Pregnant Women Participating'!A74</f>
        <v>Standing Rock Sioux Tribe, ND</v>
      </c>
      <c r="B74" s="13">
        <v>7</v>
      </c>
      <c r="C74" s="4">
        <v>5</v>
      </c>
      <c r="D74" s="4">
        <v>6</v>
      </c>
      <c r="E74" s="4">
        <v>8</v>
      </c>
      <c r="F74" s="4">
        <v>9</v>
      </c>
      <c r="G74" s="4">
        <v>10</v>
      </c>
      <c r="H74" s="4">
        <v>8</v>
      </c>
      <c r="I74" s="4">
        <v>7</v>
      </c>
      <c r="J74" s="4">
        <v>8</v>
      </c>
      <c r="K74" s="4">
        <v>9</v>
      </c>
      <c r="L74" s="4">
        <v>11</v>
      </c>
      <c r="M74" s="40">
        <v>11</v>
      </c>
      <c r="N74" s="13">
        <f t="shared" si="1"/>
        <v>8.25</v>
      </c>
    </row>
    <row r="75" spans="1:14" ht="12" customHeight="1" x14ac:dyDescent="0.2">
      <c r="A75" s="7" t="str">
        <f>'Pregnant Women Participating'!A75</f>
        <v>Three Affiliated Tribes, ND</v>
      </c>
      <c r="B75" s="13">
        <v>1</v>
      </c>
      <c r="C75" s="4">
        <v>0</v>
      </c>
      <c r="D75" s="4">
        <v>2</v>
      </c>
      <c r="E75" s="4">
        <v>3</v>
      </c>
      <c r="F75" s="4">
        <v>4</v>
      </c>
      <c r="G75" s="4">
        <v>3</v>
      </c>
      <c r="H75" s="4">
        <v>2</v>
      </c>
      <c r="I75" s="4">
        <v>1</v>
      </c>
      <c r="J75" s="4">
        <v>1</v>
      </c>
      <c r="K75" s="4">
        <v>1</v>
      </c>
      <c r="L75" s="4">
        <v>2</v>
      </c>
      <c r="M75" s="40">
        <v>1</v>
      </c>
      <c r="N75" s="13">
        <f t="shared" si="1"/>
        <v>1.75</v>
      </c>
    </row>
    <row r="76" spans="1:14" ht="12" customHeight="1" x14ac:dyDescent="0.2">
      <c r="A76" s="7" t="str">
        <f>'Pregnant Women Participating'!A76</f>
        <v>Cheyenne River Sioux, SD</v>
      </c>
      <c r="B76" s="13">
        <v>24</v>
      </c>
      <c r="C76" s="4">
        <v>28</v>
      </c>
      <c r="D76" s="4">
        <v>23</v>
      </c>
      <c r="E76" s="4">
        <v>24</v>
      </c>
      <c r="F76" s="4">
        <v>26</v>
      </c>
      <c r="G76" s="4">
        <v>27</v>
      </c>
      <c r="H76" s="4">
        <v>25</v>
      </c>
      <c r="I76" s="4">
        <v>25</v>
      </c>
      <c r="J76" s="4">
        <v>28</v>
      </c>
      <c r="K76" s="4">
        <v>28</v>
      </c>
      <c r="L76" s="4">
        <v>30</v>
      </c>
      <c r="M76" s="40">
        <v>25</v>
      </c>
      <c r="N76" s="13">
        <f t="shared" si="1"/>
        <v>26.083333333333332</v>
      </c>
    </row>
    <row r="77" spans="1:14" ht="12" customHeight="1" x14ac:dyDescent="0.2">
      <c r="A77" s="7" t="str">
        <f>'Pregnant Women Participating'!A77</f>
        <v>Rosebud Sioux, SD</v>
      </c>
      <c r="B77" s="13">
        <v>58</v>
      </c>
      <c r="C77" s="4">
        <v>47</v>
      </c>
      <c r="D77" s="4">
        <v>46</v>
      </c>
      <c r="E77" s="4">
        <v>53</v>
      </c>
      <c r="F77" s="4">
        <v>50</v>
      </c>
      <c r="G77" s="4">
        <v>56</v>
      </c>
      <c r="H77" s="4">
        <v>66</v>
      </c>
      <c r="I77" s="4">
        <v>58</v>
      </c>
      <c r="J77" s="4">
        <v>61</v>
      </c>
      <c r="K77" s="4">
        <v>58</v>
      </c>
      <c r="L77" s="4">
        <v>58</v>
      </c>
      <c r="M77" s="40">
        <v>49</v>
      </c>
      <c r="N77" s="13">
        <f t="shared" si="1"/>
        <v>55</v>
      </c>
    </row>
    <row r="78" spans="1:14" ht="12" customHeight="1" x14ac:dyDescent="0.2">
      <c r="A78" s="7" t="str">
        <f>'Pregnant Women Participating'!A78</f>
        <v>Northern Arapahoe, WY</v>
      </c>
      <c r="B78" s="13">
        <v>20</v>
      </c>
      <c r="C78" s="4">
        <v>19</v>
      </c>
      <c r="D78" s="4">
        <v>19</v>
      </c>
      <c r="E78" s="4">
        <v>19</v>
      </c>
      <c r="F78" s="4">
        <v>20</v>
      </c>
      <c r="G78" s="4">
        <v>18</v>
      </c>
      <c r="H78" s="4">
        <v>20</v>
      </c>
      <c r="I78" s="4">
        <v>19</v>
      </c>
      <c r="J78" s="4">
        <v>21</v>
      </c>
      <c r="K78" s="4">
        <v>21</v>
      </c>
      <c r="L78" s="4">
        <v>24</v>
      </c>
      <c r="M78" s="40">
        <v>20</v>
      </c>
      <c r="N78" s="13">
        <f t="shared" si="1"/>
        <v>20</v>
      </c>
    </row>
    <row r="79" spans="1:14" ht="12" customHeight="1" x14ac:dyDescent="0.2">
      <c r="A79" s="7" t="str">
        <f>'Pregnant Women Participating'!A79</f>
        <v>Shoshone Tribe, WY</v>
      </c>
      <c r="B79" s="13">
        <v>3</v>
      </c>
      <c r="C79" s="4">
        <v>5</v>
      </c>
      <c r="D79" s="4">
        <v>3</v>
      </c>
      <c r="E79" s="4">
        <v>6</v>
      </c>
      <c r="F79" s="4">
        <v>0</v>
      </c>
      <c r="G79" s="4">
        <v>2</v>
      </c>
      <c r="H79" s="4">
        <v>0</v>
      </c>
      <c r="I79" s="4">
        <v>2</v>
      </c>
      <c r="J79" s="4">
        <v>0</v>
      </c>
      <c r="K79" s="4">
        <v>2</v>
      </c>
      <c r="L79" s="4">
        <v>3</v>
      </c>
      <c r="M79" s="40">
        <v>4</v>
      </c>
      <c r="N79" s="13">
        <f t="shared" si="1"/>
        <v>2.5</v>
      </c>
    </row>
    <row r="80" spans="1:14" ht="12" customHeight="1" x14ac:dyDescent="0.2">
      <c r="A80" s="8" t="str">
        <f>'Pregnant Women Participating'!A80</f>
        <v>Alaska</v>
      </c>
      <c r="B80" s="13">
        <v>1450</v>
      </c>
      <c r="C80" s="4">
        <v>1491</v>
      </c>
      <c r="D80" s="4">
        <v>1477</v>
      </c>
      <c r="E80" s="4">
        <v>1462</v>
      </c>
      <c r="F80" s="4">
        <v>1465</v>
      </c>
      <c r="G80" s="4">
        <v>1469</v>
      </c>
      <c r="H80" s="4">
        <v>1481</v>
      </c>
      <c r="I80" s="4">
        <v>1497</v>
      </c>
      <c r="J80" s="4">
        <v>1506</v>
      </c>
      <c r="K80" s="4">
        <v>1500</v>
      </c>
      <c r="L80" s="4">
        <v>1477</v>
      </c>
      <c r="M80" s="40">
        <v>1460</v>
      </c>
      <c r="N80" s="13">
        <f t="shared" si="1"/>
        <v>1477.9166666666667</v>
      </c>
    </row>
    <row r="81" spans="1:14" ht="12" customHeight="1" x14ac:dyDescent="0.2">
      <c r="A81" s="8" t="str">
        <f>'Pregnant Women Participating'!A81</f>
        <v>American Samoa</v>
      </c>
      <c r="B81" s="13">
        <v>381</v>
      </c>
      <c r="C81" s="4">
        <v>355</v>
      </c>
      <c r="D81" s="4">
        <v>345</v>
      </c>
      <c r="E81" s="4">
        <v>348</v>
      </c>
      <c r="F81" s="4">
        <v>341</v>
      </c>
      <c r="G81" s="4">
        <v>336</v>
      </c>
      <c r="H81" s="4">
        <v>334</v>
      </c>
      <c r="I81" s="4">
        <v>333</v>
      </c>
      <c r="J81" s="4">
        <v>319</v>
      </c>
      <c r="K81" s="4">
        <v>318</v>
      </c>
      <c r="L81" s="4">
        <v>334</v>
      </c>
      <c r="M81" s="40">
        <v>322</v>
      </c>
      <c r="N81" s="13">
        <f t="shared" si="1"/>
        <v>338.83333333333331</v>
      </c>
    </row>
    <row r="82" spans="1:14" ht="12" customHeight="1" x14ac:dyDescent="0.2">
      <c r="A82" s="8" t="str">
        <f>'Pregnant Women Participating'!A82</f>
        <v>California</v>
      </c>
      <c r="B82" s="13">
        <v>81793</v>
      </c>
      <c r="C82" s="4">
        <v>82555</v>
      </c>
      <c r="D82" s="4">
        <v>83046</v>
      </c>
      <c r="E82" s="4">
        <v>84291</v>
      </c>
      <c r="F82" s="4">
        <v>84583</v>
      </c>
      <c r="G82" s="4">
        <v>86399</v>
      </c>
      <c r="H82" s="4">
        <v>85771</v>
      </c>
      <c r="I82" s="4">
        <v>86256</v>
      </c>
      <c r="J82" s="4">
        <v>86298</v>
      </c>
      <c r="K82" s="4">
        <v>85887</v>
      </c>
      <c r="L82" s="4">
        <v>86731</v>
      </c>
      <c r="M82" s="40">
        <v>86599</v>
      </c>
      <c r="N82" s="13">
        <f t="shared" si="1"/>
        <v>85017.416666666672</v>
      </c>
    </row>
    <row r="83" spans="1:14" ht="12" customHeight="1" x14ac:dyDescent="0.2">
      <c r="A83" s="8" t="str">
        <f>'Pregnant Women Participating'!A83</f>
        <v>Guam</v>
      </c>
      <c r="B83" s="13">
        <v>471</v>
      </c>
      <c r="C83" s="4">
        <v>461</v>
      </c>
      <c r="D83" s="4">
        <v>470</v>
      </c>
      <c r="E83" s="4">
        <v>479</v>
      </c>
      <c r="F83" s="4">
        <v>468</v>
      </c>
      <c r="G83" s="4">
        <v>483</v>
      </c>
      <c r="H83" s="4">
        <v>500</v>
      </c>
      <c r="I83" s="4">
        <v>503</v>
      </c>
      <c r="J83" s="4">
        <v>508</v>
      </c>
      <c r="K83" s="4">
        <v>480</v>
      </c>
      <c r="L83" s="4">
        <v>477</v>
      </c>
      <c r="M83" s="40">
        <v>497</v>
      </c>
      <c r="N83" s="13">
        <f t="shared" si="1"/>
        <v>483.08333333333331</v>
      </c>
    </row>
    <row r="84" spans="1:14" ht="12" customHeight="1" x14ac:dyDescent="0.2">
      <c r="A84" s="8" t="str">
        <f>'Pregnant Women Participating'!A84</f>
        <v>Hawaii</v>
      </c>
      <c r="B84" s="13">
        <v>2830</v>
      </c>
      <c r="C84" s="4">
        <v>2869</v>
      </c>
      <c r="D84" s="4">
        <v>2856</v>
      </c>
      <c r="E84" s="4">
        <v>2864</v>
      </c>
      <c r="F84" s="4">
        <v>2887</v>
      </c>
      <c r="G84" s="4">
        <v>2901</v>
      </c>
      <c r="H84" s="4">
        <v>2852</v>
      </c>
      <c r="I84" s="4">
        <v>2840</v>
      </c>
      <c r="J84" s="4">
        <v>2769</v>
      </c>
      <c r="K84" s="4">
        <v>2786</v>
      </c>
      <c r="L84" s="4">
        <v>2615</v>
      </c>
      <c r="M84" s="40">
        <v>2610</v>
      </c>
      <c r="N84" s="13">
        <f t="shared" si="1"/>
        <v>2806.5833333333335</v>
      </c>
    </row>
    <row r="85" spans="1:14" ht="12" customHeight="1" x14ac:dyDescent="0.2">
      <c r="A85" s="8" t="str">
        <f>'Pregnant Women Participating'!A85</f>
        <v>Idaho</v>
      </c>
      <c r="B85" s="13">
        <v>3185</v>
      </c>
      <c r="C85" s="4">
        <v>3180</v>
      </c>
      <c r="D85" s="4">
        <v>3132</v>
      </c>
      <c r="E85" s="4">
        <v>3147</v>
      </c>
      <c r="F85" s="4">
        <v>3137</v>
      </c>
      <c r="G85" s="4">
        <v>3186</v>
      </c>
      <c r="H85" s="4">
        <v>3145</v>
      </c>
      <c r="I85" s="4">
        <v>3126</v>
      </c>
      <c r="J85" s="4">
        <v>3131</v>
      </c>
      <c r="K85" s="4">
        <v>3175</v>
      </c>
      <c r="L85" s="4">
        <v>3254</v>
      </c>
      <c r="M85" s="40">
        <v>3238</v>
      </c>
      <c r="N85" s="13">
        <f t="shared" si="1"/>
        <v>3169.6666666666665</v>
      </c>
    </row>
    <row r="86" spans="1:14" ht="12" customHeight="1" x14ac:dyDescent="0.2">
      <c r="A86" s="8" t="str">
        <f>'Pregnant Women Participating'!A86</f>
        <v>Nevada</v>
      </c>
      <c r="B86" s="13">
        <v>4618</v>
      </c>
      <c r="C86" s="4">
        <v>4563</v>
      </c>
      <c r="D86" s="4">
        <v>4577</v>
      </c>
      <c r="E86" s="4">
        <v>4580</v>
      </c>
      <c r="F86" s="4">
        <v>4482</v>
      </c>
      <c r="G86" s="4">
        <v>4567</v>
      </c>
      <c r="H86" s="4">
        <v>4459</v>
      </c>
      <c r="I86" s="4">
        <v>4478</v>
      </c>
      <c r="J86" s="4">
        <v>4465</v>
      </c>
      <c r="K86" s="4">
        <v>4471</v>
      </c>
      <c r="L86" s="4">
        <v>4539</v>
      </c>
      <c r="M86" s="40">
        <v>4571</v>
      </c>
      <c r="N86" s="13">
        <f t="shared" si="1"/>
        <v>4530.833333333333</v>
      </c>
    </row>
    <row r="87" spans="1:14" ht="12" customHeight="1" x14ac:dyDescent="0.2">
      <c r="A87" s="8" t="str">
        <f>'Pregnant Women Participating'!A87</f>
        <v>Oregon</v>
      </c>
      <c r="B87" s="13">
        <v>6624</v>
      </c>
      <c r="C87" s="4">
        <v>6634</v>
      </c>
      <c r="D87" s="4">
        <v>6714</v>
      </c>
      <c r="E87" s="4">
        <v>6899</v>
      </c>
      <c r="F87" s="4">
        <v>6915</v>
      </c>
      <c r="G87" s="4">
        <v>6989</v>
      </c>
      <c r="H87" s="4">
        <v>7097</v>
      </c>
      <c r="I87" s="4">
        <v>7210</v>
      </c>
      <c r="J87" s="4">
        <v>7179</v>
      </c>
      <c r="K87" s="4">
        <v>7165</v>
      </c>
      <c r="L87" s="4">
        <v>7241</v>
      </c>
      <c r="M87" s="40">
        <v>7083</v>
      </c>
      <c r="N87" s="13">
        <f t="shared" si="1"/>
        <v>6979.166666666667</v>
      </c>
    </row>
    <row r="88" spans="1:14" ht="12" customHeight="1" x14ac:dyDescent="0.2">
      <c r="A88" s="8" t="str">
        <f>'Pregnant Women Participating'!A88</f>
        <v>Washington</v>
      </c>
      <c r="B88" s="13">
        <v>9254</v>
      </c>
      <c r="C88" s="4">
        <v>9349</v>
      </c>
      <c r="D88" s="4">
        <v>9322</v>
      </c>
      <c r="E88" s="4">
        <v>9489</v>
      </c>
      <c r="F88" s="4">
        <v>9488</v>
      </c>
      <c r="G88" s="4">
        <v>9729</v>
      </c>
      <c r="H88" s="4">
        <v>9713</v>
      </c>
      <c r="I88" s="4">
        <v>9807</v>
      </c>
      <c r="J88" s="4">
        <v>9737</v>
      </c>
      <c r="K88" s="4">
        <v>9727</v>
      </c>
      <c r="L88" s="4">
        <v>9803</v>
      </c>
      <c r="M88" s="40">
        <v>9723</v>
      </c>
      <c r="N88" s="13">
        <f t="shared" si="1"/>
        <v>9595.0833333333339</v>
      </c>
    </row>
    <row r="89" spans="1:14" ht="12" customHeight="1" x14ac:dyDescent="0.2">
      <c r="A89" s="8" t="str">
        <f>'Pregnant Women Participating'!A89</f>
        <v>Northern Marianas</v>
      </c>
      <c r="B89" s="13">
        <v>191</v>
      </c>
      <c r="C89" s="4">
        <v>187</v>
      </c>
      <c r="D89" s="4">
        <v>200</v>
      </c>
      <c r="E89" s="4">
        <v>209</v>
      </c>
      <c r="F89" s="4">
        <v>212</v>
      </c>
      <c r="G89" s="4">
        <v>252</v>
      </c>
      <c r="H89" s="4">
        <v>238</v>
      </c>
      <c r="I89" s="4">
        <v>224</v>
      </c>
      <c r="J89" s="4">
        <v>220</v>
      </c>
      <c r="K89" s="4">
        <v>219</v>
      </c>
      <c r="L89" s="4">
        <v>240</v>
      </c>
      <c r="M89" s="40">
        <v>241</v>
      </c>
      <c r="N89" s="13">
        <f t="shared" si="1"/>
        <v>219.41666666666666</v>
      </c>
    </row>
    <row r="90" spans="1:14" ht="12" customHeight="1" x14ac:dyDescent="0.2">
      <c r="A90" s="8" t="str">
        <f>'Pregnant Women Participating'!A90</f>
        <v>Inter-Tribal Council, NV</v>
      </c>
      <c r="B90" s="13">
        <v>34</v>
      </c>
      <c r="C90" s="4">
        <v>32</v>
      </c>
      <c r="D90" s="4">
        <v>28</v>
      </c>
      <c r="E90" s="4">
        <v>28</v>
      </c>
      <c r="F90" s="4">
        <v>26</v>
      </c>
      <c r="G90" s="4">
        <v>24</v>
      </c>
      <c r="H90" s="4">
        <v>23</v>
      </c>
      <c r="I90" s="4">
        <v>20</v>
      </c>
      <c r="J90" s="4">
        <v>22</v>
      </c>
      <c r="K90" s="4">
        <v>19</v>
      </c>
      <c r="L90" s="4">
        <v>18</v>
      </c>
      <c r="M90" s="40">
        <v>19</v>
      </c>
      <c r="N90" s="13">
        <f t="shared" si="1"/>
        <v>24.416666666666668</v>
      </c>
    </row>
  </sheetData>
  <phoneticPr fontId="2" type="noConversion"/>
  <pageMargins left="0.5" right="0.5" top="0.5" bottom="0.5" header="0.5" footer="0.3"/>
  <pageSetup scale="91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>
    <pageSetUpPr fitToPage="1"/>
  </sheetPr>
  <dimension ref="A1:N90"/>
  <sheetViews>
    <sheetView showGridLines="0" workbookViewId="0">
      <selection activeCell="A91" sqref="A91:XFD95"/>
    </sheetView>
  </sheetViews>
  <sheetFormatPr defaultColWidth="9.140625" defaultRowHeight="12" x14ac:dyDescent="0.2"/>
  <cols>
    <col min="1" max="1" width="34.7109375" style="3" customWidth="1"/>
    <col min="2" max="13" width="11.7109375" style="3" customWidth="1"/>
    <col min="14" max="14" width="13.7109375" style="3" customWidth="1"/>
    <col min="15" max="16384" width="9.140625" style="3"/>
  </cols>
  <sheetData>
    <row r="1" spans="1:14" ht="24" customHeight="1" x14ac:dyDescent="0.2">
      <c r="A1" s="74" t="s">
        <v>124</v>
      </c>
      <c r="B1" s="75" t="s">
        <v>203</v>
      </c>
      <c r="C1" s="76" t="s">
        <v>204</v>
      </c>
      <c r="D1" s="76" t="s">
        <v>205</v>
      </c>
      <c r="E1" s="76" t="s">
        <v>206</v>
      </c>
      <c r="F1" s="76" t="s">
        <v>207</v>
      </c>
      <c r="G1" s="76" t="s">
        <v>208</v>
      </c>
      <c r="H1" s="76" t="s">
        <v>209</v>
      </c>
      <c r="I1" s="76" t="s">
        <v>210</v>
      </c>
      <c r="J1" s="76" t="s">
        <v>211</v>
      </c>
      <c r="K1" s="76" t="s">
        <v>212</v>
      </c>
      <c r="L1" s="76" t="s">
        <v>213</v>
      </c>
      <c r="M1" s="76" t="s">
        <v>214</v>
      </c>
      <c r="N1" s="77" t="s">
        <v>215</v>
      </c>
    </row>
    <row r="2" spans="1:14" ht="12" customHeight="1" x14ac:dyDescent="0.2">
      <c r="A2" s="7" t="str">
        <f>'Pregnant Women Participating'!A2</f>
        <v>Connecticut</v>
      </c>
      <c r="B2" s="13">
        <v>1913</v>
      </c>
      <c r="C2" s="4">
        <v>1994</v>
      </c>
      <c r="D2" s="4">
        <v>1972</v>
      </c>
      <c r="E2" s="4">
        <v>1972</v>
      </c>
      <c r="F2" s="4">
        <v>1964</v>
      </c>
      <c r="G2" s="4">
        <v>1946</v>
      </c>
      <c r="H2" s="4">
        <v>1968</v>
      </c>
      <c r="I2" s="4">
        <v>1940</v>
      </c>
      <c r="J2" s="4">
        <v>1889</v>
      </c>
      <c r="K2" s="4">
        <v>1768</v>
      </c>
      <c r="L2" s="4">
        <v>1789</v>
      </c>
      <c r="M2" s="40">
        <v>1829</v>
      </c>
      <c r="N2" s="13">
        <f t="shared" ref="N2:N11" si="0">IF(SUM(B2:M2)&gt;0,AVERAGE(B2:M2)," ")</f>
        <v>1912</v>
      </c>
    </row>
    <row r="3" spans="1:14" ht="12" customHeight="1" x14ac:dyDescent="0.2">
      <c r="A3" s="7" t="str">
        <f>'Pregnant Women Participating'!A3</f>
        <v>Maine</v>
      </c>
      <c r="B3" s="13">
        <v>738</v>
      </c>
      <c r="C3" s="4">
        <v>755</v>
      </c>
      <c r="D3" s="4">
        <v>758</v>
      </c>
      <c r="E3" s="4">
        <v>772</v>
      </c>
      <c r="F3" s="4">
        <v>743</v>
      </c>
      <c r="G3" s="4">
        <v>753</v>
      </c>
      <c r="H3" s="4">
        <v>764</v>
      </c>
      <c r="I3" s="4">
        <v>765</v>
      </c>
      <c r="J3" s="4">
        <v>739</v>
      </c>
      <c r="K3" s="4">
        <v>719</v>
      </c>
      <c r="L3" s="4">
        <v>713</v>
      </c>
      <c r="M3" s="40">
        <v>703</v>
      </c>
      <c r="N3" s="13">
        <f t="shared" si="0"/>
        <v>743.5</v>
      </c>
    </row>
    <row r="4" spans="1:14" ht="12" customHeight="1" x14ac:dyDescent="0.2">
      <c r="A4" s="7" t="str">
        <f>'Pregnant Women Participating'!A4</f>
        <v>Massachusetts</v>
      </c>
      <c r="B4" s="13">
        <v>5032</v>
      </c>
      <c r="C4" s="4">
        <v>5077</v>
      </c>
      <c r="D4" s="4">
        <v>5197</v>
      </c>
      <c r="E4" s="4">
        <v>5242</v>
      </c>
      <c r="F4" s="4">
        <v>5037</v>
      </c>
      <c r="G4" s="4">
        <v>5017</v>
      </c>
      <c r="H4" s="4">
        <v>5019</v>
      </c>
      <c r="I4" s="4">
        <v>5148</v>
      </c>
      <c r="J4" s="4">
        <v>5140</v>
      </c>
      <c r="K4" s="4">
        <v>5072</v>
      </c>
      <c r="L4" s="4">
        <v>5131</v>
      </c>
      <c r="M4" s="40">
        <v>5089</v>
      </c>
      <c r="N4" s="13">
        <f t="shared" si="0"/>
        <v>5100.083333333333</v>
      </c>
    </row>
    <row r="5" spans="1:14" ht="12" customHeight="1" x14ac:dyDescent="0.2">
      <c r="A5" s="7" t="str">
        <f>'Pregnant Women Participating'!A5</f>
        <v>New Hampshire</v>
      </c>
      <c r="B5" s="13">
        <v>598</v>
      </c>
      <c r="C5" s="4">
        <v>620</v>
      </c>
      <c r="D5" s="4">
        <v>613</v>
      </c>
      <c r="E5" s="4">
        <v>625</v>
      </c>
      <c r="F5" s="4">
        <v>611</v>
      </c>
      <c r="G5" s="4">
        <v>621</v>
      </c>
      <c r="H5" s="4">
        <v>600</v>
      </c>
      <c r="I5" s="4">
        <v>597</v>
      </c>
      <c r="J5" s="4">
        <v>590</v>
      </c>
      <c r="K5" s="4">
        <v>567</v>
      </c>
      <c r="L5" s="4">
        <v>536</v>
      </c>
      <c r="M5" s="40">
        <v>507</v>
      </c>
      <c r="N5" s="13">
        <f t="shared" si="0"/>
        <v>590.41666666666663</v>
      </c>
    </row>
    <row r="6" spans="1:14" ht="12" customHeight="1" x14ac:dyDescent="0.2">
      <c r="A6" s="7" t="str">
        <f>'Pregnant Women Participating'!A6</f>
        <v>New York</v>
      </c>
      <c r="B6" s="13">
        <v>15305</v>
      </c>
      <c r="C6" s="4">
        <v>15625</v>
      </c>
      <c r="D6" s="4">
        <v>15718</v>
      </c>
      <c r="E6" s="4">
        <v>15915</v>
      </c>
      <c r="F6" s="4">
        <v>15472</v>
      </c>
      <c r="G6" s="4">
        <v>15516</v>
      </c>
      <c r="H6" s="4">
        <v>15413</v>
      </c>
      <c r="I6" s="4">
        <v>15194</v>
      </c>
      <c r="J6" s="4">
        <v>15130</v>
      </c>
      <c r="K6" s="4">
        <v>15064</v>
      </c>
      <c r="L6" s="4">
        <v>15094</v>
      </c>
      <c r="M6" s="40">
        <v>15331</v>
      </c>
      <c r="N6" s="13">
        <f t="shared" si="0"/>
        <v>15398.083333333334</v>
      </c>
    </row>
    <row r="7" spans="1:14" ht="12" customHeight="1" x14ac:dyDescent="0.2">
      <c r="A7" s="7" t="str">
        <f>'Pregnant Women Participating'!A7</f>
        <v>Rhode Island</v>
      </c>
      <c r="B7" s="13">
        <v>1093</v>
      </c>
      <c r="C7" s="4">
        <v>1150</v>
      </c>
      <c r="D7" s="4">
        <v>1136</v>
      </c>
      <c r="E7" s="4">
        <v>1174</v>
      </c>
      <c r="F7" s="4">
        <v>1195</v>
      </c>
      <c r="G7" s="4">
        <v>1178</v>
      </c>
      <c r="H7" s="4">
        <v>1161</v>
      </c>
      <c r="I7" s="4">
        <v>1123</v>
      </c>
      <c r="J7" s="4">
        <v>1110</v>
      </c>
      <c r="K7" s="4">
        <v>1138</v>
      </c>
      <c r="L7" s="4">
        <v>1122</v>
      </c>
      <c r="M7" s="40">
        <v>1163</v>
      </c>
      <c r="N7" s="13">
        <f t="shared" si="0"/>
        <v>1145.25</v>
      </c>
    </row>
    <row r="8" spans="1:14" ht="12" customHeight="1" x14ac:dyDescent="0.2">
      <c r="A8" s="7" t="str">
        <f>'Pregnant Women Participating'!A8</f>
        <v>Vermont</v>
      </c>
      <c r="B8" s="13">
        <v>362</v>
      </c>
      <c r="C8" s="4">
        <v>375</v>
      </c>
      <c r="D8" s="4">
        <v>383</v>
      </c>
      <c r="E8" s="4">
        <v>377</v>
      </c>
      <c r="F8" s="4">
        <v>356</v>
      </c>
      <c r="G8" s="4">
        <v>373</v>
      </c>
      <c r="H8" s="4">
        <v>360</v>
      </c>
      <c r="I8" s="4">
        <v>344</v>
      </c>
      <c r="J8" s="4">
        <v>365</v>
      </c>
      <c r="K8" s="4">
        <v>376</v>
      </c>
      <c r="L8" s="4">
        <v>367</v>
      </c>
      <c r="M8" s="40">
        <v>378</v>
      </c>
      <c r="N8" s="13">
        <f t="shared" si="0"/>
        <v>368</v>
      </c>
    </row>
    <row r="9" spans="1:14" ht="12" customHeight="1" x14ac:dyDescent="0.2">
      <c r="A9" s="7" t="str">
        <f>'Pregnant Women Participating'!A9</f>
        <v>Virgin Islands</v>
      </c>
      <c r="B9" s="13">
        <v>57</v>
      </c>
      <c r="C9" s="4">
        <v>53</v>
      </c>
      <c r="D9" s="4">
        <v>55</v>
      </c>
      <c r="E9" s="4">
        <v>56</v>
      </c>
      <c r="F9" s="4">
        <v>67</v>
      </c>
      <c r="G9" s="4">
        <v>71</v>
      </c>
      <c r="H9" s="4">
        <v>70</v>
      </c>
      <c r="I9" s="4">
        <v>67</v>
      </c>
      <c r="J9" s="4">
        <v>67</v>
      </c>
      <c r="K9" s="4">
        <v>64</v>
      </c>
      <c r="L9" s="4">
        <v>57</v>
      </c>
      <c r="M9" s="40">
        <v>56</v>
      </c>
      <c r="N9" s="13">
        <f t="shared" si="0"/>
        <v>61.666666666666664</v>
      </c>
    </row>
    <row r="10" spans="1:14" ht="12" customHeight="1" x14ac:dyDescent="0.2">
      <c r="A10" s="7" t="str">
        <f>'Pregnant Women Participating'!A10</f>
        <v>Indian Township, ME</v>
      </c>
      <c r="B10" s="13">
        <v>1</v>
      </c>
      <c r="C10" s="4">
        <v>2</v>
      </c>
      <c r="D10" s="4">
        <v>1</v>
      </c>
      <c r="E10" s="4">
        <v>1</v>
      </c>
      <c r="F10" s="4">
        <v>1</v>
      </c>
      <c r="G10" s="4">
        <v>1</v>
      </c>
      <c r="H10" s="4">
        <v>3</v>
      </c>
      <c r="I10" s="4">
        <v>3</v>
      </c>
      <c r="J10" s="4">
        <v>3</v>
      </c>
      <c r="K10" s="4">
        <v>3</v>
      </c>
      <c r="L10" s="4">
        <v>3</v>
      </c>
      <c r="M10" s="40">
        <v>1</v>
      </c>
      <c r="N10" s="13">
        <f t="shared" si="0"/>
        <v>1.9166666666666667</v>
      </c>
    </row>
    <row r="11" spans="1:14" ht="12" customHeight="1" x14ac:dyDescent="0.2">
      <c r="A11" s="7" t="str">
        <f>'Pregnant Women Participating'!A11</f>
        <v>Pleasant Point, ME</v>
      </c>
      <c r="B11" s="13">
        <v>1</v>
      </c>
      <c r="C11" s="4">
        <v>0</v>
      </c>
      <c r="D11" s="4">
        <v>0</v>
      </c>
      <c r="E11" s="4">
        <v>2</v>
      </c>
      <c r="F11" s="4">
        <v>2</v>
      </c>
      <c r="G11" s="4">
        <v>3</v>
      </c>
      <c r="H11" s="4">
        <v>4</v>
      </c>
      <c r="I11" s="4">
        <v>3</v>
      </c>
      <c r="J11" s="4">
        <v>4</v>
      </c>
      <c r="K11" s="4">
        <v>3</v>
      </c>
      <c r="L11" s="4">
        <v>3</v>
      </c>
      <c r="M11" s="40">
        <v>1</v>
      </c>
      <c r="N11" s="13">
        <f t="shared" si="0"/>
        <v>2.1666666666666665</v>
      </c>
    </row>
    <row r="12" spans="1:14" ht="12" customHeight="1" x14ac:dyDescent="0.2">
      <c r="A12" s="7" t="str">
        <f>'Pregnant Women Participating'!A12</f>
        <v>Delaware</v>
      </c>
      <c r="B12" s="13">
        <v>914</v>
      </c>
      <c r="C12" s="4">
        <v>951</v>
      </c>
      <c r="D12" s="4">
        <v>995</v>
      </c>
      <c r="E12" s="4">
        <v>1000</v>
      </c>
      <c r="F12" s="4">
        <v>1009</v>
      </c>
      <c r="G12" s="4">
        <v>974</v>
      </c>
      <c r="H12" s="4">
        <v>954</v>
      </c>
      <c r="I12" s="4">
        <v>924</v>
      </c>
      <c r="J12" s="4">
        <v>953</v>
      </c>
      <c r="K12" s="4">
        <v>963</v>
      </c>
      <c r="L12" s="4">
        <v>970</v>
      </c>
      <c r="M12" s="40">
        <v>1031</v>
      </c>
      <c r="N12" s="13">
        <f t="shared" ref="N12:N90" si="1">IF(SUM(B12:M12)&gt;0,AVERAGE(B12:M12)," ")</f>
        <v>969.83333333333337</v>
      </c>
    </row>
    <row r="13" spans="1:14" ht="12" customHeight="1" x14ac:dyDescent="0.2">
      <c r="A13" s="7" t="str">
        <f>'Pregnant Women Participating'!A13</f>
        <v>District of Columbia</v>
      </c>
      <c r="B13" s="13">
        <v>646</v>
      </c>
      <c r="C13" s="4">
        <v>665</v>
      </c>
      <c r="D13" s="4">
        <v>676</v>
      </c>
      <c r="E13" s="4">
        <v>678</v>
      </c>
      <c r="F13" s="4">
        <v>655</v>
      </c>
      <c r="G13" s="4">
        <v>678</v>
      </c>
      <c r="H13" s="4">
        <v>675</v>
      </c>
      <c r="I13" s="4">
        <v>674</v>
      </c>
      <c r="J13" s="4">
        <v>641</v>
      </c>
      <c r="K13" s="4">
        <v>604</v>
      </c>
      <c r="L13" s="4">
        <v>591</v>
      </c>
      <c r="M13" s="40">
        <v>607</v>
      </c>
      <c r="N13" s="13">
        <f t="shared" si="1"/>
        <v>649.16666666666663</v>
      </c>
    </row>
    <row r="14" spans="1:14" ht="12" customHeight="1" x14ac:dyDescent="0.2">
      <c r="A14" s="7" t="str">
        <f>'Pregnant Women Participating'!A14</f>
        <v>Maryland</v>
      </c>
      <c r="B14" s="13">
        <v>5416</v>
      </c>
      <c r="C14" s="4">
        <v>5429</v>
      </c>
      <c r="D14" s="4">
        <v>5597</v>
      </c>
      <c r="E14" s="4">
        <v>5609</v>
      </c>
      <c r="F14" s="4">
        <v>5663</v>
      </c>
      <c r="G14" s="4">
        <v>5459</v>
      </c>
      <c r="H14" s="4">
        <v>5512</v>
      </c>
      <c r="I14" s="4">
        <v>5524</v>
      </c>
      <c r="J14" s="4">
        <v>5389</v>
      </c>
      <c r="K14" s="4">
        <v>5204</v>
      </c>
      <c r="L14" s="4">
        <v>5102</v>
      </c>
      <c r="M14" s="40">
        <v>5351</v>
      </c>
      <c r="N14" s="13">
        <f t="shared" si="1"/>
        <v>5437.916666666667</v>
      </c>
    </row>
    <row r="15" spans="1:14" ht="12" customHeight="1" x14ac:dyDescent="0.2">
      <c r="A15" s="7" t="str">
        <f>'Pregnant Women Participating'!A15</f>
        <v>New Jersey</v>
      </c>
      <c r="B15" s="13">
        <v>6478</v>
      </c>
      <c r="C15" s="4">
        <v>6690</v>
      </c>
      <c r="D15" s="4">
        <v>6872</v>
      </c>
      <c r="E15" s="4">
        <v>7122</v>
      </c>
      <c r="F15" s="4">
        <v>6889</v>
      </c>
      <c r="G15" s="4">
        <v>6964</v>
      </c>
      <c r="H15" s="4">
        <v>6970</v>
      </c>
      <c r="I15" s="4">
        <v>6834</v>
      </c>
      <c r="J15" s="4">
        <v>6845</v>
      </c>
      <c r="K15" s="4">
        <v>6657</v>
      </c>
      <c r="L15" s="4">
        <v>6780</v>
      </c>
      <c r="M15" s="40">
        <v>6783</v>
      </c>
      <c r="N15" s="13">
        <f t="shared" si="1"/>
        <v>6823.666666666667</v>
      </c>
    </row>
    <row r="16" spans="1:14" ht="12" customHeight="1" x14ac:dyDescent="0.2">
      <c r="A16" s="7" t="str">
        <f>'Pregnant Women Participating'!A16</f>
        <v>Pennsylvania</v>
      </c>
      <c r="B16" s="13">
        <v>15001</v>
      </c>
      <c r="C16" s="4">
        <v>15009</v>
      </c>
      <c r="D16" s="4">
        <v>15066</v>
      </c>
      <c r="E16" s="4">
        <v>15390</v>
      </c>
      <c r="F16" s="4">
        <v>15251</v>
      </c>
      <c r="G16" s="4">
        <v>15341</v>
      </c>
      <c r="H16" s="4">
        <v>15087</v>
      </c>
      <c r="I16" s="4">
        <v>15369</v>
      </c>
      <c r="J16" s="4">
        <v>15310</v>
      </c>
      <c r="K16" s="4">
        <v>15010</v>
      </c>
      <c r="L16" s="4">
        <v>15401</v>
      </c>
      <c r="M16" s="40">
        <v>15469</v>
      </c>
      <c r="N16" s="13">
        <f t="shared" si="1"/>
        <v>15225.333333333334</v>
      </c>
    </row>
    <row r="17" spans="1:14" ht="12" customHeight="1" x14ac:dyDescent="0.2">
      <c r="A17" s="7" t="str">
        <f>'Pregnant Women Participating'!A17</f>
        <v>Puerto Rico</v>
      </c>
      <c r="B17" s="13">
        <v>3862</v>
      </c>
      <c r="C17" s="4">
        <v>3658</v>
      </c>
      <c r="D17" s="4">
        <v>3896</v>
      </c>
      <c r="E17" s="4">
        <v>4530</v>
      </c>
      <c r="F17" s="4">
        <v>4770</v>
      </c>
      <c r="G17" s="4">
        <v>5004</v>
      </c>
      <c r="H17" s="4">
        <v>5065</v>
      </c>
      <c r="I17" s="4">
        <v>5135</v>
      </c>
      <c r="J17" s="4">
        <v>5118</v>
      </c>
      <c r="K17" s="4">
        <v>4838</v>
      </c>
      <c r="L17" s="4">
        <v>5865</v>
      </c>
      <c r="M17" s="40">
        <v>5170</v>
      </c>
      <c r="N17" s="13">
        <f t="shared" si="1"/>
        <v>4742.583333333333</v>
      </c>
    </row>
    <row r="18" spans="1:14" ht="12" customHeight="1" x14ac:dyDescent="0.2">
      <c r="A18" s="7" t="str">
        <f>'Pregnant Women Participating'!A18</f>
        <v>Virginia</v>
      </c>
      <c r="B18" s="13">
        <v>8113</v>
      </c>
      <c r="C18" s="4">
        <v>8084</v>
      </c>
      <c r="D18" s="4">
        <v>8107</v>
      </c>
      <c r="E18" s="4">
        <v>8184</v>
      </c>
      <c r="F18" s="4">
        <v>7801</v>
      </c>
      <c r="G18" s="4">
        <v>7790</v>
      </c>
      <c r="H18" s="4">
        <v>7876</v>
      </c>
      <c r="I18" s="4">
        <v>7872</v>
      </c>
      <c r="J18" s="4">
        <v>7773</v>
      </c>
      <c r="K18" s="4">
        <v>7542</v>
      </c>
      <c r="L18" s="4">
        <v>7448</v>
      </c>
      <c r="M18" s="40">
        <v>7344</v>
      </c>
      <c r="N18" s="13">
        <f t="shared" si="1"/>
        <v>7827.833333333333</v>
      </c>
    </row>
    <row r="19" spans="1:14" ht="12" customHeight="1" x14ac:dyDescent="0.2">
      <c r="A19" s="7" t="str">
        <f>'Pregnant Women Participating'!A19</f>
        <v>West Virginia</v>
      </c>
      <c r="B19" s="13">
        <v>2600</v>
      </c>
      <c r="C19" s="4">
        <v>2613</v>
      </c>
      <c r="D19" s="4">
        <v>2635</v>
      </c>
      <c r="E19" s="4">
        <v>2668</v>
      </c>
      <c r="F19" s="4">
        <v>2593</v>
      </c>
      <c r="G19" s="4">
        <v>2575</v>
      </c>
      <c r="H19" s="4">
        <v>2545</v>
      </c>
      <c r="I19" s="4">
        <v>2556</v>
      </c>
      <c r="J19" s="4">
        <v>2600</v>
      </c>
      <c r="K19" s="4">
        <v>2580</v>
      </c>
      <c r="L19" s="4">
        <v>2619</v>
      </c>
      <c r="M19" s="40">
        <v>2679</v>
      </c>
      <c r="N19" s="13">
        <f t="shared" si="1"/>
        <v>2605.25</v>
      </c>
    </row>
    <row r="20" spans="1:14" ht="12" customHeight="1" x14ac:dyDescent="0.2">
      <c r="A20" s="7" t="str">
        <f>'Pregnant Women Participating'!A20</f>
        <v>Alabama</v>
      </c>
      <c r="B20" s="13">
        <v>8676</v>
      </c>
      <c r="C20" s="4">
        <v>8744</v>
      </c>
      <c r="D20" s="4">
        <v>8898</v>
      </c>
      <c r="E20" s="4">
        <v>9347</v>
      </c>
      <c r="F20" s="4">
        <v>9218</v>
      </c>
      <c r="G20" s="4">
        <v>9195</v>
      </c>
      <c r="H20" s="4">
        <v>9273</v>
      </c>
      <c r="I20" s="4">
        <v>9398</v>
      </c>
      <c r="J20" s="4">
        <v>9250</v>
      </c>
      <c r="K20" s="4">
        <v>9047</v>
      </c>
      <c r="L20" s="4">
        <v>9070</v>
      </c>
      <c r="M20" s="40">
        <v>9186</v>
      </c>
      <c r="N20" s="13">
        <f t="shared" si="1"/>
        <v>9108.5</v>
      </c>
    </row>
    <row r="21" spans="1:14" ht="12" customHeight="1" x14ac:dyDescent="0.2">
      <c r="A21" s="7" t="str">
        <f>'Pregnant Women Participating'!A21</f>
        <v>Florida</v>
      </c>
      <c r="B21" s="13">
        <v>19105</v>
      </c>
      <c r="C21" s="4">
        <v>19718</v>
      </c>
      <c r="D21" s="4">
        <v>20138</v>
      </c>
      <c r="E21" s="4">
        <v>20757</v>
      </c>
      <c r="F21" s="4">
        <v>20962</v>
      </c>
      <c r="G21" s="4">
        <v>20685</v>
      </c>
      <c r="H21" s="4">
        <v>20438</v>
      </c>
      <c r="I21" s="4">
        <v>20091</v>
      </c>
      <c r="J21" s="4">
        <v>19598</v>
      </c>
      <c r="K21" s="4">
        <v>18838</v>
      </c>
      <c r="L21" s="4">
        <v>18745</v>
      </c>
      <c r="M21" s="40">
        <v>19045</v>
      </c>
      <c r="N21" s="13">
        <f t="shared" si="1"/>
        <v>19843.333333333332</v>
      </c>
    </row>
    <row r="22" spans="1:14" ht="12" customHeight="1" x14ac:dyDescent="0.2">
      <c r="A22" s="7" t="str">
        <f>'Pregnant Women Participating'!A22</f>
        <v>Georgia</v>
      </c>
      <c r="B22" s="13">
        <v>10228</v>
      </c>
      <c r="C22" s="4">
        <v>10982</v>
      </c>
      <c r="D22" s="4">
        <v>11702</v>
      </c>
      <c r="E22" s="4">
        <v>12442</v>
      </c>
      <c r="F22" s="4">
        <v>12903</v>
      </c>
      <c r="G22" s="4">
        <v>12907</v>
      </c>
      <c r="H22" s="4">
        <v>13057</v>
      </c>
      <c r="I22" s="4">
        <v>13003</v>
      </c>
      <c r="J22" s="4">
        <v>12950</v>
      </c>
      <c r="K22" s="4">
        <v>12843</v>
      </c>
      <c r="L22" s="4">
        <v>12984</v>
      </c>
      <c r="M22" s="40">
        <v>13252</v>
      </c>
      <c r="N22" s="13">
        <f t="shared" si="1"/>
        <v>12437.75</v>
      </c>
    </row>
    <row r="23" spans="1:14" ht="12" customHeight="1" x14ac:dyDescent="0.2">
      <c r="A23" s="7" t="str">
        <f>'Pregnant Women Participating'!A23</f>
        <v>Kentucky</v>
      </c>
      <c r="B23" s="13">
        <v>6910</v>
      </c>
      <c r="C23" s="4">
        <v>7086</v>
      </c>
      <c r="D23" s="4">
        <v>7063</v>
      </c>
      <c r="E23" s="4">
        <v>7203</v>
      </c>
      <c r="F23" s="4">
        <v>7158</v>
      </c>
      <c r="G23" s="4">
        <v>6962</v>
      </c>
      <c r="H23" s="4">
        <v>6942</v>
      </c>
      <c r="I23" s="4">
        <v>6905</v>
      </c>
      <c r="J23" s="4">
        <v>6843</v>
      </c>
      <c r="K23" s="4">
        <v>6776</v>
      </c>
      <c r="L23" s="4">
        <v>6851</v>
      </c>
      <c r="M23" s="40">
        <v>6903</v>
      </c>
      <c r="N23" s="13">
        <f t="shared" si="1"/>
        <v>6966.833333333333</v>
      </c>
    </row>
    <row r="24" spans="1:14" ht="12" customHeight="1" x14ac:dyDescent="0.2">
      <c r="A24" s="7" t="str">
        <f>'Pregnant Women Participating'!A24</f>
        <v>Mississippi</v>
      </c>
      <c r="B24" s="13">
        <v>5020</v>
      </c>
      <c r="C24" s="4">
        <v>5173</v>
      </c>
      <c r="D24" s="4">
        <v>5285</v>
      </c>
      <c r="E24" s="4">
        <v>5631</v>
      </c>
      <c r="F24" s="4">
        <v>5673</v>
      </c>
      <c r="G24" s="4">
        <v>5595</v>
      </c>
      <c r="H24" s="4">
        <v>5540</v>
      </c>
      <c r="I24" s="4">
        <v>5632</v>
      </c>
      <c r="J24" s="4">
        <v>5537</v>
      </c>
      <c r="K24" s="4">
        <v>5487</v>
      </c>
      <c r="L24" s="4">
        <v>5572</v>
      </c>
      <c r="M24" s="40">
        <v>5692</v>
      </c>
      <c r="N24" s="13">
        <f t="shared" si="1"/>
        <v>5486.416666666667</v>
      </c>
    </row>
    <row r="25" spans="1:14" ht="12" customHeight="1" x14ac:dyDescent="0.2">
      <c r="A25" s="7" t="str">
        <f>'Pregnant Women Participating'!A25</f>
        <v>North Carolina</v>
      </c>
      <c r="B25" s="13">
        <v>12351</v>
      </c>
      <c r="C25" s="4">
        <v>12637</v>
      </c>
      <c r="D25" s="4">
        <v>12955</v>
      </c>
      <c r="E25" s="4">
        <v>13261</v>
      </c>
      <c r="F25" s="4">
        <v>13234</v>
      </c>
      <c r="G25" s="4">
        <v>13391</v>
      </c>
      <c r="H25" s="4">
        <v>12996</v>
      </c>
      <c r="I25" s="4">
        <v>13209</v>
      </c>
      <c r="J25" s="4">
        <v>12798</v>
      </c>
      <c r="K25" s="4">
        <v>12501</v>
      </c>
      <c r="L25" s="4">
        <v>12794</v>
      </c>
      <c r="M25" s="40">
        <v>12908</v>
      </c>
      <c r="N25" s="13">
        <f t="shared" si="1"/>
        <v>12919.583333333334</v>
      </c>
    </row>
    <row r="26" spans="1:14" ht="12" customHeight="1" x14ac:dyDescent="0.2">
      <c r="A26" s="7" t="str">
        <f>'Pregnant Women Participating'!A26</f>
        <v>South Carolina</v>
      </c>
      <c r="B26" s="13">
        <v>6143</v>
      </c>
      <c r="C26" s="4">
        <v>6279</v>
      </c>
      <c r="D26" s="4">
        <v>6346</v>
      </c>
      <c r="E26" s="4">
        <v>6550</v>
      </c>
      <c r="F26" s="4">
        <v>6624</v>
      </c>
      <c r="G26" s="4">
        <v>6563</v>
      </c>
      <c r="H26" s="4">
        <v>6590</v>
      </c>
      <c r="I26" s="4">
        <v>6431</v>
      </c>
      <c r="J26" s="4">
        <v>6315</v>
      </c>
      <c r="K26" s="4">
        <v>6057</v>
      </c>
      <c r="L26" s="4">
        <v>6058</v>
      </c>
      <c r="M26" s="40">
        <v>6262</v>
      </c>
      <c r="N26" s="13">
        <f t="shared" si="1"/>
        <v>6351.5</v>
      </c>
    </row>
    <row r="27" spans="1:14" ht="12" customHeight="1" x14ac:dyDescent="0.2">
      <c r="A27" s="7" t="str">
        <f>'Pregnant Women Participating'!A27</f>
        <v>Tennessee</v>
      </c>
      <c r="B27" s="13">
        <v>8444</v>
      </c>
      <c r="C27" s="4">
        <v>8642</v>
      </c>
      <c r="D27" s="4">
        <v>8797</v>
      </c>
      <c r="E27" s="4">
        <v>9282</v>
      </c>
      <c r="F27" s="4">
        <v>9398</v>
      </c>
      <c r="G27" s="4">
        <v>9533</v>
      </c>
      <c r="H27" s="4">
        <v>9495</v>
      </c>
      <c r="I27" s="4">
        <v>9600</v>
      </c>
      <c r="J27" s="4">
        <v>9488</v>
      </c>
      <c r="K27" s="4">
        <v>9393</v>
      </c>
      <c r="L27" s="4">
        <v>9604</v>
      </c>
      <c r="M27" s="40">
        <v>9704</v>
      </c>
      <c r="N27" s="13">
        <f t="shared" si="1"/>
        <v>9281.6666666666661</v>
      </c>
    </row>
    <row r="28" spans="1:14" ht="12" customHeight="1" x14ac:dyDescent="0.2">
      <c r="A28" s="7" t="str">
        <f>'Pregnant Women Participating'!A28</f>
        <v>Choctaw Indians, MS</v>
      </c>
      <c r="B28" s="13">
        <v>53</v>
      </c>
      <c r="C28" s="4">
        <v>54</v>
      </c>
      <c r="D28" s="4">
        <v>53</v>
      </c>
      <c r="E28" s="4">
        <v>61</v>
      </c>
      <c r="F28" s="4">
        <v>59</v>
      </c>
      <c r="G28" s="4">
        <v>54</v>
      </c>
      <c r="H28" s="4">
        <v>51</v>
      </c>
      <c r="I28" s="4">
        <v>47</v>
      </c>
      <c r="J28" s="4">
        <v>43</v>
      </c>
      <c r="K28" s="4">
        <v>48</v>
      </c>
      <c r="L28" s="4">
        <v>45</v>
      </c>
      <c r="M28" s="40">
        <v>50</v>
      </c>
      <c r="N28" s="13">
        <f t="shared" si="1"/>
        <v>51.5</v>
      </c>
    </row>
    <row r="29" spans="1:14" ht="12" customHeight="1" x14ac:dyDescent="0.2">
      <c r="A29" s="7" t="str">
        <f>'Pregnant Women Participating'!A29</f>
        <v>Eastern Cherokee, NC</v>
      </c>
      <c r="B29" s="13">
        <v>14</v>
      </c>
      <c r="C29" s="4">
        <v>16</v>
      </c>
      <c r="D29" s="4">
        <v>17</v>
      </c>
      <c r="E29" s="4">
        <v>16</v>
      </c>
      <c r="F29" s="4">
        <v>15</v>
      </c>
      <c r="G29" s="4">
        <v>12</v>
      </c>
      <c r="H29" s="4">
        <v>14</v>
      </c>
      <c r="I29" s="4">
        <v>15</v>
      </c>
      <c r="J29" s="4">
        <v>13</v>
      </c>
      <c r="K29" s="4">
        <v>12</v>
      </c>
      <c r="L29" s="4">
        <v>15</v>
      </c>
      <c r="M29" s="40">
        <v>13</v>
      </c>
      <c r="N29" s="13">
        <f t="shared" si="1"/>
        <v>14.333333333333334</v>
      </c>
    </row>
    <row r="30" spans="1:14" ht="12" customHeight="1" x14ac:dyDescent="0.2">
      <c r="A30" s="7" t="str">
        <f>'Pregnant Women Participating'!A30</f>
        <v>Illinois</v>
      </c>
      <c r="B30" s="13">
        <v>8672</v>
      </c>
      <c r="C30" s="4">
        <v>8811</v>
      </c>
      <c r="D30" s="4">
        <v>8903</v>
      </c>
      <c r="E30" s="4">
        <v>9141</v>
      </c>
      <c r="F30" s="4">
        <v>9194</v>
      </c>
      <c r="G30" s="4">
        <v>9197</v>
      </c>
      <c r="H30" s="4">
        <v>9233</v>
      </c>
      <c r="I30" s="4">
        <v>9092</v>
      </c>
      <c r="J30" s="4">
        <v>9024</v>
      </c>
      <c r="K30" s="4">
        <v>9004</v>
      </c>
      <c r="L30" s="4">
        <v>8920</v>
      </c>
      <c r="M30" s="40">
        <v>9064</v>
      </c>
      <c r="N30" s="13">
        <f t="shared" si="1"/>
        <v>9021.25</v>
      </c>
    </row>
    <row r="31" spans="1:14" ht="12" customHeight="1" x14ac:dyDescent="0.2">
      <c r="A31" s="7" t="str">
        <f>'Pregnant Women Participating'!A31</f>
        <v>Indiana</v>
      </c>
      <c r="B31" s="13">
        <v>9000</v>
      </c>
      <c r="C31" s="4">
        <v>9026</v>
      </c>
      <c r="D31" s="4">
        <v>9222</v>
      </c>
      <c r="E31" s="4">
        <v>9451</v>
      </c>
      <c r="F31" s="4">
        <v>9510</v>
      </c>
      <c r="G31" s="4">
        <v>9755</v>
      </c>
      <c r="H31" s="4">
        <v>9421</v>
      </c>
      <c r="I31" s="4">
        <v>9496</v>
      </c>
      <c r="J31" s="4">
        <v>9448</v>
      </c>
      <c r="K31" s="4">
        <v>9325</v>
      </c>
      <c r="L31" s="4">
        <v>9384</v>
      </c>
      <c r="M31" s="40">
        <v>9496</v>
      </c>
      <c r="N31" s="13">
        <f t="shared" si="1"/>
        <v>9377.8333333333339</v>
      </c>
    </row>
    <row r="32" spans="1:14" ht="12" customHeight="1" x14ac:dyDescent="0.2">
      <c r="A32" s="7" t="str">
        <f>'Pregnant Women Participating'!A32</f>
        <v>Iowa</v>
      </c>
      <c r="B32" s="13">
        <v>3809</v>
      </c>
      <c r="C32" s="4">
        <v>3815</v>
      </c>
      <c r="D32" s="4">
        <v>3896</v>
      </c>
      <c r="E32" s="4">
        <v>3211</v>
      </c>
      <c r="F32" s="4">
        <v>3114</v>
      </c>
      <c r="G32" s="4">
        <v>3151</v>
      </c>
      <c r="H32" s="4">
        <v>3169</v>
      </c>
      <c r="I32" s="4">
        <v>3191</v>
      </c>
      <c r="J32" s="4">
        <v>3158</v>
      </c>
      <c r="K32" s="4">
        <v>3134</v>
      </c>
      <c r="L32" s="4">
        <v>3244</v>
      </c>
      <c r="M32" s="40">
        <v>3276</v>
      </c>
      <c r="N32" s="13">
        <f t="shared" si="1"/>
        <v>3347.3333333333335</v>
      </c>
    </row>
    <row r="33" spans="1:14" ht="12" customHeight="1" x14ac:dyDescent="0.2">
      <c r="A33" s="7" t="str">
        <f>'Pregnant Women Participating'!A33</f>
        <v>Michigan</v>
      </c>
      <c r="B33" s="13">
        <v>11712</v>
      </c>
      <c r="C33" s="4">
        <v>11941</v>
      </c>
      <c r="D33" s="4">
        <v>11931</v>
      </c>
      <c r="E33" s="4">
        <v>11870</v>
      </c>
      <c r="F33" s="4">
        <v>12057</v>
      </c>
      <c r="G33" s="4">
        <v>11755</v>
      </c>
      <c r="H33" s="4">
        <v>11656</v>
      </c>
      <c r="I33" s="4">
        <v>11596</v>
      </c>
      <c r="J33" s="4">
        <v>11656</v>
      </c>
      <c r="K33" s="4">
        <v>11566</v>
      </c>
      <c r="L33" s="4">
        <v>11526</v>
      </c>
      <c r="M33" s="40">
        <v>11600</v>
      </c>
      <c r="N33" s="13">
        <f t="shared" si="1"/>
        <v>11738.833333333334</v>
      </c>
    </row>
    <row r="34" spans="1:14" ht="12" customHeight="1" x14ac:dyDescent="0.2">
      <c r="A34" s="7" t="str">
        <f>'Pregnant Women Participating'!A34</f>
        <v>Minnesota</v>
      </c>
      <c r="B34" s="13">
        <v>4590</v>
      </c>
      <c r="C34" s="4">
        <v>4550</v>
      </c>
      <c r="D34" s="4">
        <v>4547</v>
      </c>
      <c r="E34" s="4">
        <v>4684</v>
      </c>
      <c r="F34" s="4">
        <v>4642</v>
      </c>
      <c r="G34" s="4">
        <v>4623</v>
      </c>
      <c r="H34" s="4">
        <v>4589</v>
      </c>
      <c r="I34" s="4">
        <v>4584</v>
      </c>
      <c r="J34" s="4">
        <v>4599</v>
      </c>
      <c r="K34" s="4">
        <v>4580</v>
      </c>
      <c r="L34" s="4">
        <v>4532</v>
      </c>
      <c r="M34" s="40">
        <v>4492</v>
      </c>
      <c r="N34" s="13">
        <f t="shared" si="1"/>
        <v>4584.333333333333</v>
      </c>
    </row>
    <row r="35" spans="1:14" ht="12" customHeight="1" x14ac:dyDescent="0.2">
      <c r="A35" s="7" t="str">
        <f>'Pregnant Women Participating'!A35</f>
        <v>Ohio</v>
      </c>
      <c r="B35" s="13">
        <v>13176</v>
      </c>
      <c r="C35" s="4">
        <v>13396</v>
      </c>
      <c r="D35" s="4">
        <v>13464</v>
      </c>
      <c r="E35" s="4">
        <v>14235</v>
      </c>
      <c r="F35" s="4">
        <v>14247</v>
      </c>
      <c r="G35" s="4">
        <v>14250</v>
      </c>
      <c r="H35" s="4">
        <v>14221</v>
      </c>
      <c r="I35" s="4">
        <v>14577</v>
      </c>
      <c r="J35" s="4">
        <v>14526</v>
      </c>
      <c r="K35" s="4">
        <v>14257</v>
      </c>
      <c r="L35" s="4">
        <v>14341</v>
      </c>
      <c r="M35" s="40">
        <v>14315</v>
      </c>
      <c r="N35" s="13">
        <f t="shared" si="1"/>
        <v>14083.75</v>
      </c>
    </row>
    <row r="36" spans="1:14" ht="12" customHeight="1" x14ac:dyDescent="0.2">
      <c r="A36" s="7" t="str">
        <f>'Pregnant Women Participating'!A36</f>
        <v>Wisconsin</v>
      </c>
      <c r="B36" s="13">
        <v>4866</v>
      </c>
      <c r="C36" s="4">
        <v>5030</v>
      </c>
      <c r="D36" s="4">
        <v>5064</v>
      </c>
      <c r="E36" s="4">
        <v>5178</v>
      </c>
      <c r="F36" s="4">
        <v>5097</v>
      </c>
      <c r="G36" s="4">
        <v>5043</v>
      </c>
      <c r="H36" s="4">
        <v>5180</v>
      </c>
      <c r="I36" s="4">
        <v>5142</v>
      </c>
      <c r="J36" s="4">
        <v>5196</v>
      </c>
      <c r="K36" s="4">
        <v>5124</v>
      </c>
      <c r="L36" s="4">
        <v>5181</v>
      </c>
      <c r="M36" s="40">
        <v>5222</v>
      </c>
      <c r="N36" s="13">
        <f t="shared" si="1"/>
        <v>5110.25</v>
      </c>
    </row>
    <row r="37" spans="1:14" ht="12" customHeight="1" x14ac:dyDescent="0.2">
      <c r="A37" s="7" t="str">
        <f>'Pregnant Women Participating'!A37</f>
        <v>Arizona</v>
      </c>
      <c r="B37" s="13">
        <v>7635</v>
      </c>
      <c r="C37" s="4">
        <v>7925</v>
      </c>
      <c r="D37" s="4">
        <v>8162</v>
      </c>
      <c r="E37" s="4">
        <v>8401</v>
      </c>
      <c r="F37" s="4">
        <v>8168</v>
      </c>
      <c r="G37" s="4">
        <v>8037</v>
      </c>
      <c r="H37" s="4">
        <v>7931</v>
      </c>
      <c r="I37" s="4">
        <v>7919</v>
      </c>
      <c r="J37" s="4">
        <v>7918</v>
      </c>
      <c r="K37" s="4">
        <v>7705</v>
      </c>
      <c r="L37" s="4">
        <v>7873</v>
      </c>
      <c r="M37" s="40">
        <v>7976</v>
      </c>
      <c r="N37" s="13">
        <f t="shared" si="1"/>
        <v>7970.833333333333</v>
      </c>
    </row>
    <row r="38" spans="1:14" ht="12" customHeight="1" x14ac:dyDescent="0.2">
      <c r="A38" s="7" t="str">
        <f>'Pregnant Women Participating'!A38</f>
        <v>Arkansas</v>
      </c>
      <c r="B38" s="13">
        <v>5504</v>
      </c>
      <c r="C38" s="4">
        <v>5488</v>
      </c>
      <c r="D38" s="4">
        <v>5344</v>
      </c>
      <c r="E38" s="4">
        <v>5672</v>
      </c>
      <c r="F38" s="4">
        <v>5638</v>
      </c>
      <c r="G38" s="4">
        <v>5446</v>
      </c>
      <c r="H38" s="4">
        <v>5524</v>
      </c>
      <c r="I38" s="4">
        <v>5480</v>
      </c>
      <c r="J38" s="4">
        <v>5432</v>
      </c>
      <c r="K38" s="4">
        <v>5449</v>
      </c>
      <c r="L38" s="4">
        <v>5378</v>
      </c>
      <c r="M38" s="40">
        <v>5346</v>
      </c>
      <c r="N38" s="13">
        <f t="shared" si="1"/>
        <v>5475.083333333333</v>
      </c>
    </row>
    <row r="39" spans="1:14" ht="12" customHeight="1" x14ac:dyDescent="0.2">
      <c r="A39" s="7" t="str">
        <f>'Pregnant Women Participating'!A39</f>
        <v>Louisiana</v>
      </c>
      <c r="B39" s="13">
        <v>9344</v>
      </c>
      <c r="C39" s="4">
        <v>9556</v>
      </c>
      <c r="D39" s="4">
        <v>9835</v>
      </c>
      <c r="E39" s="4">
        <v>10503</v>
      </c>
      <c r="F39" s="4">
        <v>10570</v>
      </c>
      <c r="G39" s="4">
        <v>10369</v>
      </c>
      <c r="H39" s="4">
        <v>10136</v>
      </c>
      <c r="I39" s="4">
        <v>10204</v>
      </c>
      <c r="J39" s="4">
        <v>10127</v>
      </c>
      <c r="K39" s="4">
        <v>9877</v>
      </c>
      <c r="L39" s="4">
        <v>9914</v>
      </c>
      <c r="M39" s="40">
        <v>10022</v>
      </c>
      <c r="N39" s="13">
        <f t="shared" si="1"/>
        <v>10038.083333333334</v>
      </c>
    </row>
    <row r="40" spans="1:14" ht="12" customHeight="1" x14ac:dyDescent="0.2">
      <c r="A40" s="7" t="str">
        <f>'Pregnant Women Participating'!A40</f>
        <v>New Mexico</v>
      </c>
      <c r="B40" s="13">
        <v>2149</v>
      </c>
      <c r="C40" s="4">
        <v>2174</v>
      </c>
      <c r="D40" s="4">
        <v>2177</v>
      </c>
      <c r="E40" s="4">
        <v>2195</v>
      </c>
      <c r="F40" s="4">
        <v>2167</v>
      </c>
      <c r="G40" s="4">
        <v>2211</v>
      </c>
      <c r="H40" s="4">
        <v>2178</v>
      </c>
      <c r="I40" s="4">
        <v>2260</v>
      </c>
      <c r="J40" s="4">
        <v>2210</v>
      </c>
      <c r="K40" s="4">
        <v>2145</v>
      </c>
      <c r="L40" s="4">
        <v>2155</v>
      </c>
      <c r="M40" s="40">
        <v>2205</v>
      </c>
      <c r="N40" s="13">
        <f t="shared" si="1"/>
        <v>2185.5</v>
      </c>
    </row>
    <row r="41" spans="1:14" ht="12" customHeight="1" x14ac:dyDescent="0.2">
      <c r="A41" s="7" t="str">
        <f>'Pregnant Women Participating'!A41</f>
        <v>Oklahoma</v>
      </c>
      <c r="B41" s="13">
        <v>3560</v>
      </c>
      <c r="C41" s="4">
        <v>3687</v>
      </c>
      <c r="D41" s="4">
        <v>3705</v>
      </c>
      <c r="E41" s="4">
        <v>3711</v>
      </c>
      <c r="F41" s="4">
        <v>3597</v>
      </c>
      <c r="G41" s="4">
        <v>3609</v>
      </c>
      <c r="H41" s="4">
        <v>3642</v>
      </c>
      <c r="I41" s="4">
        <v>3629</v>
      </c>
      <c r="J41" s="4">
        <v>3532</v>
      </c>
      <c r="K41" s="4">
        <v>3447</v>
      </c>
      <c r="L41" s="4">
        <v>3462</v>
      </c>
      <c r="M41" s="40">
        <v>3616</v>
      </c>
      <c r="N41" s="13">
        <f t="shared" si="1"/>
        <v>3599.75</v>
      </c>
    </row>
    <row r="42" spans="1:14" ht="12" customHeight="1" x14ac:dyDescent="0.2">
      <c r="A42" s="7" t="str">
        <f>'Pregnant Women Participating'!A42</f>
        <v>Texas</v>
      </c>
      <c r="B42" s="13">
        <v>30319</v>
      </c>
      <c r="C42" s="4">
        <v>31401</v>
      </c>
      <c r="D42" s="4">
        <v>31942</v>
      </c>
      <c r="E42" s="4">
        <v>33087</v>
      </c>
      <c r="F42" s="4">
        <v>33234</v>
      </c>
      <c r="G42" s="4">
        <v>33156</v>
      </c>
      <c r="H42" s="4">
        <v>32799</v>
      </c>
      <c r="I42" s="4">
        <v>33093</v>
      </c>
      <c r="J42" s="4">
        <v>33124</v>
      </c>
      <c r="K42" s="4">
        <v>32577</v>
      </c>
      <c r="L42" s="4">
        <v>33029</v>
      </c>
      <c r="M42" s="40">
        <v>33291</v>
      </c>
      <c r="N42" s="13">
        <f t="shared" si="1"/>
        <v>32587.666666666668</v>
      </c>
    </row>
    <row r="43" spans="1:14" ht="12" customHeight="1" x14ac:dyDescent="0.2">
      <c r="A43" s="7" t="str">
        <f>'Pregnant Women Participating'!A43</f>
        <v>Utah</v>
      </c>
      <c r="B43" s="13">
        <v>1957</v>
      </c>
      <c r="C43" s="4">
        <v>1988</v>
      </c>
      <c r="D43" s="4">
        <v>2044</v>
      </c>
      <c r="E43" s="4">
        <v>1626</v>
      </c>
      <c r="F43" s="4">
        <v>1600</v>
      </c>
      <c r="G43" s="4">
        <v>1666</v>
      </c>
      <c r="H43" s="4">
        <v>1646</v>
      </c>
      <c r="I43" s="4">
        <v>1678</v>
      </c>
      <c r="J43" s="4">
        <v>1663</v>
      </c>
      <c r="K43" s="4">
        <v>1686</v>
      </c>
      <c r="L43" s="4">
        <v>1784</v>
      </c>
      <c r="M43" s="40">
        <v>2211</v>
      </c>
      <c r="N43" s="13">
        <f t="shared" si="1"/>
        <v>1795.75</v>
      </c>
    </row>
    <row r="44" spans="1:14" ht="12" customHeight="1" x14ac:dyDescent="0.2">
      <c r="A44" s="7" t="str">
        <f>'Pregnant Women Participating'!A44</f>
        <v>Inter-Tribal Council, AZ</v>
      </c>
      <c r="B44" s="13">
        <v>366</v>
      </c>
      <c r="C44" s="4">
        <v>367</v>
      </c>
      <c r="D44" s="4">
        <v>380</v>
      </c>
      <c r="E44" s="4">
        <v>350</v>
      </c>
      <c r="F44" s="4">
        <v>354</v>
      </c>
      <c r="G44" s="4">
        <v>339</v>
      </c>
      <c r="H44" s="4">
        <v>311</v>
      </c>
      <c r="I44" s="4">
        <v>341</v>
      </c>
      <c r="J44" s="4">
        <v>335</v>
      </c>
      <c r="K44" s="4">
        <v>330</v>
      </c>
      <c r="L44" s="4">
        <v>320</v>
      </c>
      <c r="M44" s="40">
        <v>333</v>
      </c>
      <c r="N44" s="13">
        <f t="shared" si="1"/>
        <v>343.83333333333331</v>
      </c>
    </row>
    <row r="45" spans="1:14" ht="12" customHeight="1" x14ac:dyDescent="0.2">
      <c r="A45" s="7" t="str">
        <f>'Pregnant Women Participating'!A45</f>
        <v>Navajo Nation, AZ</v>
      </c>
      <c r="B45" s="13">
        <v>180</v>
      </c>
      <c r="C45" s="4">
        <v>167</v>
      </c>
      <c r="D45" s="4">
        <v>190</v>
      </c>
      <c r="E45" s="4">
        <v>190</v>
      </c>
      <c r="F45" s="4">
        <v>167</v>
      </c>
      <c r="G45" s="4">
        <v>158</v>
      </c>
      <c r="H45" s="4">
        <v>148</v>
      </c>
      <c r="I45" s="4">
        <v>143</v>
      </c>
      <c r="J45" s="4">
        <v>145</v>
      </c>
      <c r="K45" s="4">
        <v>159</v>
      </c>
      <c r="L45" s="4">
        <v>174</v>
      </c>
      <c r="M45" s="40">
        <v>189</v>
      </c>
      <c r="N45" s="13">
        <f t="shared" si="1"/>
        <v>167.5</v>
      </c>
    </row>
    <row r="46" spans="1:14" ht="12" customHeight="1" x14ac:dyDescent="0.2">
      <c r="A46" s="7" t="str">
        <f>'Pregnant Women Participating'!A46</f>
        <v>Acoma, Canoncito &amp; Laguna, NM</v>
      </c>
      <c r="B46" s="13">
        <v>18</v>
      </c>
      <c r="C46" s="4">
        <v>18</v>
      </c>
      <c r="D46" s="4">
        <v>18</v>
      </c>
      <c r="E46" s="4">
        <v>19</v>
      </c>
      <c r="F46" s="4">
        <v>19</v>
      </c>
      <c r="G46" s="4">
        <v>14</v>
      </c>
      <c r="H46" s="4">
        <v>12</v>
      </c>
      <c r="I46" s="4">
        <v>11</v>
      </c>
      <c r="J46" s="4">
        <v>9</v>
      </c>
      <c r="K46" s="4">
        <v>8</v>
      </c>
      <c r="L46" s="4">
        <v>10</v>
      </c>
      <c r="M46" s="40">
        <v>12</v>
      </c>
      <c r="N46" s="13">
        <f t="shared" si="1"/>
        <v>14</v>
      </c>
    </row>
    <row r="47" spans="1:14" ht="12" customHeight="1" x14ac:dyDescent="0.2">
      <c r="A47" s="7" t="str">
        <f>'Pregnant Women Participating'!A47</f>
        <v>Eight Northern Pueblos, NM</v>
      </c>
      <c r="B47" s="13">
        <v>13</v>
      </c>
      <c r="C47" s="4">
        <v>17</v>
      </c>
      <c r="D47" s="4">
        <v>19</v>
      </c>
      <c r="E47" s="4">
        <v>23</v>
      </c>
      <c r="F47" s="4">
        <v>16</v>
      </c>
      <c r="G47" s="4">
        <v>13</v>
      </c>
      <c r="H47" s="4">
        <v>14</v>
      </c>
      <c r="I47" s="4">
        <v>12</v>
      </c>
      <c r="J47" s="4">
        <v>13</v>
      </c>
      <c r="K47" s="4">
        <v>17</v>
      </c>
      <c r="L47" s="4">
        <v>25</v>
      </c>
      <c r="M47" s="40">
        <v>23</v>
      </c>
      <c r="N47" s="13">
        <f t="shared" si="1"/>
        <v>17.083333333333332</v>
      </c>
    </row>
    <row r="48" spans="1:14" ht="12" customHeight="1" x14ac:dyDescent="0.2">
      <c r="A48" s="7" t="str">
        <f>'Pregnant Women Participating'!A48</f>
        <v>Five Sandoval Pueblos, NM</v>
      </c>
      <c r="B48" s="13">
        <v>2</v>
      </c>
      <c r="C48" s="4">
        <v>4</v>
      </c>
      <c r="D48" s="4">
        <v>3</v>
      </c>
      <c r="E48" s="4">
        <v>4</v>
      </c>
      <c r="F48" s="4">
        <v>5</v>
      </c>
      <c r="G48" s="4">
        <v>6</v>
      </c>
      <c r="H48" s="4">
        <v>6</v>
      </c>
      <c r="I48" s="4">
        <v>4</v>
      </c>
      <c r="J48" s="4">
        <v>8</v>
      </c>
      <c r="K48" s="4">
        <v>7</v>
      </c>
      <c r="L48" s="4">
        <v>9</v>
      </c>
      <c r="M48" s="40">
        <v>13</v>
      </c>
      <c r="N48" s="13">
        <f t="shared" si="1"/>
        <v>5.916666666666667</v>
      </c>
    </row>
    <row r="49" spans="1:14" ht="12" customHeight="1" x14ac:dyDescent="0.2">
      <c r="A49" s="7" t="str">
        <f>'Pregnant Women Participating'!A49</f>
        <v>Isleta Pueblo, NM</v>
      </c>
      <c r="B49" s="13">
        <v>72</v>
      </c>
      <c r="C49" s="4">
        <v>70</v>
      </c>
      <c r="D49" s="4">
        <v>70</v>
      </c>
      <c r="E49" s="4">
        <v>73</v>
      </c>
      <c r="F49" s="4">
        <v>80</v>
      </c>
      <c r="G49" s="4">
        <v>76</v>
      </c>
      <c r="H49" s="4">
        <v>68</v>
      </c>
      <c r="I49" s="4">
        <v>78</v>
      </c>
      <c r="J49" s="4">
        <v>84</v>
      </c>
      <c r="K49" s="4">
        <v>74</v>
      </c>
      <c r="L49" s="4">
        <v>76</v>
      </c>
      <c r="M49" s="40">
        <v>74</v>
      </c>
      <c r="N49" s="13">
        <f t="shared" si="1"/>
        <v>74.583333333333329</v>
      </c>
    </row>
    <row r="50" spans="1:14" ht="12" customHeight="1" x14ac:dyDescent="0.2">
      <c r="A50" s="7" t="str">
        <f>'Pregnant Women Participating'!A50</f>
        <v>San Felipe Pueblo, NM</v>
      </c>
      <c r="B50" s="13">
        <v>9</v>
      </c>
      <c r="C50" s="4">
        <v>6</v>
      </c>
      <c r="D50" s="4">
        <v>6</v>
      </c>
      <c r="E50" s="4">
        <v>8</v>
      </c>
      <c r="F50" s="4">
        <v>8</v>
      </c>
      <c r="G50" s="4">
        <v>4</v>
      </c>
      <c r="H50" s="4">
        <v>4</v>
      </c>
      <c r="I50" s="4">
        <v>4</v>
      </c>
      <c r="J50" s="4">
        <v>6</v>
      </c>
      <c r="K50" s="4">
        <v>9</v>
      </c>
      <c r="L50" s="4">
        <v>10</v>
      </c>
      <c r="M50" s="40">
        <v>10</v>
      </c>
      <c r="N50" s="13">
        <f t="shared" si="1"/>
        <v>7</v>
      </c>
    </row>
    <row r="51" spans="1:14" ht="12" customHeight="1" x14ac:dyDescent="0.2">
      <c r="A51" s="7" t="str">
        <f>'Pregnant Women Participating'!A51</f>
        <v>Santo Domingo Tribe, NM</v>
      </c>
      <c r="B51" s="13">
        <v>9</v>
      </c>
      <c r="C51" s="4">
        <v>8</v>
      </c>
      <c r="D51" s="4">
        <v>8</v>
      </c>
      <c r="E51" s="4">
        <v>10</v>
      </c>
      <c r="F51" s="4">
        <v>8</v>
      </c>
      <c r="G51" s="4">
        <v>10</v>
      </c>
      <c r="H51" s="4">
        <v>7</v>
      </c>
      <c r="I51" s="4">
        <v>8</v>
      </c>
      <c r="J51" s="4">
        <v>7</v>
      </c>
      <c r="K51" s="4">
        <v>4</v>
      </c>
      <c r="L51" s="4">
        <v>2</v>
      </c>
      <c r="M51" s="40">
        <v>2</v>
      </c>
      <c r="N51" s="13">
        <f t="shared" si="1"/>
        <v>6.916666666666667</v>
      </c>
    </row>
    <row r="52" spans="1:14" ht="12" customHeight="1" x14ac:dyDescent="0.2">
      <c r="A52" s="7" t="str">
        <f>'Pregnant Women Participating'!A52</f>
        <v>Zuni Pueblo, NM</v>
      </c>
      <c r="B52" s="13">
        <v>14</v>
      </c>
      <c r="C52" s="4">
        <v>15</v>
      </c>
      <c r="D52" s="4">
        <v>14</v>
      </c>
      <c r="E52" s="4">
        <v>11</v>
      </c>
      <c r="F52" s="4">
        <v>16</v>
      </c>
      <c r="G52" s="4">
        <v>8</v>
      </c>
      <c r="H52" s="4">
        <v>15</v>
      </c>
      <c r="I52" s="4">
        <v>16</v>
      </c>
      <c r="J52" s="4">
        <v>15</v>
      </c>
      <c r="K52" s="4">
        <v>15</v>
      </c>
      <c r="L52" s="4">
        <v>12</v>
      </c>
      <c r="M52" s="40">
        <v>11</v>
      </c>
      <c r="N52" s="13">
        <f t="shared" si="1"/>
        <v>13.5</v>
      </c>
    </row>
    <row r="53" spans="1:14" ht="12" customHeight="1" x14ac:dyDescent="0.2">
      <c r="A53" s="7" t="str">
        <f>'Pregnant Women Participating'!A53</f>
        <v>Cherokee Nation, OK</v>
      </c>
      <c r="B53" s="13">
        <v>364</v>
      </c>
      <c r="C53" s="4">
        <v>367</v>
      </c>
      <c r="D53" s="4">
        <v>376</v>
      </c>
      <c r="E53" s="4">
        <v>389</v>
      </c>
      <c r="F53" s="4">
        <v>409</v>
      </c>
      <c r="G53" s="4">
        <v>399</v>
      </c>
      <c r="H53" s="4">
        <v>433</v>
      </c>
      <c r="I53" s="4">
        <v>443</v>
      </c>
      <c r="J53" s="4">
        <v>431</v>
      </c>
      <c r="K53" s="4">
        <v>420</v>
      </c>
      <c r="L53" s="4">
        <v>422</v>
      </c>
      <c r="M53" s="40">
        <v>435</v>
      </c>
      <c r="N53" s="13">
        <f t="shared" si="1"/>
        <v>407.33333333333331</v>
      </c>
    </row>
    <row r="54" spans="1:14" ht="12" customHeight="1" x14ac:dyDescent="0.2">
      <c r="A54" s="7" t="str">
        <f>'Pregnant Women Participating'!A54</f>
        <v>Chickasaw Nation, OK</v>
      </c>
      <c r="B54" s="13">
        <v>233</v>
      </c>
      <c r="C54" s="4">
        <v>234</v>
      </c>
      <c r="D54" s="4">
        <v>242</v>
      </c>
      <c r="E54" s="4">
        <v>256</v>
      </c>
      <c r="F54" s="4">
        <v>254</v>
      </c>
      <c r="G54" s="4">
        <v>255</v>
      </c>
      <c r="H54" s="4">
        <v>244</v>
      </c>
      <c r="I54" s="4">
        <v>254</v>
      </c>
      <c r="J54" s="4">
        <v>253</v>
      </c>
      <c r="K54" s="4">
        <v>239</v>
      </c>
      <c r="L54" s="4">
        <v>250</v>
      </c>
      <c r="M54" s="40">
        <v>240</v>
      </c>
      <c r="N54" s="13">
        <f t="shared" si="1"/>
        <v>246.16666666666666</v>
      </c>
    </row>
    <row r="55" spans="1:14" ht="12" customHeight="1" x14ac:dyDescent="0.2">
      <c r="A55" s="7" t="str">
        <f>'Pregnant Women Participating'!A55</f>
        <v>Choctaw Nation, OK</v>
      </c>
      <c r="B55" s="13">
        <v>365</v>
      </c>
      <c r="C55" s="4">
        <v>362</v>
      </c>
      <c r="D55" s="4">
        <v>355</v>
      </c>
      <c r="E55" s="4">
        <v>346</v>
      </c>
      <c r="F55" s="4">
        <v>377</v>
      </c>
      <c r="G55" s="4">
        <v>381</v>
      </c>
      <c r="H55" s="4">
        <v>382</v>
      </c>
      <c r="I55" s="4">
        <v>392</v>
      </c>
      <c r="J55" s="4">
        <v>379</v>
      </c>
      <c r="K55" s="4">
        <v>358</v>
      </c>
      <c r="L55" s="4">
        <v>377</v>
      </c>
      <c r="M55" s="40">
        <v>382</v>
      </c>
      <c r="N55" s="13">
        <f t="shared" si="1"/>
        <v>371.33333333333331</v>
      </c>
    </row>
    <row r="56" spans="1:14" ht="12" customHeight="1" x14ac:dyDescent="0.2">
      <c r="A56" s="7" t="str">
        <f>'Pregnant Women Participating'!A56</f>
        <v>Citizen Potawatomi Nation, OK</v>
      </c>
      <c r="B56" s="13">
        <v>75</v>
      </c>
      <c r="C56" s="4">
        <v>74</v>
      </c>
      <c r="D56" s="4">
        <v>78</v>
      </c>
      <c r="E56" s="4">
        <v>84</v>
      </c>
      <c r="F56" s="4">
        <v>76</v>
      </c>
      <c r="G56" s="4">
        <v>75</v>
      </c>
      <c r="H56" s="4">
        <v>85</v>
      </c>
      <c r="I56" s="4">
        <v>84</v>
      </c>
      <c r="J56" s="4">
        <v>81</v>
      </c>
      <c r="K56" s="4">
        <v>85</v>
      </c>
      <c r="L56" s="4">
        <v>88</v>
      </c>
      <c r="M56" s="40">
        <v>98</v>
      </c>
      <c r="N56" s="13">
        <f t="shared" si="1"/>
        <v>81.916666666666671</v>
      </c>
    </row>
    <row r="57" spans="1:14" ht="12" customHeight="1" x14ac:dyDescent="0.2">
      <c r="A57" s="7" t="str">
        <f>'Pregnant Women Participating'!A57</f>
        <v>Inter-Tribal Council, OK</v>
      </c>
      <c r="B57" s="13">
        <v>53</v>
      </c>
      <c r="C57" s="4">
        <v>50</v>
      </c>
      <c r="D57" s="4">
        <v>47</v>
      </c>
      <c r="E57" s="4">
        <v>41</v>
      </c>
      <c r="F57" s="4">
        <v>52</v>
      </c>
      <c r="G57" s="4">
        <v>48</v>
      </c>
      <c r="H57" s="4">
        <v>36</v>
      </c>
      <c r="I57" s="4">
        <v>32</v>
      </c>
      <c r="J57" s="4">
        <v>40</v>
      </c>
      <c r="K57" s="4">
        <v>42</v>
      </c>
      <c r="L57" s="4">
        <v>45</v>
      </c>
      <c r="M57" s="40">
        <v>42</v>
      </c>
      <c r="N57" s="13">
        <f t="shared" si="1"/>
        <v>44</v>
      </c>
    </row>
    <row r="58" spans="1:14" ht="12" customHeight="1" x14ac:dyDescent="0.2">
      <c r="A58" s="7" t="str">
        <f>'Pregnant Women Participating'!A58</f>
        <v>Muscogee Creek Nation, OK</v>
      </c>
      <c r="B58" s="13">
        <v>131</v>
      </c>
      <c r="C58" s="4">
        <v>133</v>
      </c>
      <c r="D58" s="4">
        <v>145</v>
      </c>
      <c r="E58" s="4">
        <v>144</v>
      </c>
      <c r="F58" s="4">
        <v>152</v>
      </c>
      <c r="G58" s="4">
        <v>157</v>
      </c>
      <c r="H58" s="4">
        <v>140</v>
      </c>
      <c r="I58" s="4">
        <v>128</v>
      </c>
      <c r="J58" s="4">
        <v>120</v>
      </c>
      <c r="K58" s="4">
        <v>122</v>
      </c>
      <c r="L58" s="4">
        <v>126</v>
      </c>
      <c r="M58" s="40">
        <v>139</v>
      </c>
      <c r="N58" s="13">
        <f t="shared" si="1"/>
        <v>136.41666666666666</v>
      </c>
    </row>
    <row r="59" spans="1:14" ht="12" customHeight="1" x14ac:dyDescent="0.2">
      <c r="A59" s="7" t="str">
        <f>'Pregnant Women Participating'!A59</f>
        <v>Osage Tribal Council, OK</v>
      </c>
      <c r="B59" s="13">
        <v>194</v>
      </c>
      <c r="C59" s="4">
        <v>191</v>
      </c>
      <c r="D59" s="4">
        <v>200</v>
      </c>
      <c r="E59" s="4">
        <v>205</v>
      </c>
      <c r="F59" s="4">
        <v>206</v>
      </c>
      <c r="G59" s="4">
        <v>213</v>
      </c>
      <c r="H59" s="4">
        <v>225</v>
      </c>
      <c r="I59" s="4">
        <v>224</v>
      </c>
      <c r="J59" s="4">
        <v>231</v>
      </c>
      <c r="K59" s="4">
        <v>219</v>
      </c>
      <c r="L59" s="4">
        <v>214</v>
      </c>
      <c r="M59" s="40">
        <v>203</v>
      </c>
      <c r="N59" s="13">
        <f t="shared" si="1"/>
        <v>210.41666666666666</v>
      </c>
    </row>
    <row r="60" spans="1:14" ht="12" customHeight="1" x14ac:dyDescent="0.2">
      <c r="A60" s="7" t="str">
        <f>'Pregnant Women Participating'!A60</f>
        <v>Otoe-Missouria Tribe, OK</v>
      </c>
      <c r="B60" s="13">
        <v>21</v>
      </c>
      <c r="C60" s="4">
        <v>22</v>
      </c>
      <c r="D60" s="4">
        <v>22</v>
      </c>
      <c r="E60" s="4">
        <v>16</v>
      </c>
      <c r="F60" s="4">
        <v>12</v>
      </c>
      <c r="G60" s="4">
        <v>11</v>
      </c>
      <c r="H60" s="4">
        <v>16</v>
      </c>
      <c r="I60" s="4">
        <v>17</v>
      </c>
      <c r="J60" s="4">
        <v>22</v>
      </c>
      <c r="K60" s="4">
        <v>21</v>
      </c>
      <c r="L60" s="4">
        <v>26</v>
      </c>
      <c r="M60" s="40">
        <v>25</v>
      </c>
      <c r="N60" s="13">
        <f t="shared" si="1"/>
        <v>19.25</v>
      </c>
    </row>
    <row r="61" spans="1:14" ht="12" customHeight="1" x14ac:dyDescent="0.2">
      <c r="A61" s="7" t="str">
        <f>'Pregnant Women Participating'!A61</f>
        <v>Wichita, Caddo &amp; Delaware (WCD), OK</v>
      </c>
      <c r="B61" s="13">
        <v>251</v>
      </c>
      <c r="C61" s="4">
        <v>250</v>
      </c>
      <c r="D61" s="4">
        <v>263</v>
      </c>
      <c r="E61" s="4">
        <v>274</v>
      </c>
      <c r="F61" s="4">
        <v>272</v>
      </c>
      <c r="G61" s="4">
        <v>268</v>
      </c>
      <c r="H61" s="4">
        <v>261</v>
      </c>
      <c r="I61" s="4">
        <v>255</v>
      </c>
      <c r="J61" s="4">
        <v>274</v>
      </c>
      <c r="K61" s="4">
        <v>269</v>
      </c>
      <c r="L61" s="4">
        <v>266</v>
      </c>
      <c r="M61" s="40">
        <v>256</v>
      </c>
      <c r="N61" s="13">
        <f t="shared" si="1"/>
        <v>263.25</v>
      </c>
    </row>
    <row r="62" spans="1:14" ht="12" customHeight="1" x14ac:dyDescent="0.2">
      <c r="A62" s="7" t="str">
        <f>'Pregnant Women Participating'!A62</f>
        <v>Colorado</v>
      </c>
      <c r="B62" s="13">
        <v>4744</v>
      </c>
      <c r="C62" s="4">
        <v>4787</v>
      </c>
      <c r="D62" s="4">
        <v>4875</v>
      </c>
      <c r="E62" s="4">
        <v>4953</v>
      </c>
      <c r="F62" s="4">
        <v>4889</v>
      </c>
      <c r="G62" s="4">
        <v>4898</v>
      </c>
      <c r="H62" s="4">
        <v>4843</v>
      </c>
      <c r="I62" s="4">
        <v>4880</v>
      </c>
      <c r="J62" s="4">
        <v>5009</v>
      </c>
      <c r="K62" s="4">
        <v>4852</v>
      </c>
      <c r="L62" s="4">
        <v>5057</v>
      </c>
      <c r="M62" s="40">
        <v>5178</v>
      </c>
      <c r="N62" s="13">
        <f t="shared" si="1"/>
        <v>4913.75</v>
      </c>
    </row>
    <row r="63" spans="1:14" ht="12" customHeight="1" x14ac:dyDescent="0.2">
      <c r="A63" s="7" t="str">
        <f>'Pregnant Women Participating'!A63</f>
        <v>Kansas</v>
      </c>
      <c r="B63" s="13">
        <v>2493</v>
      </c>
      <c r="C63" s="4">
        <v>2555</v>
      </c>
      <c r="D63" s="4">
        <v>2568</v>
      </c>
      <c r="E63" s="4">
        <v>2617</v>
      </c>
      <c r="F63" s="4">
        <v>2616</v>
      </c>
      <c r="G63" s="4">
        <v>2618</v>
      </c>
      <c r="H63" s="4">
        <v>2648</v>
      </c>
      <c r="I63" s="4">
        <v>2640</v>
      </c>
      <c r="J63" s="4">
        <v>2638</v>
      </c>
      <c r="K63" s="4">
        <v>2579</v>
      </c>
      <c r="L63" s="4">
        <v>2587</v>
      </c>
      <c r="M63" s="40">
        <v>2652</v>
      </c>
      <c r="N63" s="13">
        <f t="shared" si="1"/>
        <v>2600.9166666666665</v>
      </c>
    </row>
    <row r="64" spans="1:14" ht="12" customHeight="1" x14ac:dyDescent="0.2">
      <c r="A64" s="7" t="str">
        <f>'Pregnant Women Participating'!A64</f>
        <v>Missouri</v>
      </c>
      <c r="B64" s="13">
        <v>6243</v>
      </c>
      <c r="C64" s="4">
        <v>6372</v>
      </c>
      <c r="D64" s="4">
        <v>6346</v>
      </c>
      <c r="E64" s="4">
        <v>6594</v>
      </c>
      <c r="F64" s="4">
        <v>6441</v>
      </c>
      <c r="G64" s="4">
        <v>6370</v>
      </c>
      <c r="H64" s="4">
        <v>6317</v>
      </c>
      <c r="I64" s="4">
        <v>6403</v>
      </c>
      <c r="J64" s="4">
        <v>6344</v>
      </c>
      <c r="K64" s="4">
        <v>6262</v>
      </c>
      <c r="L64" s="4">
        <v>6356</v>
      </c>
      <c r="M64" s="40">
        <v>6447</v>
      </c>
      <c r="N64" s="13">
        <f t="shared" si="1"/>
        <v>6374.583333333333</v>
      </c>
    </row>
    <row r="65" spans="1:14" ht="12" customHeight="1" x14ac:dyDescent="0.2">
      <c r="A65" s="7" t="str">
        <f>'Pregnant Women Participating'!A65</f>
        <v>Montana</v>
      </c>
      <c r="B65" s="13">
        <v>642</v>
      </c>
      <c r="C65" s="4">
        <v>646</v>
      </c>
      <c r="D65" s="4">
        <v>633</v>
      </c>
      <c r="E65" s="4">
        <v>607</v>
      </c>
      <c r="F65" s="4">
        <v>595</v>
      </c>
      <c r="G65" s="4">
        <v>576</v>
      </c>
      <c r="H65" s="4">
        <v>605</v>
      </c>
      <c r="I65" s="4">
        <v>633</v>
      </c>
      <c r="J65" s="4">
        <v>633</v>
      </c>
      <c r="K65" s="4">
        <v>605</v>
      </c>
      <c r="L65" s="4">
        <v>613</v>
      </c>
      <c r="M65" s="40">
        <v>598</v>
      </c>
      <c r="N65" s="13">
        <f t="shared" si="1"/>
        <v>615.5</v>
      </c>
    </row>
    <row r="66" spans="1:14" ht="12" customHeight="1" x14ac:dyDescent="0.2">
      <c r="A66" s="7" t="str">
        <f>'Pregnant Women Participating'!A66</f>
        <v>Nebraska</v>
      </c>
      <c r="B66" s="13">
        <v>1856</v>
      </c>
      <c r="C66" s="4">
        <v>1916</v>
      </c>
      <c r="D66" s="4">
        <v>1992</v>
      </c>
      <c r="E66" s="4">
        <v>2030</v>
      </c>
      <c r="F66" s="4">
        <v>2039</v>
      </c>
      <c r="G66" s="4">
        <v>2057</v>
      </c>
      <c r="H66" s="4">
        <v>2081</v>
      </c>
      <c r="I66" s="4">
        <v>2085</v>
      </c>
      <c r="J66" s="4">
        <v>2127</v>
      </c>
      <c r="K66" s="4">
        <v>2088</v>
      </c>
      <c r="L66" s="4">
        <v>2025</v>
      </c>
      <c r="M66" s="40">
        <v>2003</v>
      </c>
      <c r="N66" s="13">
        <f t="shared" si="1"/>
        <v>2024.9166666666667</v>
      </c>
    </row>
    <row r="67" spans="1:14" ht="12" customHeight="1" x14ac:dyDescent="0.2">
      <c r="A67" s="7" t="str">
        <f>'Pregnant Women Participating'!A67</f>
        <v>North Dakota</v>
      </c>
      <c r="B67" s="13">
        <v>557</v>
      </c>
      <c r="C67" s="4">
        <v>551</v>
      </c>
      <c r="D67" s="4">
        <v>541</v>
      </c>
      <c r="E67" s="4">
        <v>552</v>
      </c>
      <c r="F67" s="4">
        <v>580</v>
      </c>
      <c r="G67" s="4">
        <v>560</v>
      </c>
      <c r="H67" s="4">
        <v>576</v>
      </c>
      <c r="I67" s="4">
        <v>588</v>
      </c>
      <c r="J67" s="4">
        <v>613</v>
      </c>
      <c r="K67" s="4">
        <v>620</v>
      </c>
      <c r="L67" s="4">
        <v>628</v>
      </c>
      <c r="M67" s="40">
        <v>627</v>
      </c>
      <c r="N67" s="13">
        <f t="shared" si="1"/>
        <v>582.75</v>
      </c>
    </row>
    <row r="68" spans="1:14" ht="12" customHeight="1" x14ac:dyDescent="0.2">
      <c r="A68" s="7" t="str">
        <f>'Pregnant Women Participating'!A68</f>
        <v>South Dakota</v>
      </c>
      <c r="B68" s="13">
        <v>587</v>
      </c>
      <c r="C68" s="4">
        <v>593</v>
      </c>
      <c r="D68" s="4">
        <v>586</v>
      </c>
      <c r="E68" s="4">
        <v>606</v>
      </c>
      <c r="F68" s="4">
        <v>626</v>
      </c>
      <c r="G68" s="4">
        <v>614</v>
      </c>
      <c r="H68" s="4">
        <v>612</v>
      </c>
      <c r="I68" s="4">
        <v>636</v>
      </c>
      <c r="J68" s="4">
        <v>613</v>
      </c>
      <c r="K68" s="4">
        <v>569</v>
      </c>
      <c r="L68" s="4">
        <v>597</v>
      </c>
      <c r="M68" s="40">
        <v>612</v>
      </c>
      <c r="N68" s="13">
        <f t="shared" si="1"/>
        <v>604.25</v>
      </c>
    </row>
    <row r="69" spans="1:14" ht="12" customHeight="1" x14ac:dyDescent="0.2">
      <c r="A69" s="7" t="str">
        <f>'Pregnant Women Participating'!A69</f>
        <v>Wyoming</v>
      </c>
      <c r="B69" s="13">
        <v>421</v>
      </c>
      <c r="C69" s="4">
        <v>412</v>
      </c>
      <c r="D69" s="4">
        <v>427</v>
      </c>
      <c r="E69" s="4">
        <v>466</v>
      </c>
      <c r="F69" s="4">
        <v>449</v>
      </c>
      <c r="G69" s="4">
        <v>453</v>
      </c>
      <c r="H69" s="4">
        <v>462</v>
      </c>
      <c r="I69" s="4">
        <v>477</v>
      </c>
      <c r="J69" s="4">
        <v>495</v>
      </c>
      <c r="K69" s="4">
        <v>462</v>
      </c>
      <c r="L69" s="4">
        <v>493</v>
      </c>
      <c r="M69" s="40">
        <v>487</v>
      </c>
      <c r="N69" s="13">
        <f t="shared" si="1"/>
        <v>458.66666666666669</v>
      </c>
    </row>
    <row r="70" spans="1:14" ht="12" customHeight="1" x14ac:dyDescent="0.2">
      <c r="A70" s="7" t="str">
        <f>'Pregnant Women Participating'!A70</f>
        <v>Ute Mountain Ute Tribe, CO</v>
      </c>
      <c r="B70" s="13">
        <v>5</v>
      </c>
      <c r="C70" s="4">
        <v>7</v>
      </c>
      <c r="D70" s="4">
        <v>6</v>
      </c>
      <c r="E70" s="4">
        <v>7</v>
      </c>
      <c r="F70" s="4">
        <v>8</v>
      </c>
      <c r="G70" s="4">
        <v>6</v>
      </c>
      <c r="H70" s="4">
        <v>11</v>
      </c>
      <c r="I70" s="4">
        <v>12</v>
      </c>
      <c r="J70" s="4">
        <v>11</v>
      </c>
      <c r="K70" s="4">
        <v>12</v>
      </c>
      <c r="L70" s="4">
        <v>10</v>
      </c>
      <c r="M70" s="40">
        <v>12</v>
      </c>
      <c r="N70" s="13">
        <f t="shared" si="1"/>
        <v>8.9166666666666661</v>
      </c>
    </row>
    <row r="71" spans="1:14" ht="12" customHeight="1" x14ac:dyDescent="0.2">
      <c r="A71" s="7" t="str">
        <f>'Pregnant Women Participating'!A71</f>
        <v>Omaha Sioux, NE</v>
      </c>
      <c r="B71" s="13">
        <v>11</v>
      </c>
      <c r="C71" s="4">
        <v>11</v>
      </c>
      <c r="D71" s="4">
        <v>9</v>
      </c>
      <c r="E71" s="4">
        <v>6</v>
      </c>
      <c r="F71" s="4">
        <v>9</v>
      </c>
      <c r="G71" s="4">
        <v>8</v>
      </c>
      <c r="H71" s="4">
        <v>10</v>
      </c>
      <c r="I71" s="4">
        <v>12</v>
      </c>
      <c r="J71" s="4">
        <v>13</v>
      </c>
      <c r="K71" s="4">
        <v>15</v>
      </c>
      <c r="L71" s="4">
        <v>15</v>
      </c>
      <c r="M71" s="40">
        <v>14</v>
      </c>
      <c r="N71" s="13">
        <f t="shared" si="1"/>
        <v>11.083333333333334</v>
      </c>
    </row>
    <row r="72" spans="1:14" ht="12" customHeight="1" x14ac:dyDescent="0.2">
      <c r="A72" s="7" t="str">
        <f>'Pregnant Women Participating'!A72</f>
        <v>Santee Sioux, NE</v>
      </c>
      <c r="B72" s="13">
        <v>0</v>
      </c>
      <c r="C72" s="4">
        <v>2</v>
      </c>
      <c r="D72" s="4">
        <v>1</v>
      </c>
      <c r="E72" s="4">
        <v>1</v>
      </c>
      <c r="F72" s="4">
        <v>2</v>
      </c>
      <c r="G72" s="4">
        <v>2</v>
      </c>
      <c r="H72" s="4">
        <v>2</v>
      </c>
      <c r="I72" s="4">
        <v>0</v>
      </c>
      <c r="J72" s="4">
        <v>1</v>
      </c>
      <c r="K72" s="4">
        <v>1</v>
      </c>
      <c r="L72" s="4">
        <v>1</v>
      </c>
      <c r="M72" s="40">
        <v>2</v>
      </c>
      <c r="N72" s="13">
        <f t="shared" si="1"/>
        <v>1.25</v>
      </c>
    </row>
    <row r="73" spans="1:14" ht="12" customHeight="1" x14ac:dyDescent="0.2">
      <c r="A73" s="7" t="str">
        <f>'Pregnant Women Participating'!A73</f>
        <v>Winnebago Tribe, NE</v>
      </c>
      <c r="B73" s="13">
        <v>7</v>
      </c>
      <c r="C73" s="4">
        <v>10</v>
      </c>
      <c r="D73" s="4">
        <v>9</v>
      </c>
      <c r="E73" s="4">
        <v>7</v>
      </c>
      <c r="F73" s="4">
        <v>6</v>
      </c>
      <c r="G73" s="4">
        <v>7</v>
      </c>
      <c r="H73" s="4">
        <v>9</v>
      </c>
      <c r="I73" s="4">
        <v>7</v>
      </c>
      <c r="J73" s="4">
        <v>9</v>
      </c>
      <c r="K73" s="4">
        <v>8</v>
      </c>
      <c r="L73" s="4">
        <v>8</v>
      </c>
      <c r="M73" s="40">
        <v>8</v>
      </c>
      <c r="N73" s="13">
        <f t="shared" si="1"/>
        <v>7.916666666666667</v>
      </c>
    </row>
    <row r="74" spans="1:14" ht="12" customHeight="1" x14ac:dyDescent="0.2">
      <c r="A74" s="7" t="str">
        <f>'Pregnant Women Participating'!A74</f>
        <v>Standing Rock Sioux Tribe, ND</v>
      </c>
      <c r="B74" s="13">
        <v>6</v>
      </c>
      <c r="C74" s="4">
        <v>8</v>
      </c>
      <c r="D74" s="4">
        <v>13</v>
      </c>
      <c r="E74" s="4">
        <v>13</v>
      </c>
      <c r="F74" s="4">
        <v>16</v>
      </c>
      <c r="G74" s="4">
        <v>14</v>
      </c>
      <c r="H74" s="4">
        <v>15</v>
      </c>
      <c r="I74" s="4">
        <v>13</v>
      </c>
      <c r="J74" s="4">
        <v>12</v>
      </c>
      <c r="K74" s="4">
        <v>12</v>
      </c>
      <c r="L74" s="4">
        <v>11</v>
      </c>
      <c r="M74" s="40">
        <v>8</v>
      </c>
      <c r="N74" s="13">
        <f t="shared" si="1"/>
        <v>11.75</v>
      </c>
    </row>
    <row r="75" spans="1:14" ht="12" customHeight="1" x14ac:dyDescent="0.2">
      <c r="A75" s="7" t="str">
        <f>'Pregnant Women Participating'!A75</f>
        <v>Three Affiliated Tribes, ND</v>
      </c>
      <c r="B75" s="13">
        <v>6</v>
      </c>
      <c r="C75" s="4">
        <v>7</v>
      </c>
      <c r="D75" s="4">
        <v>6</v>
      </c>
      <c r="E75" s="4">
        <v>8</v>
      </c>
      <c r="F75" s="4">
        <v>6</v>
      </c>
      <c r="G75" s="4">
        <v>9</v>
      </c>
      <c r="H75" s="4">
        <v>9</v>
      </c>
      <c r="I75" s="4">
        <v>9</v>
      </c>
      <c r="J75" s="4">
        <v>9</v>
      </c>
      <c r="K75" s="4">
        <v>7</v>
      </c>
      <c r="L75" s="4">
        <v>6</v>
      </c>
      <c r="M75" s="40">
        <v>6</v>
      </c>
      <c r="N75" s="13">
        <f t="shared" si="1"/>
        <v>7.333333333333333</v>
      </c>
    </row>
    <row r="76" spans="1:14" ht="12" customHeight="1" x14ac:dyDescent="0.2">
      <c r="A76" s="7" t="str">
        <f>'Pregnant Women Participating'!A76</f>
        <v>Cheyenne River Sioux, SD</v>
      </c>
      <c r="B76" s="13">
        <v>15</v>
      </c>
      <c r="C76" s="4">
        <v>25</v>
      </c>
      <c r="D76" s="4">
        <v>31</v>
      </c>
      <c r="E76" s="4">
        <v>36</v>
      </c>
      <c r="F76" s="4">
        <v>36</v>
      </c>
      <c r="G76" s="4">
        <v>38</v>
      </c>
      <c r="H76" s="4">
        <v>38</v>
      </c>
      <c r="I76" s="4">
        <v>31</v>
      </c>
      <c r="J76" s="4">
        <v>28</v>
      </c>
      <c r="K76" s="4">
        <v>28</v>
      </c>
      <c r="L76" s="4">
        <v>26</v>
      </c>
      <c r="M76" s="40">
        <v>22</v>
      </c>
      <c r="N76" s="13">
        <f t="shared" si="1"/>
        <v>29.5</v>
      </c>
    </row>
    <row r="77" spans="1:14" ht="12" customHeight="1" x14ac:dyDescent="0.2">
      <c r="A77" s="7" t="str">
        <f>'Pregnant Women Participating'!A77</f>
        <v>Rosebud Sioux, SD</v>
      </c>
      <c r="B77" s="13">
        <v>30</v>
      </c>
      <c r="C77" s="4">
        <v>47</v>
      </c>
      <c r="D77" s="4">
        <v>48</v>
      </c>
      <c r="E77" s="4">
        <v>55</v>
      </c>
      <c r="F77" s="4">
        <v>52</v>
      </c>
      <c r="G77" s="4">
        <v>54</v>
      </c>
      <c r="H77" s="4">
        <v>53</v>
      </c>
      <c r="I77" s="4">
        <v>57</v>
      </c>
      <c r="J77" s="4">
        <v>51</v>
      </c>
      <c r="K77" s="4">
        <v>52</v>
      </c>
      <c r="L77" s="4">
        <v>58</v>
      </c>
      <c r="M77" s="40">
        <v>46</v>
      </c>
      <c r="N77" s="13">
        <f t="shared" si="1"/>
        <v>50.25</v>
      </c>
    </row>
    <row r="78" spans="1:14" ht="12" customHeight="1" x14ac:dyDescent="0.2">
      <c r="A78" s="7" t="str">
        <f>'Pregnant Women Participating'!A78</f>
        <v>Northern Arapahoe, WY</v>
      </c>
      <c r="B78" s="13">
        <v>8</v>
      </c>
      <c r="C78" s="4">
        <v>6</v>
      </c>
      <c r="D78" s="4">
        <v>8</v>
      </c>
      <c r="E78" s="4">
        <v>10</v>
      </c>
      <c r="F78" s="4">
        <v>11</v>
      </c>
      <c r="G78" s="4">
        <v>11</v>
      </c>
      <c r="H78" s="4">
        <v>12</v>
      </c>
      <c r="I78" s="4">
        <v>14</v>
      </c>
      <c r="J78" s="4">
        <v>12</v>
      </c>
      <c r="K78" s="4">
        <v>9</v>
      </c>
      <c r="L78" s="4">
        <v>10</v>
      </c>
      <c r="M78" s="40">
        <v>11</v>
      </c>
      <c r="N78" s="13">
        <f t="shared" si="1"/>
        <v>10.166666666666666</v>
      </c>
    </row>
    <row r="79" spans="1:14" ht="12" customHeight="1" x14ac:dyDescent="0.2">
      <c r="A79" s="7" t="str">
        <f>'Pregnant Women Participating'!A79</f>
        <v>Shoshone Tribe, WY</v>
      </c>
      <c r="B79" s="13">
        <v>8</v>
      </c>
      <c r="C79" s="4">
        <v>10</v>
      </c>
      <c r="D79" s="4">
        <v>7</v>
      </c>
      <c r="E79" s="4">
        <v>9</v>
      </c>
      <c r="F79" s="4">
        <v>5</v>
      </c>
      <c r="G79" s="4">
        <v>5</v>
      </c>
      <c r="H79" s="4">
        <v>3</v>
      </c>
      <c r="I79" s="4">
        <v>3</v>
      </c>
      <c r="J79" s="4">
        <v>1</v>
      </c>
      <c r="K79" s="4">
        <v>3</v>
      </c>
      <c r="L79" s="4">
        <v>8</v>
      </c>
      <c r="M79" s="40">
        <v>10</v>
      </c>
      <c r="N79" s="13">
        <f t="shared" si="1"/>
        <v>6</v>
      </c>
    </row>
    <row r="80" spans="1:14" ht="12" customHeight="1" x14ac:dyDescent="0.2">
      <c r="A80" s="8" t="str">
        <f>'Pregnant Women Participating'!A80</f>
        <v>Alaska</v>
      </c>
      <c r="B80" s="13">
        <v>442</v>
      </c>
      <c r="C80" s="4">
        <v>429</v>
      </c>
      <c r="D80" s="4">
        <v>408</v>
      </c>
      <c r="E80" s="4">
        <v>412</v>
      </c>
      <c r="F80" s="4">
        <v>418</v>
      </c>
      <c r="G80" s="4">
        <v>413</v>
      </c>
      <c r="H80" s="4">
        <v>401</v>
      </c>
      <c r="I80" s="4">
        <v>401</v>
      </c>
      <c r="J80" s="4">
        <v>403</v>
      </c>
      <c r="K80" s="4">
        <v>402</v>
      </c>
      <c r="L80" s="4">
        <v>429</v>
      </c>
      <c r="M80" s="40">
        <v>439</v>
      </c>
      <c r="N80" s="13">
        <f t="shared" si="1"/>
        <v>416.41666666666669</v>
      </c>
    </row>
    <row r="81" spans="1:14" ht="12" customHeight="1" x14ac:dyDescent="0.2">
      <c r="A81" s="8" t="str">
        <f>'Pregnant Women Participating'!A81</f>
        <v>American Samoa</v>
      </c>
      <c r="B81" s="13">
        <v>74</v>
      </c>
      <c r="C81" s="4">
        <v>76</v>
      </c>
      <c r="D81" s="4">
        <v>78</v>
      </c>
      <c r="E81" s="4">
        <v>89</v>
      </c>
      <c r="F81" s="4">
        <v>89</v>
      </c>
      <c r="G81" s="4">
        <v>95</v>
      </c>
      <c r="H81" s="4">
        <v>88</v>
      </c>
      <c r="I81" s="4">
        <v>98</v>
      </c>
      <c r="J81" s="4">
        <v>109</v>
      </c>
      <c r="K81" s="4">
        <v>109</v>
      </c>
      <c r="L81" s="4">
        <v>107</v>
      </c>
      <c r="M81" s="40">
        <v>122</v>
      </c>
      <c r="N81" s="13">
        <f t="shared" si="1"/>
        <v>94.5</v>
      </c>
    </row>
    <row r="82" spans="1:14" ht="12" customHeight="1" x14ac:dyDescent="0.2">
      <c r="A82" s="8" t="str">
        <f>'Pregnant Women Participating'!A82</f>
        <v>California</v>
      </c>
      <c r="B82" s="13">
        <v>44405</v>
      </c>
      <c r="C82" s="4">
        <v>44869</v>
      </c>
      <c r="D82" s="4">
        <v>45032</v>
      </c>
      <c r="E82" s="4">
        <v>45638</v>
      </c>
      <c r="F82" s="4">
        <v>45278</v>
      </c>
      <c r="G82" s="4">
        <v>44671</v>
      </c>
      <c r="H82" s="4">
        <v>42626</v>
      </c>
      <c r="I82" s="4">
        <v>42082</v>
      </c>
      <c r="J82" s="4">
        <v>41583</v>
      </c>
      <c r="K82" s="4">
        <v>40445</v>
      </c>
      <c r="L82" s="4">
        <v>40531</v>
      </c>
      <c r="M82" s="40">
        <v>41266</v>
      </c>
      <c r="N82" s="13">
        <f t="shared" si="1"/>
        <v>43202.166666666664</v>
      </c>
    </row>
    <row r="83" spans="1:14" ht="12" customHeight="1" x14ac:dyDescent="0.2">
      <c r="A83" s="8" t="str">
        <f>'Pregnant Women Participating'!A83</f>
        <v>Guam</v>
      </c>
      <c r="B83" s="13">
        <v>292</v>
      </c>
      <c r="C83" s="4">
        <v>289</v>
      </c>
      <c r="D83" s="4">
        <v>291</v>
      </c>
      <c r="E83" s="4">
        <v>309</v>
      </c>
      <c r="F83" s="4">
        <v>331</v>
      </c>
      <c r="G83" s="4">
        <v>337</v>
      </c>
      <c r="H83" s="4">
        <v>315</v>
      </c>
      <c r="I83" s="4">
        <v>281</v>
      </c>
      <c r="J83" s="4">
        <v>284</v>
      </c>
      <c r="K83" s="4">
        <v>274</v>
      </c>
      <c r="L83" s="4">
        <v>301</v>
      </c>
      <c r="M83" s="40">
        <v>307</v>
      </c>
      <c r="N83" s="13">
        <f t="shared" si="1"/>
        <v>300.91666666666669</v>
      </c>
    </row>
    <row r="84" spans="1:14" ht="12" customHeight="1" x14ac:dyDescent="0.2">
      <c r="A84" s="8" t="str">
        <f>'Pregnant Women Participating'!A84</f>
        <v>Hawaii</v>
      </c>
      <c r="B84" s="13">
        <v>865</v>
      </c>
      <c r="C84" s="4">
        <v>906</v>
      </c>
      <c r="D84" s="4">
        <v>892</v>
      </c>
      <c r="E84" s="4">
        <v>907</v>
      </c>
      <c r="F84" s="4">
        <v>916</v>
      </c>
      <c r="G84" s="4">
        <v>918</v>
      </c>
      <c r="H84" s="4">
        <v>921</v>
      </c>
      <c r="I84" s="4">
        <v>945</v>
      </c>
      <c r="J84" s="4">
        <v>951</v>
      </c>
      <c r="K84" s="4">
        <v>901</v>
      </c>
      <c r="L84" s="4">
        <v>890</v>
      </c>
      <c r="M84" s="40">
        <v>865</v>
      </c>
      <c r="N84" s="13">
        <f t="shared" si="1"/>
        <v>906.41666666666663</v>
      </c>
    </row>
    <row r="85" spans="1:14" ht="12" customHeight="1" x14ac:dyDescent="0.2">
      <c r="A85" s="8" t="str">
        <f>'Pregnant Women Participating'!A85</f>
        <v>Idaho</v>
      </c>
      <c r="B85" s="13">
        <v>1267</v>
      </c>
      <c r="C85" s="4">
        <v>1309</v>
      </c>
      <c r="D85" s="4">
        <v>1322</v>
      </c>
      <c r="E85" s="4">
        <v>1376</v>
      </c>
      <c r="F85" s="4">
        <v>1355</v>
      </c>
      <c r="G85" s="4">
        <v>1370</v>
      </c>
      <c r="H85" s="4">
        <v>1318</v>
      </c>
      <c r="I85" s="4">
        <v>1321</v>
      </c>
      <c r="J85" s="4">
        <v>1356</v>
      </c>
      <c r="K85" s="4">
        <v>1335</v>
      </c>
      <c r="L85" s="4">
        <v>1304</v>
      </c>
      <c r="M85" s="40">
        <v>1348</v>
      </c>
      <c r="N85" s="13">
        <f t="shared" si="1"/>
        <v>1331.75</v>
      </c>
    </row>
    <row r="86" spans="1:14" ht="12" customHeight="1" x14ac:dyDescent="0.2">
      <c r="A86" s="8" t="str">
        <f>'Pregnant Women Participating'!A86</f>
        <v>Nevada</v>
      </c>
      <c r="B86" s="13">
        <v>3346</v>
      </c>
      <c r="C86" s="4">
        <v>3431</v>
      </c>
      <c r="D86" s="4">
        <v>3490</v>
      </c>
      <c r="E86" s="4">
        <v>3626</v>
      </c>
      <c r="F86" s="4">
        <v>3636</v>
      </c>
      <c r="G86" s="4">
        <v>3543</v>
      </c>
      <c r="H86" s="4">
        <v>3420</v>
      </c>
      <c r="I86" s="4">
        <v>3367</v>
      </c>
      <c r="J86" s="4">
        <v>3376</v>
      </c>
      <c r="K86" s="4">
        <v>3264</v>
      </c>
      <c r="L86" s="4">
        <v>3350</v>
      </c>
      <c r="M86" s="40">
        <v>3311</v>
      </c>
      <c r="N86" s="13">
        <f t="shared" si="1"/>
        <v>3430</v>
      </c>
    </row>
    <row r="87" spans="1:14" ht="12" customHeight="1" x14ac:dyDescent="0.2">
      <c r="A87" s="8" t="str">
        <f>'Pregnant Women Participating'!A87</f>
        <v>Oregon</v>
      </c>
      <c r="B87" s="13">
        <v>3709</v>
      </c>
      <c r="C87" s="4">
        <v>3731</v>
      </c>
      <c r="D87" s="4">
        <v>3699</v>
      </c>
      <c r="E87" s="4">
        <v>3748</v>
      </c>
      <c r="F87" s="4">
        <v>3620</v>
      </c>
      <c r="G87" s="4">
        <v>3599</v>
      </c>
      <c r="H87" s="4">
        <v>3557</v>
      </c>
      <c r="I87" s="4">
        <v>3650</v>
      </c>
      <c r="J87" s="4">
        <v>3663</v>
      </c>
      <c r="K87" s="4">
        <v>3643</v>
      </c>
      <c r="L87" s="4">
        <v>3692</v>
      </c>
      <c r="M87" s="40">
        <v>3722</v>
      </c>
      <c r="N87" s="13">
        <f t="shared" si="1"/>
        <v>3669.4166666666665</v>
      </c>
    </row>
    <row r="88" spans="1:14" ht="12" customHeight="1" x14ac:dyDescent="0.2">
      <c r="A88" s="8" t="str">
        <f>'Pregnant Women Participating'!A88</f>
        <v>Washington</v>
      </c>
      <c r="B88" s="13">
        <v>7651</v>
      </c>
      <c r="C88" s="4">
        <v>7637</v>
      </c>
      <c r="D88" s="4">
        <v>7710</v>
      </c>
      <c r="E88" s="4">
        <v>7734</v>
      </c>
      <c r="F88" s="4">
        <v>7680</v>
      </c>
      <c r="G88" s="4">
        <v>7601</v>
      </c>
      <c r="H88" s="4">
        <v>7490</v>
      </c>
      <c r="I88" s="4">
        <v>7604</v>
      </c>
      <c r="J88" s="4">
        <v>7633</v>
      </c>
      <c r="K88" s="4">
        <v>7487</v>
      </c>
      <c r="L88" s="4">
        <v>7600</v>
      </c>
      <c r="M88" s="40">
        <v>7618</v>
      </c>
      <c r="N88" s="13">
        <f t="shared" si="1"/>
        <v>7620.416666666667</v>
      </c>
    </row>
    <row r="89" spans="1:14" ht="12" customHeight="1" x14ac:dyDescent="0.2">
      <c r="A89" s="8" t="str">
        <f>'Pregnant Women Participating'!A89</f>
        <v>Northern Marianas</v>
      </c>
      <c r="B89" s="13">
        <v>79</v>
      </c>
      <c r="C89" s="4">
        <v>76</v>
      </c>
      <c r="D89" s="4">
        <v>68</v>
      </c>
      <c r="E89" s="4">
        <v>71</v>
      </c>
      <c r="F89" s="4">
        <v>75</v>
      </c>
      <c r="G89" s="4">
        <v>86</v>
      </c>
      <c r="H89" s="4">
        <v>92</v>
      </c>
      <c r="I89" s="4">
        <v>96</v>
      </c>
      <c r="J89" s="4">
        <v>97</v>
      </c>
      <c r="K89" s="4">
        <v>92</v>
      </c>
      <c r="L89" s="4">
        <v>84</v>
      </c>
      <c r="M89" s="40">
        <v>86</v>
      </c>
      <c r="N89" s="13">
        <f t="shared" si="1"/>
        <v>83.5</v>
      </c>
    </row>
    <row r="90" spans="1:14" ht="12" customHeight="1" x14ac:dyDescent="0.2">
      <c r="A90" s="8" t="str">
        <f>'Pregnant Women Participating'!A90</f>
        <v>Inter-Tribal Council, NV</v>
      </c>
      <c r="B90" s="13">
        <v>40</v>
      </c>
      <c r="C90" s="4">
        <v>45</v>
      </c>
      <c r="D90" s="4">
        <v>47</v>
      </c>
      <c r="E90" s="4">
        <v>48</v>
      </c>
      <c r="F90" s="4">
        <v>42</v>
      </c>
      <c r="G90" s="4">
        <v>34</v>
      </c>
      <c r="H90" s="4">
        <v>33</v>
      </c>
      <c r="I90" s="4">
        <v>28</v>
      </c>
      <c r="J90" s="4">
        <v>27</v>
      </c>
      <c r="K90" s="4">
        <v>23</v>
      </c>
      <c r="L90" s="4">
        <v>26</v>
      </c>
      <c r="M90" s="40">
        <v>23</v>
      </c>
      <c r="N90" s="13">
        <f t="shared" si="1"/>
        <v>34.666666666666664</v>
      </c>
    </row>
  </sheetData>
  <phoneticPr fontId="2" type="noConversion"/>
  <pageMargins left="0.5" right="0.5" top="0.5" bottom="0.5" header="0.5" footer="0.3"/>
  <pageSetup scale="91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pageSetUpPr fitToPage="1"/>
  </sheetPr>
  <dimension ref="A1:N90"/>
  <sheetViews>
    <sheetView showGridLines="0" workbookViewId="0">
      <selection activeCell="B98" sqref="B98"/>
    </sheetView>
  </sheetViews>
  <sheetFormatPr defaultColWidth="9.140625" defaultRowHeight="12" x14ac:dyDescent="0.2"/>
  <cols>
    <col min="1" max="1" width="34.7109375" style="3" customWidth="1"/>
    <col min="2" max="13" width="11.7109375" style="3" customWidth="1"/>
    <col min="14" max="14" width="13.7109375" style="3" customWidth="1"/>
    <col min="15" max="16384" width="9.140625" style="3"/>
  </cols>
  <sheetData>
    <row r="1" spans="1:14" ht="24" customHeight="1" x14ac:dyDescent="0.2">
      <c r="A1" s="74" t="s">
        <v>124</v>
      </c>
      <c r="B1" s="75" t="s">
        <v>138</v>
      </c>
      <c r="C1" s="76" t="s">
        <v>139</v>
      </c>
      <c r="D1" s="76" t="s">
        <v>140</v>
      </c>
      <c r="E1" s="76" t="s">
        <v>141</v>
      </c>
      <c r="F1" s="76" t="s">
        <v>142</v>
      </c>
      <c r="G1" s="76" t="s">
        <v>143</v>
      </c>
      <c r="H1" s="76" t="s">
        <v>144</v>
      </c>
      <c r="I1" s="76" t="s">
        <v>145</v>
      </c>
      <c r="J1" s="76" t="s">
        <v>146</v>
      </c>
      <c r="K1" s="76" t="s">
        <v>147</v>
      </c>
      <c r="L1" s="76" t="s">
        <v>148</v>
      </c>
      <c r="M1" s="78" t="s">
        <v>149</v>
      </c>
      <c r="N1" s="77" t="s">
        <v>150</v>
      </c>
    </row>
    <row r="2" spans="1:14" ht="12" customHeight="1" x14ac:dyDescent="0.2">
      <c r="A2" s="7" t="str">
        <f>'Pregnant Women Participating'!A2</f>
        <v>Connecticut</v>
      </c>
      <c r="B2" s="13">
        <v>9894</v>
      </c>
      <c r="C2" s="4">
        <v>9789</v>
      </c>
      <c r="D2" s="4">
        <v>9553</v>
      </c>
      <c r="E2" s="4">
        <v>9697</v>
      </c>
      <c r="F2" s="4">
        <v>9578</v>
      </c>
      <c r="G2" s="4">
        <v>9825</v>
      </c>
      <c r="H2" s="4">
        <v>9868</v>
      </c>
      <c r="I2" s="4">
        <v>10044</v>
      </c>
      <c r="J2" s="4">
        <v>10086</v>
      </c>
      <c r="K2" s="4">
        <v>10004</v>
      </c>
      <c r="L2" s="4">
        <v>10202</v>
      </c>
      <c r="M2" s="40">
        <v>10140</v>
      </c>
      <c r="N2" s="13">
        <f t="shared" ref="N2:N11" si="0">IF(SUM(B2:M2)&gt;0,AVERAGE(B2:M2)," ")</f>
        <v>9890</v>
      </c>
    </row>
    <row r="3" spans="1:14" ht="12" customHeight="1" x14ac:dyDescent="0.2">
      <c r="A3" s="7" t="str">
        <f>'Pregnant Women Participating'!A3</f>
        <v>Maine</v>
      </c>
      <c r="B3" s="13">
        <v>3443</v>
      </c>
      <c r="C3" s="4">
        <v>3377</v>
      </c>
      <c r="D3" s="4">
        <v>3437</v>
      </c>
      <c r="E3" s="4">
        <v>3538</v>
      </c>
      <c r="F3" s="4">
        <v>3508</v>
      </c>
      <c r="G3" s="4">
        <v>3593</v>
      </c>
      <c r="H3" s="4">
        <v>3612</v>
      </c>
      <c r="I3" s="4">
        <v>3696</v>
      </c>
      <c r="J3" s="4">
        <v>3693</v>
      </c>
      <c r="K3" s="4">
        <v>3694</v>
      </c>
      <c r="L3" s="4">
        <v>3674</v>
      </c>
      <c r="M3" s="40">
        <v>3629</v>
      </c>
      <c r="N3" s="13">
        <f t="shared" si="0"/>
        <v>3574.5</v>
      </c>
    </row>
    <row r="4" spans="1:14" ht="12" customHeight="1" x14ac:dyDescent="0.2">
      <c r="A4" s="7" t="str">
        <f>'Pregnant Women Participating'!A4</f>
        <v>Massachusetts</v>
      </c>
      <c r="B4" s="13">
        <v>24168</v>
      </c>
      <c r="C4" s="4">
        <v>23985</v>
      </c>
      <c r="D4" s="4">
        <v>24108</v>
      </c>
      <c r="E4" s="4">
        <v>24434</v>
      </c>
      <c r="F4" s="4">
        <v>24516</v>
      </c>
      <c r="G4" s="4">
        <v>24880</v>
      </c>
      <c r="H4" s="4">
        <v>24716</v>
      </c>
      <c r="I4" s="4">
        <v>25157</v>
      </c>
      <c r="J4" s="4">
        <v>24995</v>
      </c>
      <c r="K4" s="4">
        <v>24832</v>
      </c>
      <c r="L4" s="4">
        <v>24987</v>
      </c>
      <c r="M4" s="40">
        <v>24787</v>
      </c>
      <c r="N4" s="13">
        <f t="shared" si="0"/>
        <v>24630.416666666668</v>
      </c>
    </row>
    <row r="5" spans="1:14" ht="12" customHeight="1" x14ac:dyDescent="0.2">
      <c r="A5" s="7" t="str">
        <f>'Pregnant Women Participating'!A5</f>
        <v>New Hampshire</v>
      </c>
      <c r="B5" s="13">
        <v>2455</v>
      </c>
      <c r="C5" s="4">
        <v>2465</v>
      </c>
      <c r="D5" s="4">
        <v>2436</v>
      </c>
      <c r="E5" s="4">
        <v>2481</v>
      </c>
      <c r="F5" s="4">
        <v>2442</v>
      </c>
      <c r="G5" s="4">
        <v>2511</v>
      </c>
      <c r="H5" s="4">
        <v>2465</v>
      </c>
      <c r="I5" s="4">
        <v>2573</v>
      </c>
      <c r="J5" s="4">
        <v>2554</v>
      </c>
      <c r="K5" s="4">
        <v>2491</v>
      </c>
      <c r="L5" s="4">
        <v>2432</v>
      </c>
      <c r="M5" s="40">
        <v>2323</v>
      </c>
      <c r="N5" s="13">
        <f t="shared" si="0"/>
        <v>2469</v>
      </c>
    </row>
    <row r="6" spans="1:14" ht="12" customHeight="1" x14ac:dyDescent="0.2">
      <c r="A6" s="7" t="str">
        <f>'Pregnant Women Participating'!A6</f>
        <v>New York</v>
      </c>
      <c r="B6" s="13">
        <v>87354</v>
      </c>
      <c r="C6" s="4">
        <v>87723</v>
      </c>
      <c r="D6" s="4">
        <v>87621</v>
      </c>
      <c r="E6" s="4">
        <v>88606</v>
      </c>
      <c r="F6" s="4">
        <v>88277</v>
      </c>
      <c r="G6" s="4">
        <v>90684</v>
      </c>
      <c r="H6" s="4">
        <v>90147</v>
      </c>
      <c r="I6" s="4">
        <v>91340</v>
      </c>
      <c r="J6" s="4">
        <v>90937</v>
      </c>
      <c r="K6" s="4">
        <v>90338</v>
      </c>
      <c r="L6" s="4">
        <v>91252</v>
      </c>
      <c r="M6" s="40">
        <v>91205</v>
      </c>
      <c r="N6" s="13">
        <f t="shared" si="0"/>
        <v>89623.666666666672</v>
      </c>
    </row>
    <row r="7" spans="1:14" ht="12" customHeight="1" x14ac:dyDescent="0.2">
      <c r="A7" s="7" t="str">
        <f>'Pregnant Women Participating'!A7</f>
        <v>Rhode Island</v>
      </c>
      <c r="B7" s="13">
        <v>3645</v>
      </c>
      <c r="C7" s="4">
        <v>3671</v>
      </c>
      <c r="D7" s="4">
        <v>3657</v>
      </c>
      <c r="E7" s="4">
        <v>3784</v>
      </c>
      <c r="F7" s="4">
        <v>3775</v>
      </c>
      <c r="G7" s="4">
        <v>3979</v>
      </c>
      <c r="H7" s="4">
        <v>3952</v>
      </c>
      <c r="I7" s="4">
        <v>3969</v>
      </c>
      <c r="J7" s="4">
        <v>3999</v>
      </c>
      <c r="K7" s="4">
        <v>3976</v>
      </c>
      <c r="L7" s="4">
        <v>3930</v>
      </c>
      <c r="M7" s="40">
        <v>3963</v>
      </c>
      <c r="N7" s="13">
        <f t="shared" si="0"/>
        <v>3858.3333333333335</v>
      </c>
    </row>
    <row r="8" spans="1:14" ht="12" customHeight="1" x14ac:dyDescent="0.2">
      <c r="A8" s="7" t="str">
        <f>'Pregnant Women Participating'!A8</f>
        <v>Vermont</v>
      </c>
      <c r="B8" s="13">
        <v>2199</v>
      </c>
      <c r="C8" s="4">
        <v>2190</v>
      </c>
      <c r="D8" s="4">
        <v>2185</v>
      </c>
      <c r="E8" s="4">
        <v>2161</v>
      </c>
      <c r="F8" s="4">
        <v>2145</v>
      </c>
      <c r="G8" s="4">
        <v>2170</v>
      </c>
      <c r="H8" s="4">
        <v>2157</v>
      </c>
      <c r="I8" s="4">
        <v>2162</v>
      </c>
      <c r="J8" s="4">
        <v>2168</v>
      </c>
      <c r="K8" s="4">
        <v>2186</v>
      </c>
      <c r="L8" s="4">
        <v>2163</v>
      </c>
      <c r="M8" s="40">
        <v>2191</v>
      </c>
      <c r="N8" s="13">
        <f t="shared" si="0"/>
        <v>2173.0833333333335</v>
      </c>
    </row>
    <row r="9" spans="1:14" ht="12" customHeight="1" x14ac:dyDescent="0.2">
      <c r="A9" s="7" t="str">
        <f>'Pregnant Women Participating'!A9</f>
        <v>Virgin Islands</v>
      </c>
      <c r="B9" s="13">
        <v>628</v>
      </c>
      <c r="C9" s="4">
        <v>622</v>
      </c>
      <c r="D9" s="4">
        <v>612</v>
      </c>
      <c r="E9" s="4">
        <v>610</v>
      </c>
      <c r="F9" s="4">
        <v>610</v>
      </c>
      <c r="G9" s="4">
        <v>623</v>
      </c>
      <c r="H9" s="4">
        <v>617</v>
      </c>
      <c r="I9" s="4">
        <v>630</v>
      </c>
      <c r="J9" s="4">
        <v>655</v>
      </c>
      <c r="K9" s="4">
        <v>652</v>
      </c>
      <c r="L9" s="4">
        <v>655</v>
      </c>
      <c r="M9" s="40">
        <v>651</v>
      </c>
      <c r="N9" s="13">
        <f t="shared" si="0"/>
        <v>630.41666666666663</v>
      </c>
    </row>
    <row r="10" spans="1:14" ht="12" customHeight="1" x14ac:dyDescent="0.2">
      <c r="A10" s="7" t="str">
        <f>'Pregnant Women Participating'!A10</f>
        <v>Indian Township, ME</v>
      </c>
      <c r="B10" s="13">
        <v>19</v>
      </c>
      <c r="C10" s="4">
        <v>8</v>
      </c>
      <c r="D10" s="4">
        <v>6</v>
      </c>
      <c r="E10" s="4">
        <v>7</v>
      </c>
      <c r="F10" s="4">
        <v>8</v>
      </c>
      <c r="G10" s="4">
        <v>12</v>
      </c>
      <c r="H10" s="4">
        <v>13</v>
      </c>
      <c r="I10" s="4">
        <v>16</v>
      </c>
      <c r="J10" s="4">
        <v>16</v>
      </c>
      <c r="K10" s="4">
        <v>16</v>
      </c>
      <c r="L10" s="4">
        <v>13</v>
      </c>
      <c r="M10" s="40">
        <v>14</v>
      </c>
      <c r="N10" s="13">
        <f t="shared" si="0"/>
        <v>12.333333333333334</v>
      </c>
    </row>
    <row r="11" spans="1:14" ht="12" customHeight="1" x14ac:dyDescent="0.2">
      <c r="A11" s="7" t="str">
        <f>'Pregnant Women Participating'!A11</f>
        <v>Pleasant Point, ME</v>
      </c>
      <c r="B11" s="13">
        <v>9</v>
      </c>
      <c r="C11" s="4">
        <v>6</v>
      </c>
      <c r="D11" s="4">
        <v>7</v>
      </c>
      <c r="E11" s="4">
        <v>8</v>
      </c>
      <c r="F11" s="4">
        <v>11</v>
      </c>
      <c r="G11" s="4">
        <v>12</v>
      </c>
      <c r="H11" s="4">
        <v>12</v>
      </c>
      <c r="I11" s="4">
        <v>11</v>
      </c>
      <c r="J11" s="4">
        <v>14</v>
      </c>
      <c r="K11" s="4">
        <v>14</v>
      </c>
      <c r="L11" s="4">
        <v>15</v>
      </c>
      <c r="M11" s="40">
        <v>13</v>
      </c>
      <c r="N11" s="13">
        <f t="shared" si="0"/>
        <v>11</v>
      </c>
    </row>
    <row r="12" spans="1:14" ht="12" customHeight="1" x14ac:dyDescent="0.2">
      <c r="A12" s="7" t="str">
        <f>'Pregnant Women Participating'!A12</f>
        <v>Delaware</v>
      </c>
      <c r="B12" s="13">
        <v>3886</v>
      </c>
      <c r="C12" s="4">
        <v>3916</v>
      </c>
      <c r="D12" s="4">
        <v>4041</v>
      </c>
      <c r="E12" s="4">
        <v>4072</v>
      </c>
      <c r="F12" s="4">
        <v>4103</v>
      </c>
      <c r="G12" s="4">
        <v>4237</v>
      </c>
      <c r="H12" s="4">
        <v>4134</v>
      </c>
      <c r="I12" s="4">
        <v>4270</v>
      </c>
      <c r="J12" s="4">
        <v>4229</v>
      </c>
      <c r="K12" s="4">
        <v>4304</v>
      </c>
      <c r="L12" s="4">
        <v>4265</v>
      </c>
      <c r="M12" s="40">
        <v>4307</v>
      </c>
      <c r="N12" s="13">
        <f t="shared" ref="N12:N90" si="1">IF(SUM(B12:M12)&gt;0,AVERAGE(B12:M12)," ")</f>
        <v>4147</v>
      </c>
    </row>
    <row r="13" spans="1:14" ht="12" customHeight="1" x14ac:dyDescent="0.2">
      <c r="A13" s="7" t="str">
        <f>'Pregnant Women Participating'!A13</f>
        <v>District of Columbia</v>
      </c>
      <c r="B13" s="13">
        <v>2565</v>
      </c>
      <c r="C13" s="4">
        <v>2583</v>
      </c>
      <c r="D13" s="4">
        <v>2639</v>
      </c>
      <c r="E13" s="4">
        <v>2727</v>
      </c>
      <c r="F13" s="4">
        <v>2742</v>
      </c>
      <c r="G13" s="4">
        <v>2826</v>
      </c>
      <c r="H13" s="4">
        <v>2829</v>
      </c>
      <c r="I13" s="4">
        <v>2931</v>
      </c>
      <c r="J13" s="4">
        <v>2959</v>
      </c>
      <c r="K13" s="4">
        <v>2992</v>
      </c>
      <c r="L13" s="4">
        <v>3081</v>
      </c>
      <c r="M13" s="40">
        <v>3055</v>
      </c>
      <c r="N13" s="13">
        <f t="shared" si="1"/>
        <v>2827.4166666666665</v>
      </c>
    </row>
    <row r="14" spans="1:14" ht="12" customHeight="1" x14ac:dyDescent="0.2">
      <c r="A14" s="7" t="str">
        <f>'Pregnant Women Participating'!A14</f>
        <v>Maryland</v>
      </c>
      <c r="B14" s="13">
        <v>28799</v>
      </c>
      <c r="C14" s="4">
        <v>28405</v>
      </c>
      <c r="D14" s="4">
        <v>27984</v>
      </c>
      <c r="E14" s="4">
        <v>28179</v>
      </c>
      <c r="F14" s="4">
        <v>28117</v>
      </c>
      <c r="G14" s="4">
        <v>28542</v>
      </c>
      <c r="H14" s="4">
        <v>28376</v>
      </c>
      <c r="I14" s="4">
        <v>28733</v>
      </c>
      <c r="J14" s="4">
        <v>28417</v>
      </c>
      <c r="K14" s="4">
        <v>28201</v>
      </c>
      <c r="L14" s="4">
        <v>28086</v>
      </c>
      <c r="M14" s="40">
        <v>28070</v>
      </c>
      <c r="N14" s="13">
        <f t="shared" si="1"/>
        <v>28325.75</v>
      </c>
    </row>
    <row r="15" spans="1:14" ht="12" customHeight="1" x14ac:dyDescent="0.2">
      <c r="A15" s="7" t="str">
        <f>'Pregnant Women Participating'!A15</f>
        <v>New Jersey</v>
      </c>
      <c r="B15" s="13">
        <v>34376</v>
      </c>
      <c r="C15" s="4">
        <v>34596</v>
      </c>
      <c r="D15" s="4">
        <v>34583</v>
      </c>
      <c r="E15" s="4">
        <v>35457</v>
      </c>
      <c r="F15" s="4">
        <v>35768</v>
      </c>
      <c r="G15" s="4">
        <v>36601</v>
      </c>
      <c r="H15" s="4">
        <v>36561</v>
      </c>
      <c r="I15" s="4">
        <v>36756</v>
      </c>
      <c r="J15" s="4">
        <v>36533</v>
      </c>
      <c r="K15" s="4">
        <v>36046</v>
      </c>
      <c r="L15" s="4">
        <v>35855</v>
      </c>
      <c r="M15" s="40">
        <v>35038</v>
      </c>
      <c r="N15" s="13">
        <f t="shared" si="1"/>
        <v>35680.833333333336</v>
      </c>
    </row>
    <row r="16" spans="1:14" ht="12" customHeight="1" x14ac:dyDescent="0.2">
      <c r="A16" s="7" t="str">
        <f>'Pregnant Women Participating'!A16</f>
        <v>Pennsylvania</v>
      </c>
      <c r="B16" s="13">
        <v>36917</v>
      </c>
      <c r="C16" s="4">
        <v>36350</v>
      </c>
      <c r="D16" s="4">
        <v>35835</v>
      </c>
      <c r="E16" s="4">
        <v>36489</v>
      </c>
      <c r="F16" s="4">
        <v>37162</v>
      </c>
      <c r="G16" s="4">
        <v>38613</v>
      </c>
      <c r="H16" s="4">
        <v>38580</v>
      </c>
      <c r="I16" s="4">
        <v>39398</v>
      </c>
      <c r="J16" s="4">
        <v>39331</v>
      </c>
      <c r="K16" s="4">
        <v>38462</v>
      </c>
      <c r="L16" s="4">
        <v>39266</v>
      </c>
      <c r="M16" s="40">
        <v>38896</v>
      </c>
      <c r="N16" s="13">
        <f t="shared" si="1"/>
        <v>37941.583333333336</v>
      </c>
    </row>
    <row r="17" spans="1:14" ht="12" customHeight="1" x14ac:dyDescent="0.2">
      <c r="A17" s="7" t="str">
        <f>'Pregnant Women Participating'!A17</f>
        <v>Puerto Rico</v>
      </c>
      <c r="B17" s="13">
        <v>18479</v>
      </c>
      <c r="C17" s="4">
        <v>18353</v>
      </c>
      <c r="D17" s="4">
        <v>17581</v>
      </c>
      <c r="E17" s="4">
        <v>16247</v>
      </c>
      <c r="F17" s="4">
        <v>17398</v>
      </c>
      <c r="G17" s="4">
        <v>18740</v>
      </c>
      <c r="H17" s="4">
        <v>18629</v>
      </c>
      <c r="I17" s="4">
        <v>19138</v>
      </c>
      <c r="J17" s="4">
        <v>19136</v>
      </c>
      <c r="K17" s="4">
        <v>18741</v>
      </c>
      <c r="L17" s="4">
        <v>18415</v>
      </c>
      <c r="M17" s="40">
        <v>19286</v>
      </c>
      <c r="N17" s="13">
        <f t="shared" si="1"/>
        <v>18345.25</v>
      </c>
    </row>
    <row r="18" spans="1:14" ht="12" customHeight="1" x14ac:dyDescent="0.2">
      <c r="A18" s="7" t="str">
        <f>'Pregnant Women Participating'!A18</f>
        <v>Virginia</v>
      </c>
      <c r="B18" s="13">
        <v>24896</v>
      </c>
      <c r="C18" s="4">
        <v>24521</v>
      </c>
      <c r="D18" s="4">
        <v>24333</v>
      </c>
      <c r="E18" s="4">
        <v>24794</v>
      </c>
      <c r="F18" s="4">
        <v>24374</v>
      </c>
      <c r="G18" s="4">
        <v>25454</v>
      </c>
      <c r="H18" s="4">
        <v>25864</v>
      </c>
      <c r="I18" s="4">
        <v>26348</v>
      </c>
      <c r="J18" s="4">
        <v>26175</v>
      </c>
      <c r="K18" s="4">
        <v>25725</v>
      </c>
      <c r="L18" s="4">
        <v>25513</v>
      </c>
      <c r="M18" s="40">
        <v>24545</v>
      </c>
      <c r="N18" s="13">
        <f t="shared" si="1"/>
        <v>25211.833333333332</v>
      </c>
    </row>
    <row r="19" spans="1:14" ht="12" customHeight="1" x14ac:dyDescent="0.2">
      <c r="A19" s="7" t="str">
        <f>'Pregnant Women Participating'!A19</f>
        <v>West Virginia</v>
      </c>
      <c r="B19" s="13">
        <v>7164</v>
      </c>
      <c r="C19" s="4">
        <v>7112</v>
      </c>
      <c r="D19" s="4">
        <v>7134</v>
      </c>
      <c r="E19" s="4">
        <v>7302</v>
      </c>
      <c r="F19" s="4">
        <v>7260</v>
      </c>
      <c r="G19" s="4">
        <v>7456</v>
      </c>
      <c r="H19" s="4">
        <v>7456</v>
      </c>
      <c r="I19" s="4">
        <v>7527</v>
      </c>
      <c r="J19" s="4">
        <v>7592</v>
      </c>
      <c r="K19" s="4">
        <v>7625</v>
      </c>
      <c r="L19" s="4">
        <v>7690</v>
      </c>
      <c r="M19" s="40">
        <v>7638</v>
      </c>
      <c r="N19" s="13">
        <f t="shared" si="1"/>
        <v>7413</v>
      </c>
    </row>
    <row r="20" spans="1:14" ht="12" customHeight="1" x14ac:dyDescent="0.2">
      <c r="A20" s="7" t="str">
        <f>'Pregnant Women Participating'!A20</f>
        <v>Alabama</v>
      </c>
      <c r="B20" s="13">
        <v>24327</v>
      </c>
      <c r="C20" s="4">
        <v>24148</v>
      </c>
      <c r="D20" s="4">
        <v>24266</v>
      </c>
      <c r="E20" s="4">
        <v>24681</v>
      </c>
      <c r="F20" s="4">
        <v>24358</v>
      </c>
      <c r="G20" s="4">
        <v>25009</v>
      </c>
      <c r="H20" s="4">
        <v>24762</v>
      </c>
      <c r="I20" s="4">
        <v>25438</v>
      </c>
      <c r="J20" s="4">
        <v>25295</v>
      </c>
      <c r="K20" s="4">
        <v>25252</v>
      </c>
      <c r="L20" s="4">
        <v>25712</v>
      </c>
      <c r="M20" s="40">
        <v>25637</v>
      </c>
      <c r="N20" s="13">
        <f t="shared" si="1"/>
        <v>24907.083333333332</v>
      </c>
    </row>
    <row r="21" spans="1:14" ht="12" customHeight="1" x14ac:dyDescent="0.2">
      <c r="A21" s="7" t="str">
        <f>'Pregnant Women Participating'!A21</f>
        <v>Florida</v>
      </c>
      <c r="B21" s="13">
        <v>97942</v>
      </c>
      <c r="C21" s="4">
        <v>96059</v>
      </c>
      <c r="D21" s="4">
        <v>95493</v>
      </c>
      <c r="E21" s="4">
        <v>96745</v>
      </c>
      <c r="F21" s="4">
        <v>97558</v>
      </c>
      <c r="G21" s="4">
        <v>99577</v>
      </c>
      <c r="H21" s="4">
        <v>99500</v>
      </c>
      <c r="I21" s="4">
        <v>100045</v>
      </c>
      <c r="J21" s="4">
        <v>100230</v>
      </c>
      <c r="K21" s="4">
        <v>98588</v>
      </c>
      <c r="L21" s="4">
        <v>97216</v>
      </c>
      <c r="M21" s="40">
        <v>95952</v>
      </c>
      <c r="N21" s="13">
        <f t="shared" si="1"/>
        <v>97908.75</v>
      </c>
    </row>
    <row r="22" spans="1:14" ht="12" customHeight="1" x14ac:dyDescent="0.2">
      <c r="A22" s="7" t="str">
        <f>'Pregnant Women Participating'!A22</f>
        <v>Georgia</v>
      </c>
      <c r="B22" s="13">
        <v>40206</v>
      </c>
      <c r="C22" s="4">
        <v>40993</v>
      </c>
      <c r="D22" s="4">
        <v>42050</v>
      </c>
      <c r="E22" s="4">
        <v>45256</v>
      </c>
      <c r="F22" s="4">
        <v>46886</v>
      </c>
      <c r="G22" s="4">
        <v>48904</v>
      </c>
      <c r="H22" s="4">
        <v>49624</v>
      </c>
      <c r="I22" s="4">
        <v>50470</v>
      </c>
      <c r="J22" s="4">
        <v>50801</v>
      </c>
      <c r="K22" s="4">
        <v>50761</v>
      </c>
      <c r="L22" s="4">
        <v>51177</v>
      </c>
      <c r="M22" s="40">
        <v>51140</v>
      </c>
      <c r="N22" s="13">
        <f t="shared" si="1"/>
        <v>47355.666666666664</v>
      </c>
    </row>
    <row r="23" spans="1:14" ht="12" customHeight="1" x14ac:dyDescent="0.2">
      <c r="A23" s="7" t="str">
        <f>'Pregnant Women Participating'!A23</f>
        <v>Kentucky</v>
      </c>
      <c r="B23" s="13">
        <v>23090</v>
      </c>
      <c r="C23" s="4">
        <v>23280</v>
      </c>
      <c r="D23" s="4">
        <v>23149</v>
      </c>
      <c r="E23" s="4">
        <v>23666</v>
      </c>
      <c r="F23" s="4">
        <v>23753</v>
      </c>
      <c r="G23" s="4">
        <v>23939</v>
      </c>
      <c r="H23" s="4">
        <v>23777</v>
      </c>
      <c r="I23" s="4">
        <v>24001</v>
      </c>
      <c r="J23" s="4">
        <v>24169</v>
      </c>
      <c r="K23" s="4">
        <v>23940</v>
      </c>
      <c r="L23" s="4">
        <v>22498</v>
      </c>
      <c r="M23" s="40">
        <v>22022</v>
      </c>
      <c r="N23" s="13">
        <f t="shared" si="1"/>
        <v>23440.333333333332</v>
      </c>
    </row>
    <row r="24" spans="1:14" ht="12" customHeight="1" x14ac:dyDescent="0.2">
      <c r="A24" s="7" t="str">
        <f>'Pregnant Women Participating'!A24</f>
        <v>Mississippi</v>
      </c>
      <c r="B24" s="13">
        <v>12502</v>
      </c>
      <c r="C24" s="4">
        <v>13403</v>
      </c>
      <c r="D24" s="4">
        <v>13345</v>
      </c>
      <c r="E24" s="4">
        <v>13599</v>
      </c>
      <c r="F24" s="4">
        <v>13999</v>
      </c>
      <c r="G24" s="4">
        <v>14318</v>
      </c>
      <c r="H24" s="4">
        <v>13818</v>
      </c>
      <c r="I24" s="4">
        <v>14224</v>
      </c>
      <c r="J24" s="4">
        <v>14313</v>
      </c>
      <c r="K24" s="4">
        <v>14414</v>
      </c>
      <c r="L24" s="4">
        <v>14613</v>
      </c>
      <c r="M24" s="40">
        <v>14355</v>
      </c>
      <c r="N24" s="13">
        <f t="shared" si="1"/>
        <v>13908.583333333334</v>
      </c>
    </row>
    <row r="25" spans="1:14" ht="12" customHeight="1" x14ac:dyDescent="0.2">
      <c r="A25" s="7" t="str">
        <f>'Pregnant Women Participating'!A25</f>
        <v>North Carolina</v>
      </c>
      <c r="B25" s="13">
        <v>57605</v>
      </c>
      <c r="C25" s="4">
        <v>57131</v>
      </c>
      <c r="D25" s="4">
        <v>57149</v>
      </c>
      <c r="E25" s="4">
        <v>57960</v>
      </c>
      <c r="F25" s="4">
        <v>58054</v>
      </c>
      <c r="G25" s="4">
        <v>60122</v>
      </c>
      <c r="H25" s="4">
        <v>58479</v>
      </c>
      <c r="I25" s="4">
        <v>59545</v>
      </c>
      <c r="J25" s="4">
        <v>59031</v>
      </c>
      <c r="K25" s="4">
        <v>58510</v>
      </c>
      <c r="L25" s="4">
        <v>52746</v>
      </c>
      <c r="M25" s="40">
        <v>52085</v>
      </c>
      <c r="N25" s="13">
        <f t="shared" si="1"/>
        <v>57368.083333333336</v>
      </c>
    </row>
    <row r="26" spans="1:14" ht="12" customHeight="1" x14ac:dyDescent="0.2">
      <c r="A26" s="7" t="str">
        <f>'Pregnant Women Participating'!A26</f>
        <v>South Carolina</v>
      </c>
      <c r="B26" s="13">
        <v>19642</v>
      </c>
      <c r="C26" s="4">
        <v>19725</v>
      </c>
      <c r="D26" s="4">
        <v>19522</v>
      </c>
      <c r="E26" s="4">
        <v>20063</v>
      </c>
      <c r="F26" s="4">
        <v>20347</v>
      </c>
      <c r="G26" s="4">
        <v>21159</v>
      </c>
      <c r="H26" s="4">
        <v>21158</v>
      </c>
      <c r="I26" s="4">
        <v>21138</v>
      </c>
      <c r="J26" s="4">
        <v>21030</v>
      </c>
      <c r="K26" s="4">
        <v>20538</v>
      </c>
      <c r="L26" s="4">
        <v>20731</v>
      </c>
      <c r="M26" s="40">
        <v>20788</v>
      </c>
      <c r="N26" s="13">
        <f t="shared" si="1"/>
        <v>20486.75</v>
      </c>
    </row>
    <row r="27" spans="1:14" ht="12" customHeight="1" x14ac:dyDescent="0.2">
      <c r="A27" s="7" t="str">
        <f>'Pregnant Women Participating'!A27</f>
        <v>Tennessee</v>
      </c>
      <c r="B27" s="13">
        <v>30023</v>
      </c>
      <c r="C27" s="4">
        <v>29995</v>
      </c>
      <c r="D27" s="4">
        <v>29944</v>
      </c>
      <c r="E27" s="4">
        <v>31324</v>
      </c>
      <c r="F27" s="4">
        <v>31751</v>
      </c>
      <c r="G27" s="4">
        <v>32966</v>
      </c>
      <c r="H27" s="4">
        <v>32500</v>
      </c>
      <c r="I27" s="4">
        <v>33390</v>
      </c>
      <c r="J27" s="4">
        <v>33278</v>
      </c>
      <c r="K27" s="4">
        <v>33312</v>
      </c>
      <c r="L27" s="4">
        <v>33827</v>
      </c>
      <c r="M27" s="40">
        <v>33240</v>
      </c>
      <c r="N27" s="13">
        <f t="shared" si="1"/>
        <v>32129.166666666668</v>
      </c>
    </row>
    <row r="28" spans="1:14" ht="12" customHeight="1" x14ac:dyDescent="0.2">
      <c r="A28" s="7" t="str">
        <f>'Pregnant Women Participating'!A28</f>
        <v>Choctaw Indians, MS</v>
      </c>
      <c r="B28" s="13">
        <v>167</v>
      </c>
      <c r="C28" s="4">
        <v>178</v>
      </c>
      <c r="D28" s="4">
        <v>172</v>
      </c>
      <c r="E28" s="4">
        <v>164</v>
      </c>
      <c r="F28" s="4">
        <v>170</v>
      </c>
      <c r="G28" s="4">
        <v>167</v>
      </c>
      <c r="H28" s="4">
        <v>149</v>
      </c>
      <c r="I28" s="4">
        <v>155</v>
      </c>
      <c r="J28" s="4">
        <v>153</v>
      </c>
      <c r="K28" s="4">
        <v>150</v>
      </c>
      <c r="L28" s="4">
        <v>150</v>
      </c>
      <c r="M28" s="40">
        <v>152</v>
      </c>
      <c r="N28" s="13">
        <f t="shared" si="1"/>
        <v>160.58333333333334</v>
      </c>
    </row>
    <row r="29" spans="1:14" ht="12" customHeight="1" x14ac:dyDescent="0.2">
      <c r="A29" s="7" t="str">
        <f>'Pregnant Women Participating'!A29</f>
        <v>Eastern Cherokee, NC</v>
      </c>
      <c r="B29" s="13">
        <v>102</v>
      </c>
      <c r="C29" s="4">
        <v>107</v>
      </c>
      <c r="D29" s="4">
        <v>100</v>
      </c>
      <c r="E29" s="4">
        <v>105</v>
      </c>
      <c r="F29" s="4">
        <v>100</v>
      </c>
      <c r="G29" s="4">
        <v>109</v>
      </c>
      <c r="H29" s="4">
        <v>102</v>
      </c>
      <c r="I29" s="4">
        <v>114</v>
      </c>
      <c r="J29" s="4">
        <v>104</v>
      </c>
      <c r="K29" s="4">
        <v>102</v>
      </c>
      <c r="L29" s="4">
        <v>88</v>
      </c>
      <c r="M29" s="40">
        <v>92</v>
      </c>
      <c r="N29" s="13">
        <f t="shared" si="1"/>
        <v>102.08333333333333</v>
      </c>
    </row>
    <row r="30" spans="1:14" ht="12" customHeight="1" x14ac:dyDescent="0.2">
      <c r="A30" s="7" t="str">
        <f>'Pregnant Women Participating'!A30</f>
        <v>Illinois</v>
      </c>
      <c r="B30" s="13">
        <v>36642</v>
      </c>
      <c r="C30" s="4">
        <v>36020</v>
      </c>
      <c r="D30" s="4">
        <v>35650</v>
      </c>
      <c r="E30" s="4">
        <v>36865</v>
      </c>
      <c r="F30" s="4">
        <v>36869</v>
      </c>
      <c r="G30" s="4">
        <v>37815</v>
      </c>
      <c r="H30" s="4">
        <v>37709</v>
      </c>
      <c r="I30" s="4">
        <v>37998</v>
      </c>
      <c r="J30" s="4">
        <v>38009</v>
      </c>
      <c r="K30" s="4">
        <v>37899</v>
      </c>
      <c r="L30" s="4">
        <v>38340</v>
      </c>
      <c r="M30" s="40">
        <v>38033</v>
      </c>
      <c r="N30" s="13">
        <f t="shared" si="1"/>
        <v>37320.75</v>
      </c>
    </row>
    <row r="31" spans="1:14" ht="12" customHeight="1" x14ac:dyDescent="0.2">
      <c r="A31" s="7" t="str">
        <f>'Pregnant Women Participating'!A31</f>
        <v>Indiana</v>
      </c>
      <c r="B31" s="13">
        <v>31375</v>
      </c>
      <c r="C31" s="4">
        <v>31404</v>
      </c>
      <c r="D31" s="4">
        <v>31284</v>
      </c>
      <c r="E31" s="4">
        <v>31986</v>
      </c>
      <c r="F31" s="4">
        <v>32222</v>
      </c>
      <c r="G31" s="4">
        <v>33339</v>
      </c>
      <c r="H31" s="4">
        <v>32848</v>
      </c>
      <c r="I31" s="4">
        <v>33291</v>
      </c>
      <c r="J31" s="4">
        <v>33280</v>
      </c>
      <c r="K31" s="4">
        <v>33146</v>
      </c>
      <c r="L31" s="4">
        <v>33369</v>
      </c>
      <c r="M31" s="40">
        <v>33213</v>
      </c>
      <c r="N31" s="13">
        <f t="shared" si="1"/>
        <v>32563.083333333332</v>
      </c>
    </row>
    <row r="32" spans="1:14" ht="12" customHeight="1" x14ac:dyDescent="0.2">
      <c r="A32" s="7" t="str">
        <f>'Pregnant Women Participating'!A32</f>
        <v>Iowa</v>
      </c>
      <c r="B32" s="13">
        <v>12943</v>
      </c>
      <c r="C32" s="4">
        <v>12927</v>
      </c>
      <c r="D32" s="4">
        <v>12831</v>
      </c>
      <c r="E32" s="4">
        <v>11775</v>
      </c>
      <c r="F32" s="4">
        <v>11803</v>
      </c>
      <c r="G32" s="4">
        <v>12066</v>
      </c>
      <c r="H32" s="4">
        <v>12114</v>
      </c>
      <c r="I32" s="4">
        <v>12204</v>
      </c>
      <c r="J32" s="4">
        <v>12274</v>
      </c>
      <c r="K32" s="4">
        <v>12063</v>
      </c>
      <c r="L32" s="4">
        <v>12377</v>
      </c>
      <c r="M32" s="40">
        <v>12395</v>
      </c>
      <c r="N32" s="13">
        <f t="shared" si="1"/>
        <v>12314.333333333334</v>
      </c>
    </row>
    <row r="33" spans="1:14" ht="12" customHeight="1" x14ac:dyDescent="0.2">
      <c r="A33" s="7" t="str">
        <f>'Pregnant Women Participating'!A33</f>
        <v>Michigan</v>
      </c>
      <c r="B33" s="13">
        <v>40900</v>
      </c>
      <c r="C33" s="4">
        <v>40777</v>
      </c>
      <c r="D33" s="4">
        <v>40336</v>
      </c>
      <c r="E33" s="4">
        <v>41009</v>
      </c>
      <c r="F33" s="4">
        <v>40757</v>
      </c>
      <c r="G33" s="4">
        <v>41322</v>
      </c>
      <c r="H33" s="4">
        <v>41065</v>
      </c>
      <c r="I33" s="4">
        <v>41026</v>
      </c>
      <c r="J33" s="4">
        <v>41195</v>
      </c>
      <c r="K33" s="4">
        <v>41000</v>
      </c>
      <c r="L33" s="4">
        <v>40908</v>
      </c>
      <c r="M33" s="40">
        <v>40209</v>
      </c>
      <c r="N33" s="13">
        <f t="shared" si="1"/>
        <v>40875.333333333336</v>
      </c>
    </row>
    <row r="34" spans="1:14" ht="12" customHeight="1" x14ac:dyDescent="0.2">
      <c r="A34" s="7" t="str">
        <f>'Pregnant Women Participating'!A34</f>
        <v>Minnesota</v>
      </c>
      <c r="B34" s="13">
        <v>22048</v>
      </c>
      <c r="C34" s="4">
        <v>22124</v>
      </c>
      <c r="D34" s="4">
        <v>22115</v>
      </c>
      <c r="E34" s="4">
        <v>22487</v>
      </c>
      <c r="F34" s="4">
        <v>22582</v>
      </c>
      <c r="G34" s="4">
        <v>23154</v>
      </c>
      <c r="H34" s="4">
        <v>22962</v>
      </c>
      <c r="I34" s="4">
        <v>23083</v>
      </c>
      <c r="J34" s="4">
        <v>23058</v>
      </c>
      <c r="K34" s="4">
        <v>22842</v>
      </c>
      <c r="L34" s="4">
        <v>22684</v>
      </c>
      <c r="M34" s="40">
        <v>22162</v>
      </c>
      <c r="N34" s="13">
        <f t="shared" si="1"/>
        <v>22608.416666666668</v>
      </c>
    </row>
    <row r="35" spans="1:14" ht="12" customHeight="1" x14ac:dyDescent="0.2">
      <c r="A35" s="7" t="str">
        <f>'Pregnant Women Participating'!A35</f>
        <v>Ohio</v>
      </c>
      <c r="B35" s="13">
        <v>39519</v>
      </c>
      <c r="C35" s="4">
        <v>39880</v>
      </c>
      <c r="D35" s="4">
        <v>39425</v>
      </c>
      <c r="E35" s="4">
        <v>40570</v>
      </c>
      <c r="F35" s="4">
        <v>40911</v>
      </c>
      <c r="G35" s="4">
        <v>41395</v>
      </c>
      <c r="H35" s="4">
        <v>41734</v>
      </c>
      <c r="I35" s="4">
        <v>42330</v>
      </c>
      <c r="J35" s="4">
        <v>42341</v>
      </c>
      <c r="K35" s="4">
        <v>42026</v>
      </c>
      <c r="L35" s="4">
        <v>42314</v>
      </c>
      <c r="M35" s="40">
        <v>41930</v>
      </c>
      <c r="N35" s="13">
        <f t="shared" si="1"/>
        <v>41197.916666666664</v>
      </c>
    </row>
    <row r="36" spans="1:14" ht="12" customHeight="1" x14ac:dyDescent="0.2">
      <c r="A36" s="7" t="str">
        <f>'Pregnant Women Participating'!A36</f>
        <v>Wisconsin</v>
      </c>
      <c r="B36" s="13">
        <v>17092</v>
      </c>
      <c r="C36" s="4">
        <v>17363</v>
      </c>
      <c r="D36" s="4">
        <v>17358</v>
      </c>
      <c r="E36" s="4">
        <v>17870</v>
      </c>
      <c r="F36" s="4">
        <v>17774</v>
      </c>
      <c r="G36" s="4">
        <v>18074</v>
      </c>
      <c r="H36" s="4">
        <v>18119</v>
      </c>
      <c r="I36" s="4">
        <v>18388</v>
      </c>
      <c r="J36" s="4">
        <v>18559</v>
      </c>
      <c r="K36" s="4">
        <v>18544</v>
      </c>
      <c r="L36" s="4">
        <v>18750</v>
      </c>
      <c r="M36" s="40">
        <v>18571</v>
      </c>
      <c r="N36" s="13">
        <f t="shared" si="1"/>
        <v>18038.5</v>
      </c>
    </row>
    <row r="37" spans="1:14" ht="12" customHeight="1" x14ac:dyDescent="0.2">
      <c r="A37" s="7" t="str">
        <f>'Pregnant Women Participating'!A37</f>
        <v>Arizona</v>
      </c>
      <c r="B37" s="13">
        <v>28340</v>
      </c>
      <c r="C37" s="4">
        <v>28161</v>
      </c>
      <c r="D37" s="4">
        <v>27993</v>
      </c>
      <c r="E37" s="4">
        <v>28202</v>
      </c>
      <c r="F37" s="4">
        <v>27988</v>
      </c>
      <c r="G37" s="4">
        <v>28516</v>
      </c>
      <c r="H37" s="4">
        <v>28280</v>
      </c>
      <c r="I37" s="4">
        <v>28658</v>
      </c>
      <c r="J37" s="4">
        <v>28879</v>
      </c>
      <c r="K37" s="4">
        <v>28813</v>
      </c>
      <c r="L37" s="4">
        <v>29449</v>
      </c>
      <c r="M37" s="40">
        <v>29216</v>
      </c>
      <c r="N37" s="13">
        <f t="shared" si="1"/>
        <v>28541.25</v>
      </c>
    </row>
    <row r="38" spans="1:14" ht="12" customHeight="1" x14ac:dyDescent="0.2">
      <c r="A38" s="7" t="str">
        <f>'Pregnant Women Participating'!A38</f>
        <v>Arkansas</v>
      </c>
      <c r="B38" s="13">
        <v>13646</v>
      </c>
      <c r="C38" s="4">
        <v>14716</v>
      </c>
      <c r="D38" s="4">
        <v>14918</v>
      </c>
      <c r="E38" s="4">
        <v>14159</v>
      </c>
      <c r="F38" s="4">
        <v>14978</v>
      </c>
      <c r="G38" s="4">
        <v>15647</v>
      </c>
      <c r="H38" s="4">
        <v>15342</v>
      </c>
      <c r="I38" s="4">
        <v>15614</v>
      </c>
      <c r="J38" s="4">
        <v>15798</v>
      </c>
      <c r="K38" s="4">
        <v>15425</v>
      </c>
      <c r="L38" s="4">
        <v>15795</v>
      </c>
      <c r="M38" s="40">
        <v>15407</v>
      </c>
      <c r="N38" s="13">
        <f t="shared" si="1"/>
        <v>15120.416666666666</v>
      </c>
    </row>
    <row r="39" spans="1:14" ht="12" customHeight="1" x14ac:dyDescent="0.2">
      <c r="A39" s="7" t="str">
        <f>'Pregnant Women Participating'!A39</f>
        <v>Louisiana</v>
      </c>
      <c r="B39" s="13">
        <v>24131</v>
      </c>
      <c r="C39" s="4">
        <v>23739</v>
      </c>
      <c r="D39" s="4">
        <v>23468</v>
      </c>
      <c r="E39" s="4">
        <v>24541</v>
      </c>
      <c r="F39" s="4">
        <v>24921</v>
      </c>
      <c r="G39" s="4">
        <v>25274</v>
      </c>
      <c r="H39" s="4">
        <v>24959</v>
      </c>
      <c r="I39" s="4">
        <v>25712</v>
      </c>
      <c r="J39" s="4">
        <v>26232</v>
      </c>
      <c r="K39" s="4">
        <v>26127</v>
      </c>
      <c r="L39" s="4">
        <v>26422</v>
      </c>
      <c r="M39" s="40">
        <v>26183</v>
      </c>
      <c r="N39" s="13">
        <f t="shared" si="1"/>
        <v>25142.416666666668</v>
      </c>
    </row>
    <row r="40" spans="1:14" ht="12" customHeight="1" x14ac:dyDescent="0.2">
      <c r="A40" s="7" t="str">
        <f>'Pregnant Women Participating'!A40</f>
        <v>New Mexico</v>
      </c>
      <c r="B40" s="13">
        <v>8889</v>
      </c>
      <c r="C40" s="4">
        <v>8792</v>
      </c>
      <c r="D40" s="4">
        <v>8641</v>
      </c>
      <c r="E40" s="4">
        <v>8870</v>
      </c>
      <c r="F40" s="4">
        <v>8978</v>
      </c>
      <c r="G40" s="4">
        <v>9246</v>
      </c>
      <c r="H40" s="4">
        <v>9148</v>
      </c>
      <c r="I40" s="4">
        <v>9285</v>
      </c>
      <c r="J40" s="4">
        <v>9273</v>
      </c>
      <c r="K40" s="4">
        <v>9261</v>
      </c>
      <c r="L40" s="4">
        <v>9440</v>
      </c>
      <c r="M40" s="40">
        <v>9339</v>
      </c>
      <c r="N40" s="13">
        <f t="shared" si="1"/>
        <v>9096.8333333333339</v>
      </c>
    </row>
    <row r="41" spans="1:14" ht="12" customHeight="1" x14ac:dyDescent="0.2">
      <c r="A41" s="7" t="str">
        <f>'Pregnant Women Participating'!A41</f>
        <v>Oklahoma</v>
      </c>
      <c r="B41" s="13">
        <v>16130</v>
      </c>
      <c r="C41" s="4">
        <v>16388</v>
      </c>
      <c r="D41" s="4">
        <v>16163</v>
      </c>
      <c r="E41" s="4">
        <v>16582</v>
      </c>
      <c r="F41" s="4">
        <v>16801</v>
      </c>
      <c r="G41" s="4">
        <v>17118</v>
      </c>
      <c r="H41" s="4">
        <v>17573</v>
      </c>
      <c r="I41" s="4">
        <v>17902</v>
      </c>
      <c r="J41" s="4">
        <v>18144</v>
      </c>
      <c r="K41" s="4">
        <v>17928</v>
      </c>
      <c r="L41" s="4">
        <v>17888</v>
      </c>
      <c r="M41" s="40">
        <v>17728</v>
      </c>
      <c r="N41" s="13">
        <f t="shared" si="1"/>
        <v>17195.416666666668</v>
      </c>
    </row>
    <row r="42" spans="1:14" ht="12" customHeight="1" x14ac:dyDescent="0.2">
      <c r="A42" s="7" t="str">
        <f>'Pregnant Women Participating'!A42</f>
        <v>Texas</v>
      </c>
      <c r="B42" s="13">
        <v>201098</v>
      </c>
      <c r="C42" s="4">
        <v>201222</v>
      </c>
      <c r="D42" s="4">
        <v>198797</v>
      </c>
      <c r="E42" s="4">
        <v>201790</v>
      </c>
      <c r="F42" s="4">
        <v>203842</v>
      </c>
      <c r="G42" s="4">
        <v>209135</v>
      </c>
      <c r="H42" s="4">
        <v>210043</v>
      </c>
      <c r="I42" s="4">
        <v>213922</v>
      </c>
      <c r="J42" s="4">
        <v>215305</v>
      </c>
      <c r="K42" s="4">
        <v>214709</v>
      </c>
      <c r="L42" s="4">
        <v>216204</v>
      </c>
      <c r="M42" s="40">
        <v>211480</v>
      </c>
      <c r="N42" s="13">
        <f t="shared" si="1"/>
        <v>208128.91666666666</v>
      </c>
    </row>
    <row r="43" spans="1:14" ht="12" customHeight="1" x14ac:dyDescent="0.2">
      <c r="A43" s="7" t="str">
        <f>'Pregnant Women Participating'!A43</f>
        <v>Utah</v>
      </c>
      <c r="B43" s="13">
        <v>9200</v>
      </c>
      <c r="C43" s="4">
        <v>9306</v>
      </c>
      <c r="D43" s="4">
        <v>9312</v>
      </c>
      <c r="E43" s="4">
        <v>8869</v>
      </c>
      <c r="F43" s="4">
        <v>9079</v>
      </c>
      <c r="G43" s="4">
        <v>9347</v>
      </c>
      <c r="H43" s="4">
        <v>9339</v>
      </c>
      <c r="I43" s="4">
        <v>9437</v>
      </c>
      <c r="J43" s="4">
        <v>9427</v>
      </c>
      <c r="K43" s="4">
        <v>9409</v>
      </c>
      <c r="L43" s="4">
        <v>9784</v>
      </c>
      <c r="M43" s="40">
        <v>10587</v>
      </c>
      <c r="N43" s="13">
        <f t="shared" si="1"/>
        <v>9424.6666666666661</v>
      </c>
    </row>
    <row r="44" spans="1:14" ht="12" customHeight="1" x14ac:dyDescent="0.2">
      <c r="A44" s="7" t="str">
        <f>'Pregnant Women Participating'!A44</f>
        <v>Inter-Tribal Council, AZ</v>
      </c>
      <c r="B44" s="13">
        <v>1260</v>
      </c>
      <c r="C44" s="4">
        <v>1218</v>
      </c>
      <c r="D44" s="4">
        <v>1212</v>
      </c>
      <c r="E44" s="4">
        <v>1177</v>
      </c>
      <c r="F44" s="4">
        <v>1172</v>
      </c>
      <c r="G44" s="4">
        <v>1158</v>
      </c>
      <c r="H44" s="4">
        <v>1126</v>
      </c>
      <c r="I44" s="4">
        <v>1146</v>
      </c>
      <c r="J44" s="4">
        <v>1185</v>
      </c>
      <c r="K44" s="4">
        <v>1158</v>
      </c>
      <c r="L44" s="4">
        <v>1074</v>
      </c>
      <c r="M44" s="40">
        <v>1081</v>
      </c>
      <c r="N44" s="13">
        <f t="shared" si="1"/>
        <v>1163.9166666666667</v>
      </c>
    </row>
    <row r="45" spans="1:14" ht="12" customHeight="1" x14ac:dyDescent="0.2">
      <c r="A45" s="7" t="str">
        <f>'Pregnant Women Participating'!A45</f>
        <v>Navajo Nation, AZ</v>
      </c>
      <c r="B45" s="13">
        <v>947</v>
      </c>
      <c r="C45" s="4">
        <v>920</v>
      </c>
      <c r="D45" s="4">
        <v>924</v>
      </c>
      <c r="E45" s="4">
        <v>944</v>
      </c>
      <c r="F45" s="4">
        <v>910</v>
      </c>
      <c r="G45" s="4">
        <v>920</v>
      </c>
      <c r="H45" s="4">
        <v>926</v>
      </c>
      <c r="I45" s="4">
        <v>922</v>
      </c>
      <c r="J45" s="4">
        <v>935</v>
      </c>
      <c r="K45" s="4">
        <v>963</v>
      </c>
      <c r="L45" s="4">
        <v>960</v>
      </c>
      <c r="M45" s="40">
        <v>960</v>
      </c>
      <c r="N45" s="13">
        <f t="shared" si="1"/>
        <v>935.91666666666663</v>
      </c>
    </row>
    <row r="46" spans="1:14" ht="12" customHeight="1" x14ac:dyDescent="0.2">
      <c r="A46" s="7" t="str">
        <f>'Pregnant Women Participating'!A46</f>
        <v>Acoma, Canoncito &amp; Laguna, NM</v>
      </c>
      <c r="B46" s="13">
        <v>60</v>
      </c>
      <c r="C46" s="4">
        <v>58</v>
      </c>
      <c r="D46" s="4">
        <v>58</v>
      </c>
      <c r="E46" s="4">
        <v>61</v>
      </c>
      <c r="F46" s="4">
        <v>58</v>
      </c>
      <c r="G46" s="4">
        <v>55</v>
      </c>
      <c r="H46" s="4">
        <v>54</v>
      </c>
      <c r="I46" s="4">
        <v>62</v>
      </c>
      <c r="J46" s="4">
        <v>62</v>
      </c>
      <c r="K46" s="4">
        <v>61</v>
      </c>
      <c r="L46" s="4">
        <v>66</v>
      </c>
      <c r="M46" s="40">
        <v>68</v>
      </c>
      <c r="N46" s="13">
        <f t="shared" si="1"/>
        <v>60.25</v>
      </c>
    </row>
    <row r="47" spans="1:14" ht="12" customHeight="1" x14ac:dyDescent="0.2">
      <c r="A47" s="7" t="str">
        <f>'Pregnant Women Participating'!A47</f>
        <v>Eight Northern Pueblos, NM</v>
      </c>
      <c r="B47" s="13">
        <v>42</v>
      </c>
      <c r="C47" s="4">
        <v>45</v>
      </c>
      <c r="D47" s="4">
        <v>53</v>
      </c>
      <c r="E47" s="4">
        <v>62</v>
      </c>
      <c r="F47" s="4">
        <v>60</v>
      </c>
      <c r="G47" s="4">
        <v>55</v>
      </c>
      <c r="H47" s="4">
        <v>56</v>
      </c>
      <c r="I47" s="4">
        <v>56</v>
      </c>
      <c r="J47" s="4">
        <v>62</v>
      </c>
      <c r="K47" s="4">
        <v>70</v>
      </c>
      <c r="L47" s="4">
        <v>68</v>
      </c>
      <c r="M47" s="40">
        <v>70</v>
      </c>
      <c r="N47" s="13">
        <f t="shared" si="1"/>
        <v>58.25</v>
      </c>
    </row>
    <row r="48" spans="1:14" ht="12" customHeight="1" x14ac:dyDescent="0.2">
      <c r="A48" s="7" t="str">
        <f>'Pregnant Women Participating'!A48</f>
        <v>Five Sandoval Pueblos, NM</v>
      </c>
      <c r="B48" s="13">
        <v>20</v>
      </c>
      <c r="C48" s="4">
        <v>22</v>
      </c>
      <c r="D48" s="4">
        <v>23</v>
      </c>
      <c r="E48" s="4">
        <v>24</v>
      </c>
      <c r="F48" s="4">
        <v>27</v>
      </c>
      <c r="G48" s="4">
        <v>27</v>
      </c>
      <c r="H48" s="4">
        <v>29</v>
      </c>
      <c r="I48" s="4">
        <v>30</v>
      </c>
      <c r="J48" s="4">
        <v>33</v>
      </c>
      <c r="K48" s="4">
        <v>34</v>
      </c>
      <c r="L48" s="4">
        <v>32</v>
      </c>
      <c r="M48" s="40">
        <v>35</v>
      </c>
      <c r="N48" s="13">
        <f t="shared" si="1"/>
        <v>28</v>
      </c>
    </row>
    <row r="49" spans="1:14" ht="12" customHeight="1" x14ac:dyDescent="0.2">
      <c r="A49" s="7" t="str">
        <f>'Pregnant Women Participating'!A49</f>
        <v>Isleta Pueblo, NM</v>
      </c>
      <c r="B49" s="13">
        <v>196</v>
      </c>
      <c r="C49" s="4">
        <v>193</v>
      </c>
      <c r="D49" s="4">
        <v>196</v>
      </c>
      <c r="E49" s="4">
        <v>204</v>
      </c>
      <c r="F49" s="4">
        <v>219</v>
      </c>
      <c r="G49" s="4">
        <v>224</v>
      </c>
      <c r="H49" s="4">
        <v>228</v>
      </c>
      <c r="I49" s="4">
        <v>241</v>
      </c>
      <c r="J49" s="4">
        <v>247</v>
      </c>
      <c r="K49" s="4">
        <v>232</v>
      </c>
      <c r="L49" s="4">
        <v>240</v>
      </c>
      <c r="M49" s="40">
        <v>235</v>
      </c>
      <c r="N49" s="13">
        <f t="shared" si="1"/>
        <v>221.25</v>
      </c>
    </row>
    <row r="50" spans="1:14" ht="12" customHeight="1" x14ac:dyDescent="0.2">
      <c r="A50" s="7" t="str">
        <f>'Pregnant Women Participating'!A50</f>
        <v>San Felipe Pueblo, NM</v>
      </c>
      <c r="B50" s="13">
        <v>38</v>
      </c>
      <c r="C50" s="4">
        <v>34</v>
      </c>
      <c r="D50" s="4">
        <v>30</v>
      </c>
      <c r="E50" s="4">
        <v>39</v>
      </c>
      <c r="F50" s="4">
        <v>43</v>
      </c>
      <c r="G50" s="4">
        <v>37</v>
      </c>
      <c r="H50" s="4">
        <v>38</v>
      </c>
      <c r="I50" s="4">
        <v>40</v>
      </c>
      <c r="J50" s="4">
        <v>42</v>
      </c>
      <c r="K50" s="4">
        <v>46</v>
      </c>
      <c r="L50" s="4">
        <v>46</v>
      </c>
      <c r="M50" s="40">
        <v>47</v>
      </c>
      <c r="N50" s="13">
        <f t="shared" si="1"/>
        <v>40</v>
      </c>
    </row>
    <row r="51" spans="1:14" ht="12" customHeight="1" x14ac:dyDescent="0.2">
      <c r="A51" s="7" t="str">
        <f>'Pregnant Women Participating'!A51</f>
        <v>Santo Domingo Tribe, NM</v>
      </c>
      <c r="B51" s="13">
        <v>24</v>
      </c>
      <c r="C51" s="4">
        <v>25</v>
      </c>
      <c r="D51" s="4">
        <v>28</v>
      </c>
      <c r="E51" s="4">
        <v>29</v>
      </c>
      <c r="F51" s="4">
        <v>29</v>
      </c>
      <c r="G51" s="4">
        <v>29</v>
      </c>
      <c r="H51" s="4">
        <v>32</v>
      </c>
      <c r="I51" s="4">
        <v>27</v>
      </c>
      <c r="J51" s="4">
        <v>28</v>
      </c>
      <c r="K51" s="4">
        <v>25</v>
      </c>
      <c r="L51" s="4">
        <v>22</v>
      </c>
      <c r="M51" s="40">
        <v>23</v>
      </c>
      <c r="N51" s="13">
        <f t="shared" si="1"/>
        <v>26.75</v>
      </c>
    </row>
    <row r="52" spans="1:14" ht="12" customHeight="1" x14ac:dyDescent="0.2">
      <c r="A52" s="7" t="str">
        <f>'Pregnant Women Participating'!A52</f>
        <v>Zuni Pueblo, NM</v>
      </c>
      <c r="B52" s="13">
        <v>87</v>
      </c>
      <c r="C52" s="4">
        <v>96</v>
      </c>
      <c r="D52" s="4">
        <v>104</v>
      </c>
      <c r="E52" s="4">
        <v>86</v>
      </c>
      <c r="F52" s="4">
        <v>96</v>
      </c>
      <c r="G52" s="4">
        <v>90</v>
      </c>
      <c r="H52" s="4">
        <v>91</v>
      </c>
      <c r="I52" s="4">
        <v>102</v>
      </c>
      <c r="J52" s="4">
        <v>109</v>
      </c>
      <c r="K52" s="4">
        <v>104</v>
      </c>
      <c r="L52" s="4">
        <v>104</v>
      </c>
      <c r="M52" s="40">
        <v>103</v>
      </c>
      <c r="N52" s="13">
        <f t="shared" si="1"/>
        <v>97.666666666666671</v>
      </c>
    </row>
    <row r="53" spans="1:14" ht="12" customHeight="1" x14ac:dyDescent="0.2">
      <c r="A53" s="7" t="str">
        <f>'Pregnant Women Participating'!A53</f>
        <v>Cherokee Nation, OK</v>
      </c>
      <c r="B53" s="13">
        <v>1089</v>
      </c>
      <c r="C53" s="4">
        <v>1121</v>
      </c>
      <c r="D53" s="4">
        <v>1111</v>
      </c>
      <c r="E53" s="4">
        <v>1156</v>
      </c>
      <c r="F53" s="4">
        <v>1187</v>
      </c>
      <c r="G53" s="4">
        <v>1247</v>
      </c>
      <c r="H53" s="4">
        <v>1310</v>
      </c>
      <c r="I53" s="4">
        <v>1335</v>
      </c>
      <c r="J53" s="4">
        <v>1392</v>
      </c>
      <c r="K53" s="4">
        <v>1520</v>
      </c>
      <c r="L53" s="4">
        <v>1629</v>
      </c>
      <c r="M53" s="40">
        <v>1693</v>
      </c>
      <c r="N53" s="13">
        <f t="shared" si="1"/>
        <v>1315.8333333333333</v>
      </c>
    </row>
    <row r="54" spans="1:14" ht="12" customHeight="1" x14ac:dyDescent="0.2">
      <c r="A54" s="7" t="str">
        <f>'Pregnant Women Participating'!A54</f>
        <v>Chickasaw Nation, OK</v>
      </c>
      <c r="B54" s="13">
        <v>729</v>
      </c>
      <c r="C54" s="4">
        <v>723</v>
      </c>
      <c r="D54" s="4">
        <v>726</v>
      </c>
      <c r="E54" s="4">
        <v>749</v>
      </c>
      <c r="F54" s="4">
        <v>741</v>
      </c>
      <c r="G54" s="4">
        <v>770</v>
      </c>
      <c r="H54" s="4">
        <v>770</v>
      </c>
      <c r="I54" s="4">
        <v>810</v>
      </c>
      <c r="J54" s="4">
        <v>816</v>
      </c>
      <c r="K54" s="4">
        <v>818</v>
      </c>
      <c r="L54" s="4">
        <v>863</v>
      </c>
      <c r="M54" s="40">
        <v>864</v>
      </c>
      <c r="N54" s="13">
        <f t="shared" si="1"/>
        <v>781.58333333333337</v>
      </c>
    </row>
    <row r="55" spans="1:14" ht="12" customHeight="1" x14ac:dyDescent="0.2">
      <c r="A55" s="7" t="str">
        <f>'Pregnant Women Participating'!A55</f>
        <v>Choctaw Nation, OK</v>
      </c>
      <c r="B55" s="13">
        <v>967</v>
      </c>
      <c r="C55" s="4">
        <v>984</v>
      </c>
      <c r="D55" s="4">
        <v>987</v>
      </c>
      <c r="E55" s="4">
        <v>988</v>
      </c>
      <c r="F55" s="4">
        <v>1018</v>
      </c>
      <c r="G55" s="4">
        <v>1013</v>
      </c>
      <c r="H55" s="4">
        <v>1021</v>
      </c>
      <c r="I55" s="4">
        <v>1034</v>
      </c>
      <c r="J55" s="4">
        <v>1031</v>
      </c>
      <c r="K55" s="4">
        <v>1008</v>
      </c>
      <c r="L55" s="4">
        <v>1047</v>
      </c>
      <c r="M55" s="40">
        <v>1016</v>
      </c>
      <c r="N55" s="13">
        <f t="shared" si="1"/>
        <v>1009.5</v>
      </c>
    </row>
    <row r="56" spans="1:14" ht="12" customHeight="1" x14ac:dyDescent="0.2">
      <c r="A56" s="7" t="str">
        <f>'Pregnant Women Participating'!A56</f>
        <v>Citizen Potawatomi Nation, OK</v>
      </c>
      <c r="B56" s="13">
        <v>254</v>
      </c>
      <c r="C56" s="4">
        <v>257</v>
      </c>
      <c r="D56" s="4">
        <v>263</v>
      </c>
      <c r="E56" s="4">
        <v>275</v>
      </c>
      <c r="F56" s="4">
        <v>267</v>
      </c>
      <c r="G56" s="4">
        <v>277</v>
      </c>
      <c r="H56" s="4">
        <v>286</v>
      </c>
      <c r="I56" s="4">
        <v>291</v>
      </c>
      <c r="J56" s="4">
        <v>313</v>
      </c>
      <c r="K56" s="4">
        <v>318</v>
      </c>
      <c r="L56" s="4">
        <v>304</v>
      </c>
      <c r="M56" s="40">
        <v>321</v>
      </c>
      <c r="N56" s="13">
        <f t="shared" si="1"/>
        <v>285.5</v>
      </c>
    </row>
    <row r="57" spans="1:14" ht="12" customHeight="1" x14ac:dyDescent="0.2">
      <c r="A57" s="7" t="str">
        <f>'Pregnant Women Participating'!A57</f>
        <v>Inter-Tribal Council, OK</v>
      </c>
      <c r="B57" s="13">
        <v>109</v>
      </c>
      <c r="C57" s="4">
        <v>110</v>
      </c>
      <c r="D57" s="4">
        <v>105</v>
      </c>
      <c r="E57" s="4">
        <v>102</v>
      </c>
      <c r="F57" s="4">
        <v>115</v>
      </c>
      <c r="G57" s="4">
        <v>117</v>
      </c>
      <c r="H57" s="4">
        <v>103</v>
      </c>
      <c r="I57" s="4">
        <v>100</v>
      </c>
      <c r="J57" s="4">
        <v>108</v>
      </c>
      <c r="K57" s="4">
        <v>100</v>
      </c>
      <c r="L57" s="4">
        <v>110</v>
      </c>
      <c r="M57" s="40">
        <v>107</v>
      </c>
      <c r="N57" s="13">
        <f t="shared" si="1"/>
        <v>107.16666666666667</v>
      </c>
    </row>
    <row r="58" spans="1:14" ht="12" customHeight="1" x14ac:dyDescent="0.2">
      <c r="A58" s="7" t="str">
        <f>'Pregnant Women Participating'!A58</f>
        <v>Muscogee Creek Nation, OK</v>
      </c>
      <c r="B58" s="13">
        <v>369</v>
      </c>
      <c r="C58" s="4">
        <v>377</v>
      </c>
      <c r="D58" s="4">
        <v>382</v>
      </c>
      <c r="E58" s="4">
        <v>402</v>
      </c>
      <c r="F58" s="4">
        <v>416</v>
      </c>
      <c r="G58" s="4">
        <v>426</v>
      </c>
      <c r="H58" s="4">
        <v>411</v>
      </c>
      <c r="I58" s="4">
        <v>412</v>
      </c>
      <c r="J58" s="4">
        <v>404</v>
      </c>
      <c r="K58" s="4">
        <v>405</v>
      </c>
      <c r="L58" s="4">
        <v>403</v>
      </c>
      <c r="M58" s="40">
        <v>410</v>
      </c>
      <c r="N58" s="13">
        <f t="shared" si="1"/>
        <v>401.41666666666669</v>
      </c>
    </row>
    <row r="59" spans="1:14" ht="12" customHeight="1" x14ac:dyDescent="0.2">
      <c r="A59" s="7" t="str">
        <f>'Pregnant Women Participating'!A59</f>
        <v>Osage Tribal Council, OK</v>
      </c>
      <c r="B59" s="13">
        <v>676</v>
      </c>
      <c r="C59" s="4">
        <v>659</v>
      </c>
      <c r="D59" s="4">
        <v>645</v>
      </c>
      <c r="E59" s="4">
        <v>650</v>
      </c>
      <c r="F59" s="4">
        <v>668</v>
      </c>
      <c r="G59" s="4">
        <v>682</v>
      </c>
      <c r="H59" s="4">
        <v>699</v>
      </c>
      <c r="I59" s="4">
        <v>727</v>
      </c>
      <c r="J59" s="4">
        <v>718</v>
      </c>
      <c r="K59" s="4">
        <v>712</v>
      </c>
      <c r="L59" s="4">
        <v>679</v>
      </c>
      <c r="M59" s="40">
        <v>651</v>
      </c>
      <c r="N59" s="13">
        <f t="shared" si="1"/>
        <v>680.5</v>
      </c>
    </row>
    <row r="60" spans="1:14" ht="12" customHeight="1" x14ac:dyDescent="0.2">
      <c r="A60" s="7" t="str">
        <f>'Pregnant Women Participating'!A60</f>
        <v>Otoe-Missouria Tribe, OK</v>
      </c>
      <c r="B60" s="13">
        <v>48</v>
      </c>
      <c r="C60" s="4">
        <v>49</v>
      </c>
      <c r="D60" s="4">
        <v>49</v>
      </c>
      <c r="E60" s="4">
        <v>52</v>
      </c>
      <c r="F60" s="4">
        <v>49</v>
      </c>
      <c r="G60" s="4">
        <v>46</v>
      </c>
      <c r="H60" s="4">
        <v>48</v>
      </c>
      <c r="I60" s="4">
        <v>46</v>
      </c>
      <c r="J60" s="4">
        <v>50</v>
      </c>
      <c r="K60" s="4">
        <v>49</v>
      </c>
      <c r="L60" s="4">
        <v>59</v>
      </c>
      <c r="M60" s="40">
        <v>63</v>
      </c>
      <c r="N60" s="13">
        <f t="shared" si="1"/>
        <v>50.666666666666664</v>
      </c>
    </row>
    <row r="61" spans="1:14" ht="12" customHeight="1" x14ac:dyDescent="0.2">
      <c r="A61" s="7" t="str">
        <f>'Pregnant Women Participating'!A61</f>
        <v>Wichita, Caddo &amp; Delaware (WCD), OK</v>
      </c>
      <c r="B61" s="13">
        <v>830</v>
      </c>
      <c r="C61" s="4">
        <v>833</v>
      </c>
      <c r="D61" s="4">
        <v>831</v>
      </c>
      <c r="E61" s="4">
        <v>837</v>
      </c>
      <c r="F61" s="4">
        <v>827</v>
      </c>
      <c r="G61" s="4">
        <v>821</v>
      </c>
      <c r="H61" s="4">
        <v>834</v>
      </c>
      <c r="I61" s="4">
        <v>837</v>
      </c>
      <c r="J61" s="4">
        <v>861</v>
      </c>
      <c r="K61" s="4">
        <v>852</v>
      </c>
      <c r="L61" s="4">
        <v>839</v>
      </c>
      <c r="M61" s="40">
        <v>799</v>
      </c>
      <c r="N61" s="13">
        <f t="shared" si="1"/>
        <v>833.41666666666663</v>
      </c>
    </row>
    <row r="62" spans="1:14" ht="12" customHeight="1" x14ac:dyDescent="0.2">
      <c r="A62" s="7" t="str">
        <f>'Pregnant Women Participating'!A62</f>
        <v>Colorado</v>
      </c>
      <c r="B62" s="13">
        <v>18602</v>
      </c>
      <c r="C62" s="4">
        <v>18533</v>
      </c>
      <c r="D62" s="4">
        <v>18587</v>
      </c>
      <c r="E62" s="4">
        <v>18609</v>
      </c>
      <c r="F62" s="4">
        <v>19012</v>
      </c>
      <c r="G62" s="4">
        <v>19569</v>
      </c>
      <c r="H62" s="4">
        <v>19437</v>
      </c>
      <c r="I62" s="4">
        <v>19637</v>
      </c>
      <c r="J62" s="4">
        <v>19916</v>
      </c>
      <c r="K62" s="4">
        <v>19726</v>
      </c>
      <c r="L62" s="4">
        <v>20148</v>
      </c>
      <c r="M62" s="40">
        <v>20313</v>
      </c>
      <c r="N62" s="13">
        <f t="shared" si="1"/>
        <v>19340.75</v>
      </c>
    </row>
    <row r="63" spans="1:14" ht="12" customHeight="1" x14ac:dyDescent="0.2">
      <c r="A63" s="7" t="str">
        <f>'Pregnant Women Participating'!A63</f>
        <v>Kansas</v>
      </c>
      <c r="B63" s="13">
        <v>10226</v>
      </c>
      <c r="C63" s="4">
        <v>10084</v>
      </c>
      <c r="D63" s="4">
        <v>9894</v>
      </c>
      <c r="E63" s="4">
        <v>10162</v>
      </c>
      <c r="F63" s="4">
        <v>10094</v>
      </c>
      <c r="G63" s="4">
        <v>10379</v>
      </c>
      <c r="H63" s="4">
        <v>10199</v>
      </c>
      <c r="I63" s="4">
        <v>10413</v>
      </c>
      <c r="J63" s="4">
        <v>10471</v>
      </c>
      <c r="K63" s="4">
        <v>10359</v>
      </c>
      <c r="L63" s="4">
        <v>10640</v>
      </c>
      <c r="M63" s="40">
        <v>10508</v>
      </c>
      <c r="N63" s="13">
        <f t="shared" si="1"/>
        <v>10285.75</v>
      </c>
    </row>
    <row r="64" spans="1:14" ht="12" customHeight="1" x14ac:dyDescent="0.2">
      <c r="A64" s="7" t="str">
        <f>'Pregnant Women Participating'!A64</f>
        <v>Missouri</v>
      </c>
      <c r="B64" s="13">
        <v>21478</v>
      </c>
      <c r="C64" s="4">
        <v>21938</v>
      </c>
      <c r="D64" s="4">
        <v>21609</v>
      </c>
      <c r="E64" s="4">
        <v>21608</v>
      </c>
      <c r="F64" s="4">
        <v>22123</v>
      </c>
      <c r="G64" s="4">
        <v>22349</v>
      </c>
      <c r="H64" s="4">
        <v>22271</v>
      </c>
      <c r="I64" s="4">
        <v>22587</v>
      </c>
      <c r="J64" s="4">
        <v>22650</v>
      </c>
      <c r="K64" s="4">
        <v>22340</v>
      </c>
      <c r="L64" s="4">
        <v>22964</v>
      </c>
      <c r="M64" s="40">
        <v>22967</v>
      </c>
      <c r="N64" s="13">
        <f t="shared" si="1"/>
        <v>22240.333333333332</v>
      </c>
    </row>
    <row r="65" spans="1:14" ht="12" customHeight="1" x14ac:dyDescent="0.2">
      <c r="A65" s="7" t="str">
        <f>'Pregnant Women Participating'!A65</f>
        <v>Montana</v>
      </c>
      <c r="B65" s="13">
        <v>2816</v>
      </c>
      <c r="C65" s="4">
        <v>2908</v>
      </c>
      <c r="D65" s="4">
        <v>2916</v>
      </c>
      <c r="E65" s="4">
        <v>2965</v>
      </c>
      <c r="F65" s="4">
        <v>3003</v>
      </c>
      <c r="G65" s="4">
        <v>3019</v>
      </c>
      <c r="H65" s="4">
        <v>3009</v>
      </c>
      <c r="I65" s="4">
        <v>3035</v>
      </c>
      <c r="J65" s="4">
        <v>3010</v>
      </c>
      <c r="K65" s="4">
        <v>2934</v>
      </c>
      <c r="L65" s="4">
        <v>2983</v>
      </c>
      <c r="M65" s="40">
        <v>2945</v>
      </c>
      <c r="N65" s="13">
        <f t="shared" si="1"/>
        <v>2961.9166666666665</v>
      </c>
    </row>
    <row r="66" spans="1:14" ht="12" customHeight="1" x14ac:dyDescent="0.2">
      <c r="A66" s="7" t="str">
        <f>'Pregnant Women Participating'!A66</f>
        <v>Nebraska</v>
      </c>
      <c r="B66" s="13">
        <v>7123</v>
      </c>
      <c r="C66" s="4">
        <v>7257</v>
      </c>
      <c r="D66" s="4">
        <v>7314</v>
      </c>
      <c r="E66" s="4">
        <v>7319</v>
      </c>
      <c r="F66" s="4">
        <v>7447</v>
      </c>
      <c r="G66" s="4">
        <v>7571</v>
      </c>
      <c r="H66" s="4">
        <v>7583</v>
      </c>
      <c r="I66" s="4">
        <v>7698</v>
      </c>
      <c r="J66" s="4">
        <v>7717</v>
      </c>
      <c r="K66" s="4">
        <v>7594</v>
      </c>
      <c r="L66" s="4">
        <v>7626</v>
      </c>
      <c r="M66" s="40">
        <v>7565</v>
      </c>
      <c r="N66" s="13">
        <f t="shared" si="1"/>
        <v>7484.5</v>
      </c>
    </row>
    <row r="67" spans="1:14" ht="12" customHeight="1" x14ac:dyDescent="0.2">
      <c r="A67" s="7" t="str">
        <f>'Pregnant Women Participating'!A67</f>
        <v>North Dakota</v>
      </c>
      <c r="B67" s="13">
        <v>1979</v>
      </c>
      <c r="C67" s="4">
        <v>1974</v>
      </c>
      <c r="D67" s="4">
        <v>1919</v>
      </c>
      <c r="E67" s="4">
        <v>1997</v>
      </c>
      <c r="F67" s="4">
        <v>2002</v>
      </c>
      <c r="G67" s="4">
        <v>2026</v>
      </c>
      <c r="H67" s="4">
        <v>2021</v>
      </c>
      <c r="I67" s="4">
        <v>2039</v>
      </c>
      <c r="J67" s="4">
        <v>2093</v>
      </c>
      <c r="K67" s="4">
        <v>2084</v>
      </c>
      <c r="L67" s="4">
        <v>2122</v>
      </c>
      <c r="M67" s="40">
        <v>2111</v>
      </c>
      <c r="N67" s="13">
        <f t="shared" si="1"/>
        <v>2030.5833333333333</v>
      </c>
    </row>
    <row r="68" spans="1:14" ht="12" customHeight="1" x14ac:dyDescent="0.2">
      <c r="A68" s="7" t="str">
        <f>'Pregnant Women Participating'!A68</f>
        <v>South Dakota</v>
      </c>
      <c r="B68" s="13">
        <v>2731</v>
      </c>
      <c r="C68" s="4">
        <v>2698</v>
      </c>
      <c r="D68" s="4">
        <v>2671</v>
      </c>
      <c r="E68" s="4">
        <v>2778</v>
      </c>
      <c r="F68" s="4">
        <v>2776</v>
      </c>
      <c r="G68" s="4">
        <v>2865</v>
      </c>
      <c r="H68" s="4">
        <v>2832</v>
      </c>
      <c r="I68" s="4">
        <v>2885</v>
      </c>
      <c r="J68" s="4">
        <v>2846</v>
      </c>
      <c r="K68" s="4">
        <v>2822</v>
      </c>
      <c r="L68" s="4">
        <v>2838</v>
      </c>
      <c r="M68" s="40">
        <v>2807</v>
      </c>
      <c r="N68" s="13">
        <f t="shared" si="1"/>
        <v>2795.75</v>
      </c>
    </row>
    <row r="69" spans="1:14" ht="12" customHeight="1" x14ac:dyDescent="0.2">
      <c r="A69" s="7" t="str">
        <f>'Pregnant Women Participating'!A69</f>
        <v>Wyoming</v>
      </c>
      <c r="B69" s="13">
        <v>1601</v>
      </c>
      <c r="C69" s="4">
        <v>1597</v>
      </c>
      <c r="D69" s="4">
        <v>1610</v>
      </c>
      <c r="E69" s="4">
        <v>1688</v>
      </c>
      <c r="F69" s="4">
        <v>1666</v>
      </c>
      <c r="G69" s="4">
        <v>1708</v>
      </c>
      <c r="H69" s="4">
        <v>1701</v>
      </c>
      <c r="I69" s="4">
        <v>1728</v>
      </c>
      <c r="J69" s="4">
        <v>1745</v>
      </c>
      <c r="K69" s="4">
        <v>1687</v>
      </c>
      <c r="L69" s="4">
        <v>1726</v>
      </c>
      <c r="M69" s="40">
        <v>1691</v>
      </c>
      <c r="N69" s="13">
        <f t="shared" si="1"/>
        <v>1679</v>
      </c>
    </row>
    <row r="70" spans="1:14" ht="12" customHeight="1" x14ac:dyDescent="0.2">
      <c r="A70" s="7" t="str">
        <f>'Pregnant Women Participating'!A70</f>
        <v>Ute Mountain Ute Tribe, CO</v>
      </c>
      <c r="B70" s="13">
        <v>33</v>
      </c>
      <c r="C70" s="4">
        <v>35</v>
      </c>
      <c r="D70" s="4">
        <v>37</v>
      </c>
      <c r="E70" s="4">
        <v>35</v>
      </c>
      <c r="F70" s="4">
        <v>33</v>
      </c>
      <c r="G70" s="4">
        <v>30</v>
      </c>
      <c r="H70" s="4">
        <v>36</v>
      </c>
      <c r="I70" s="4">
        <v>32</v>
      </c>
      <c r="J70" s="4">
        <v>32</v>
      </c>
      <c r="K70" s="4">
        <v>35</v>
      </c>
      <c r="L70" s="4">
        <v>32</v>
      </c>
      <c r="M70" s="40">
        <v>34</v>
      </c>
      <c r="N70" s="13">
        <f t="shared" si="1"/>
        <v>33.666666666666664</v>
      </c>
    </row>
    <row r="71" spans="1:14" ht="12" customHeight="1" x14ac:dyDescent="0.2">
      <c r="A71" s="7" t="str">
        <f>'Pregnant Women Participating'!A71</f>
        <v>Omaha Sioux, NE</v>
      </c>
      <c r="B71" s="13">
        <v>36</v>
      </c>
      <c r="C71" s="4">
        <v>40</v>
      </c>
      <c r="D71" s="4">
        <v>35</v>
      </c>
      <c r="E71" s="4">
        <v>35</v>
      </c>
      <c r="F71" s="4">
        <v>33</v>
      </c>
      <c r="G71" s="4">
        <v>35</v>
      </c>
      <c r="H71" s="4">
        <v>37</v>
      </c>
      <c r="I71" s="4">
        <v>38</v>
      </c>
      <c r="J71" s="4">
        <v>41</v>
      </c>
      <c r="K71" s="4">
        <v>40</v>
      </c>
      <c r="L71" s="4">
        <v>38</v>
      </c>
      <c r="M71" s="40">
        <v>36</v>
      </c>
      <c r="N71" s="13">
        <f t="shared" si="1"/>
        <v>37</v>
      </c>
    </row>
    <row r="72" spans="1:14" ht="12" customHeight="1" x14ac:dyDescent="0.2">
      <c r="A72" s="7" t="str">
        <f>'Pregnant Women Participating'!A72</f>
        <v>Santee Sioux, NE</v>
      </c>
      <c r="B72" s="13">
        <v>4</v>
      </c>
      <c r="C72" s="4">
        <v>5</v>
      </c>
      <c r="D72" s="4">
        <v>6</v>
      </c>
      <c r="E72" s="4">
        <v>6</v>
      </c>
      <c r="F72" s="4">
        <v>8</v>
      </c>
      <c r="G72" s="4">
        <v>8</v>
      </c>
      <c r="H72" s="4">
        <v>8</v>
      </c>
      <c r="I72" s="4">
        <v>10</v>
      </c>
      <c r="J72" s="4">
        <v>8</v>
      </c>
      <c r="K72" s="4">
        <v>12</v>
      </c>
      <c r="L72" s="4">
        <v>9</v>
      </c>
      <c r="M72" s="40">
        <v>9</v>
      </c>
      <c r="N72" s="13">
        <f t="shared" si="1"/>
        <v>7.75</v>
      </c>
    </row>
    <row r="73" spans="1:14" ht="12" customHeight="1" x14ac:dyDescent="0.2">
      <c r="A73" s="7" t="str">
        <f>'Pregnant Women Participating'!A73</f>
        <v>Winnebago Tribe, NE</v>
      </c>
      <c r="B73" s="13">
        <v>24</v>
      </c>
      <c r="C73" s="4">
        <v>25</v>
      </c>
      <c r="D73" s="4">
        <v>23</v>
      </c>
      <c r="E73" s="4">
        <v>24</v>
      </c>
      <c r="F73" s="4">
        <v>22</v>
      </c>
      <c r="G73" s="4">
        <v>23</v>
      </c>
      <c r="H73" s="4">
        <v>27</v>
      </c>
      <c r="I73" s="4">
        <v>29</v>
      </c>
      <c r="J73" s="4">
        <v>30</v>
      </c>
      <c r="K73" s="4">
        <v>28</v>
      </c>
      <c r="L73" s="4">
        <v>30</v>
      </c>
      <c r="M73" s="40">
        <v>31</v>
      </c>
      <c r="N73" s="13">
        <f t="shared" si="1"/>
        <v>26.333333333333332</v>
      </c>
    </row>
    <row r="74" spans="1:14" ht="12" customHeight="1" x14ac:dyDescent="0.2">
      <c r="A74" s="7" t="str">
        <f>'Pregnant Women Participating'!A74</f>
        <v>Standing Rock Sioux Tribe, ND</v>
      </c>
      <c r="B74" s="13">
        <v>29</v>
      </c>
      <c r="C74" s="4">
        <v>31</v>
      </c>
      <c r="D74" s="4">
        <v>33</v>
      </c>
      <c r="E74" s="4">
        <v>40</v>
      </c>
      <c r="F74" s="4">
        <v>42</v>
      </c>
      <c r="G74" s="4">
        <v>42</v>
      </c>
      <c r="H74" s="4">
        <v>42</v>
      </c>
      <c r="I74" s="4">
        <v>39</v>
      </c>
      <c r="J74" s="4">
        <v>43</v>
      </c>
      <c r="K74" s="4">
        <v>43</v>
      </c>
      <c r="L74" s="4">
        <v>45</v>
      </c>
      <c r="M74" s="40">
        <v>46</v>
      </c>
      <c r="N74" s="13">
        <f t="shared" si="1"/>
        <v>39.583333333333336</v>
      </c>
    </row>
    <row r="75" spans="1:14" ht="12" customHeight="1" x14ac:dyDescent="0.2">
      <c r="A75" s="7" t="str">
        <f>'Pregnant Women Participating'!A75</f>
        <v>Three Affiliated Tribes, ND</v>
      </c>
      <c r="B75" s="13">
        <v>13</v>
      </c>
      <c r="C75" s="4">
        <v>11</v>
      </c>
      <c r="D75" s="4">
        <v>11</v>
      </c>
      <c r="E75" s="4">
        <v>14</v>
      </c>
      <c r="F75" s="4">
        <v>12</v>
      </c>
      <c r="G75" s="4">
        <v>17</v>
      </c>
      <c r="H75" s="4">
        <v>16</v>
      </c>
      <c r="I75" s="4">
        <v>15</v>
      </c>
      <c r="J75" s="4">
        <v>14</v>
      </c>
      <c r="K75" s="4">
        <v>12</v>
      </c>
      <c r="L75" s="4">
        <v>12</v>
      </c>
      <c r="M75" s="40">
        <v>13</v>
      </c>
      <c r="N75" s="13">
        <f t="shared" si="1"/>
        <v>13.333333333333334</v>
      </c>
    </row>
    <row r="76" spans="1:14" ht="12" customHeight="1" x14ac:dyDescent="0.2">
      <c r="A76" s="7" t="str">
        <f>'Pregnant Women Participating'!A76</f>
        <v>Cheyenne River Sioux, SD</v>
      </c>
      <c r="B76" s="13">
        <v>88</v>
      </c>
      <c r="C76" s="4">
        <v>96</v>
      </c>
      <c r="D76" s="4">
        <v>96</v>
      </c>
      <c r="E76" s="4">
        <v>102</v>
      </c>
      <c r="F76" s="4">
        <v>100</v>
      </c>
      <c r="G76" s="4">
        <v>109</v>
      </c>
      <c r="H76" s="4">
        <v>101</v>
      </c>
      <c r="I76" s="4">
        <v>95</v>
      </c>
      <c r="J76" s="4">
        <v>96</v>
      </c>
      <c r="K76" s="4">
        <v>93</v>
      </c>
      <c r="L76" s="4">
        <v>94</v>
      </c>
      <c r="M76" s="40">
        <v>85</v>
      </c>
      <c r="N76" s="13">
        <f t="shared" si="1"/>
        <v>96.25</v>
      </c>
    </row>
    <row r="77" spans="1:14" ht="12" customHeight="1" x14ac:dyDescent="0.2">
      <c r="A77" s="7" t="str">
        <f>'Pregnant Women Participating'!A77</f>
        <v>Rosebud Sioux, SD</v>
      </c>
      <c r="B77" s="13">
        <v>168</v>
      </c>
      <c r="C77" s="4">
        <v>175</v>
      </c>
      <c r="D77" s="4">
        <v>168</v>
      </c>
      <c r="E77" s="4">
        <v>175</v>
      </c>
      <c r="F77" s="4">
        <v>175</v>
      </c>
      <c r="G77" s="4">
        <v>187</v>
      </c>
      <c r="H77" s="4">
        <v>192</v>
      </c>
      <c r="I77" s="4">
        <v>190</v>
      </c>
      <c r="J77" s="4">
        <v>187</v>
      </c>
      <c r="K77" s="4">
        <v>181</v>
      </c>
      <c r="L77" s="4">
        <v>177</v>
      </c>
      <c r="M77" s="40">
        <v>149</v>
      </c>
      <c r="N77" s="13">
        <f t="shared" si="1"/>
        <v>177</v>
      </c>
    </row>
    <row r="78" spans="1:14" ht="12" customHeight="1" x14ac:dyDescent="0.2">
      <c r="A78" s="7" t="str">
        <f>'Pregnant Women Participating'!A78</f>
        <v>Northern Arapahoe, WY</v>
      </c>
      <c r="B78" s="13">
        <v>45</v>
      </c>
      <c r="C78" s="4">
        <v>42</v>
      </c>
      <c r="D78" s="4">
        <v>49</v>
      </c>
      <c r="E78" s="4">
        <v>50</v>
      </c>
      <c r="F78" s="4">
        <v>51</v>
      </c>
      <c r="G78" s="4">
        <v>50</v>
      </c>
      <c r="H78" s="4">
        <v>52</v>
      </c>
      <c r="I78" s="4">
        <v>52</v>
      </c>
      <c r="J78" s="4">
        <v>53</v>
      </c>
      <c r="K78" s="4">
        <v>48</v>
      </c>
      <c r="L78" s="4">
        <v>52</v>
      </c>
      <c r="M78" s="40">
        <v>53</v>
      </c>
      <c r="N78" s="13">
        <f t="shared" si="1"/>
        <v>49.75</v>
      </c>
    </row>
    <row r="79" spans="1:14" ht="12" customHeight="1" x14ac:dyDescent="0.2">
      <c r="A79" s="7" t="str">
        <f>'Pregnant Women Participating'!A79</f>
        <v>Shoshone Tribe, WY</v>
      </c>
      <c r="B79" s="13">
        <v>18</v>
      </c>
      <c r="C79" s="4">
        <v>18</v>
      </c>
      <c r="D79" s="4">
        <v>12</v>
      </c>
      <c r="E79" s="4">
        <v>19</v>
      </c>
      <c r="F79" s="4">
        <v>12</v>
      </c>
      <c r="G79" s="4">
        <v>14</v>
      </c>
      <c r="H79" s="4">
        <v>10</v>
      </c>
      <c r="I79" s="4">
        <v>12</v>
      </c>
      <c r="J79" s="4">
        <v>7</v>
      </c>
      <c r="K79" s="4">
        <v>7</v>
      </c>
      <c r="L79" s="4">
        <v>12</v>
      </c>
      <c r="M79" s="40">
        <v>16</v>
      </c>
      <c r="N79" s="13">
        <f t="shared" si="1"/>
        <v>13.083333333333334</v>
      </c>
    </row>
    <row r="80" spans="1:14" ht="12" customHeight="1" x14ac:dyDescent="0.2">
      <c r="A80" s="8" t="str">
        <f>'Pregnant Women Participating'!A80</f>
        <v>Alaska</v>
      </c>
      <c r="B80" s="13">
        <v>2909</v>
      </c>
      <c r="C80" s="4">
        <v>2905</v>
      </c>
      <c r="D80" s="4">
        <v>2846</v>
      </c>
      <c r="E80" s="4">
        <v>2889</v>
      </c>
      <c r="F80" s="4">
        <v>2964</v>
      </c>
      <c r="G80" s="4">
        <v>3008</v>
      </c>
      <c r="H80" s="4">
        <v>3012</v>
      </c>
      <c r="I80" s="4">
        <v>3048</v>
      </c>
      <c r="J80" s="4">
        <v>3080</v>
      </c>
      <c r="K80" s="4">
        <v>3115</v>
      </c>
      <c r="L80" s="4">
        <v>3128</v>
      </c>
      <c r="M80" s="40">
        <v>3083</v>
      </c>
      <c r="N80" s="13">
        <f t="shared" si="1"/>
        <v>2998.9166666666665</v>
      </c>
    </row>
    <row r="81" spans="1:14" ht="12" customHeight="1" x14ac:dyDescent="0.2">
      <c r="A81" s="8" t="str">
        <f>'Pregnant Women Participating'!A81</f>
        <v>American Samoa</v>
      </c>
      <c r="B81" s="13">
        <v>703</v>
      </c>
      <c r="C81" s="4">
        <v>691</v>
      </c>
      <c r="D81" s="4">
        <v>677</v>
      </c>
      <c r="E81" s="4">
        <v>687</v>
      </c>
      <c r="F81" s="4">
        <v>685</v>
      </c>
      <c r="G81" s="4">
        <v>717</v>
      </c>
      <c r="H81" s="4">
        <v>698</v>
      </c>
      <c r="I81" s="4">
        <v>716</v>
      </c>
      <c r="J81" s="4">
        <v>729</v>
      </c>
      <c r="K81" s="4">
        <v>726</v>
      </c>
      <c r="L81" s="4">
        <v>755</v>
      </c>
      <c r="M81" s="40">
        <v>751</v>
      </c>
      <c r="N81" s="13">
        <f t="shared" si="1"/>
        <v>711.25</v>
      </c>
    </row>
    <row r="82" spans="1:14" ht="12" customHeight="1" x14ac:dyDescent="0.2">
      <c r="A82" s="8" t="str">
        <f>'Pregnant Women Participating'!A82</f>
        <v>California</v>
      </c>
      <c r="B82" s="13">
        <v>201655</v>
      </c>
      <c r="C82" s="4">
        <v>199858</v>
      </c>
      <c r="D82" s="4">
        <v>198472</v>
      </c>
      <c r="E82" s="4">
        <v>201167</v>
      </c>
      <c r="F82" s="4">
        <v>200275</v>
      </c>
      <c r="G82" s="4">
        <v>205525</v>
      </c>
      <c r="H82" s="4">
        <v>202919</v>
      </c>
      <c r="I82" s="4">
        <v>205064</v>
      </c>
      <c r="J82" s="4">
        <v>206484</v>
      </c>
      <c r="K82" s="4">
        <v>205779</v>
      </c>
      <c r="L82" s="4">
        <v>208203</v>
      </c>
      <c r="M82" s="40">
        <v>206835</v>
      </c>
      <c r="N82" s="13">
        <f t="shared" si="1"/>
        <v>203519.66666666666</v>
      </c>
    </row>
    <row r="83" spans="1:14" ht="12" customHeight="1" x14ac:dyDescent="0.2">
      <c r="A83" s="8" t="str">
        <f>'Pregnant Women Participating'!A83</f>
        <v>Guam</v>
      </c>
      <c r="B83" s="13">
        <v>1114</v>
      </c>
      <c r="C83" s="4">
        <v>1105</v>
      </c>
      <c r="D83" s="4">
        <v>1112</v>
      </c>
      <c r="E83" s="4">
        <v>1152</v>
      </c>
      <c r="F83" s="4">
        <v>1171</v>
      </c>
      <c r="G83" s="4">
        <v>1212</v>
      </c>
      <c r="H83" s="4">
        <v>1199</v>
      </c>
      <c r="I83" s="4">
        <v>1216</v>
      </c>
      <c r="J83" s="4">
        <v>1171</v>
      </c>
      <c r="K83" s="4">
        <v>1086</v>
      </c>
      <c r="L83" s="4">
        <v>1125</v>
      </c>
      <c r="M83" s="40">
        <v>1162</v>
      </c>
      <c r="N83" s="13">
        <f t="shared" si="1"/>
        <v>1152.0833333333333</v>
      </c>
    </row>
    <row r="84" spans="1:14" ht="12" customHeight="1" x14ac:dyDescent="0.2">
      <c r="A84" s="8" t="str">
        <f>'Pregnant Women Participating'!A84</f>
        <v>Hawaii</v>
      </c>
      <c r="B84" s="13">
        <v>5591</v>
      </c>
      <c r="C84" s="4">
        <v>5656</v>
      </c>
      <c r="D84" s="4">
        <v>5620</v>
      </c>
      <c r="E84" s="4">
        <v>5682</v>
      </c>
      <c r="F84" s="4">
        <v>5619</v>
      </c>
      <c r="G84" s="4">
        <v>5725</v>
      </c>
      <c r="H84" s="4">
        <v>5639</v>
      </c>
      <c r="I84" s="4">
        <v>5722</v>
      </c>
      <c r="J84" s="4">
        <v>5692</v>
      </c>
      <c r="K84" s="4">
        <v>5654</v>
      </c>
      <c r="L84" s="4">
        <v>5448</v>
      </c>
      <c r="M84" s="40">
        <v>5314</v>
      </c>
      <c r="N84" s="13">
        <f t="shared" si="1"/>
        <v>5613.5</v>
      </c>
    </row>
    <row r="85" spans="1:14" ht="12" customHeight="1" x14ac:dyDescent="0.2">
      <c r="A85" s="8" t="str">
        <f>'Pregnant Women Participating'!A85</f>
        <v>Idaho</v>
      </c>
      <c r="B85" s="13">
        <v>6532</v>
      </c>
      <c r="C85" s="4">
        <v>6571</v>
      </c>
      <c r="D85" s="4">
        <v>6576</v>
      </c>
      <c r="E85" s="4">
        <v>6655</v>
      </c>
      <c r="F85" s="4">
        <v>6701</v>
      </c>
      <c r="G85" s="4">
        <v>6835</v>
      </c>
      <c r="H85" s="4">
        <v>6723</v>
      </c>
      <c r="I85" s="4">
        <v>6733</v>
      </c>
      <c r="J85" s="4">
        <v>6718</v>
      </c>
      <c r="K85" s="4">
        <v>6751</v>
      </c>
      <c r="L85" s="4">
        <v>6880</v>
      </c>
      <c r="M85" s="40">
        <v>6889</v>
      </c>
      <c r="N85" s="13">
        <f t="shared" si="1"/>
        <v>6713.666666666667</v>
      </c>
    </row>
    <row r="86" spans="1:14" ht="12" customHeight="1" x14ac:dyDescent="0.2">
      <c r="A86" s="8" t="str">
        <f>'Pregnant Women Participating'!A86</f>
        <v>Nevada</v>
      </c>
      <c r="B86" s="13">
        <v>11462</v>
      </c>
      <c r="C86" s="4">
        <v>11327</v>
      </c>
      <c r="D86" s="4">
        <v>11195</v>
      </c>
      <c r="E86" s="4">
        <v>11399</v>
      </c>
      <c r="F86" s="4">
        <v>11417</v>
      </c>
      <c r="G86" s="4">
        <v>11513</v>
      </c>
      <c r="H86" s="4">
        <v>11412</v>
      </c>
      <c r="I86" s="4">
        <v>11532</v>
      </c>
      <c r="J86" s="4">
        <v>11585</v>
      </c>
      <c r="K86" s="4">
        <v>11430</v>
      </c>
      <c r="L86" s="4">
        <v>11743</v>
      </c>
      <c r="M86" s="40">
        <v>11635</v>
      </c>
      <c r="N86" s="13">
        <f t="shared" si="1"/>
        <v>11470.833333333334</v>
      </c>
    </row>
    <row r="87" spans="1:14" ht="12" customHeight="1" x14ac:dyDescent="0.2">
      <c r="A87" s="8" t="str">
        <f>'Pregnant Women Participating'!A87</f>
        <v>Oregon</v>
      </c>
      <c r="B87" s="13">
        <v>15783</v>
      </c>
      <c r="C87" s="4">
        <v>15776</v>
      </c>
      <c r="D87" s="4">
        <v>15630</v>
      </c>
      <c r="E87" s="4">
        <v>15929</v>
      </c>
      <c r="F87" s="4">
        <v>15977</v>
      </c>
      <c r="G87" s="4">
        <v>16336</v>
      </c>
      <c r="H87" s="4">
        <v>16617</v>
      </c>
      <c r="I87" s="4">
        <v>16895</v>
      </c>
      <c r="J87" s="4">
        <v>16951</v>
      </c>
      <c r="K87" s="4">
        <v>16891</v>
      </c>
      <c r="L87" s="4">
        <v>17000</v>
      </c>
      <c r="M87" s="40">
        <v>16771</v>
      </c>
      <c r="N87" s="13">
        <f t="shared" si="1"/>
        <v>16379.666666666666</v>
      </c>
    </row>
    <row r="88" spans="1:14" ht="12" customHeight="1" x14ac:dyDescent="0.2">
      <c r="A88" s="8" t="str">
        <f>'Pregnant Women Participating'!A88</f>
        <v>Washington</v>
      </c>
      <c r="B88" s="13">
        <v>27259</v>
      </c>
      <c r="C88" s="4">
        <v>27094</v>
      </c>
      <c r="D88" s="4">
        <v>26939</v>
      </c>
      <c r="E88" s="4">
        <v>27484</v>
      </c>
      <c r="F88" s="4">
        <v>27344</v>
      </c>
      <c r="G88" s="4">
        <v>28028</v>
      </c>
      <c r="H88" s="4">
        <v>27922</v>
      </c>
      <c r="I88" s="4">
        <v>28411</v>
      </c>
      <c r="J88" s="4">
        <v>28584</v>
      </c>
      <c r="K88" s="4">
        <v>28323</v>
      </c>
      <c r="L88" s="4">
        <v>28677</v>
      </c>
      <c r="M88" s="40">
        <v>28363</v>
      </c>
      <c r="N88" s="13">
        <f t="shared" si="1"/>
        <v>27869</v>
      </c>
    </row>
    <row r="89" spans="1:14" ht="12" customHeight="1" x14ac:dyDescent="0.2">
      <c r="A89" s="8" t="str">
        <f>'Pregnant Women Participating'!A89</f>
        <v>Northern Marianas</v>
      </c>
      <c r="B89" s="13">
        <v>490</v>
      </c>
      <c r="C89" s="4">
        <v>464</v>
      </c>
      <c r="D89" s="4">
        <v>465</v>
      </c>
      <c r="E89" s="4">
        <v>474</v>
      </c>
      <c r="F89" s="4">
        <v>492</v>
      </c>
      <c r="G89" s="4">
        <v>543</v>
      </c>
      <c r="H89" s="4">
        <v>546</v>
      </c>
      <c r="I89" s="4">
        <v>544</v>
      </c>
      <c r="J89" s="4">
        <v>544</v>
      </c>
      <c r="K89" s="4">
        <v>550</v>
      </c>
      <c r="L89" s="4">
        <v>552</v>
      </c>
      <c r="M89" s="40">
        <v>543</v>
      </c>
      <c r="N89" s="13">
        <f t="shared" si="1"/>
        <v>517.25</v>
      </c>
    </row>
    <row r="90" spans="1:14" ht="12" customHeight="1" x14ac:dyDescent="0.2">
      <c r="A90" s="8" t="str">
        <f>'Pregnant Women Participating'!A90</f>
        <v>Inter-Tribal Council, NV</v>
      </c>
      <c r="B90" s="13">
        <v>94</v>
      </c>
      <c r="C90" s="4">
        <v>99</v>
      </c>
      <c r="D90" s="4">
        <v>101</v>
      </c>
      <c r="E90" s="4">
        <v>102</v>
      </c>
      <c r="F90" s="4">
        <v>96</v>
      </c>
      <c r="G90" s="4">
        <v>88</v>
      </c>
      <c r="H90" s="4">
        <v>83</v>
      </c>
      <c r="I90" s="4">
        <v>69</v>
      </c>
      <c r="J90" s="4">
        <v>72</v>
      </c>
      <c r="K90" s="4">
        <v>66</v>
      </c>
      <c r="L90" s="4">
        <v>66</v>
      </c>
      <c r="M90" s="40">
        <v>66</v>
      </c>
      <c r="N90" s="13">
        <f t="shared" si="1"/>
        <v>83.5</v>
      </c>
    </row>
  </sheetData>
  <phoneticPr fontId="2" type="noConversion"/>
  <pageMargins left="0.5" right="0.5" top="0.5" bottom="0.5" header="0.5" footer="0.3"/>
  <pageSetup scale="91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90"/>
  <sheetViews>
    <sheetView tabSelected="1" workbookViewId="0">
      <selection activeCell="A91" sqref="A91:XFD97"/>
    </sheetView>
  </sheetViews>
  <sheetFormatPr defaultColWidth="9.140625" defaultRowHeight="12" x14ac:dyDescent="0.2"/>
  <cols>
    <col min="1" max="1" width="34.7109375" style="50" customWidth="1"/>
    <col min="2" max="13" width="11.7109375" style="50" customWidth="1"/>
    <col min="14" max="14" width="13.7109375" style="50" customWidth="1"/>
    <col min="15" max="16384" width="9.140625" style="50"/>
  </cols>
  <sheetData>
    <row r="1" spans="1:14" ht="24" customHeight="1" x14ac:dyDescent="0.2">
      <c r="A1" s="79" t="s">
        <v>124</v>
      </c>
      <c r="B1" s="75" t="s">
        <v>216</v>
      </c>
      <c r="C1" s="76" t="s">
        <v>217</v>
      </c>
      <c r="D1" s="76" t="s">
        <v>218</v>
      </c>
      <c r="E1" s="76" t="s">
        <v>219</v>
      </c>
      <c r="F1" s="76" t="s">
        <v>220</v>
      </c>
      <c r="G1" s="76" t="s">
        <v>221</v>
      </c>
      <c r="H1" s="76" t="s">
        <v>222</v>
      </c>
      <c r="I1" s="76" t="s">
        <v>223</v>
      </c>
      <c r="J1" s="76" t="s">
        <v>224</v>
      </c>
      <c r="K1" s="76" t="s">
        <v>225</v>
      </c>
      <c r="L1" s="76" t="s">
        <v>226</v>
      </c>
      <c r="M1" s="78" t="s">
        <v>227</v>
      </c>
      <c r="N1" s="80" t="s">
        <v>228</v>
      </c>
    </row>
    <row r="2" spans="1:14" ht="12" customHeight="1" x14ac:dyDescent="0.2">
      <c r="A2" s="56" t="str">
        <f>'Pregnant Women Participating'!A2</f>
        <v>Connecticut</v>
      </c>
      <c r="B2" s="57">
        <v>1402</v>
      </c>
      <c r="C2" s="58">
        <v>1404</v>
      </c>
      <c r="D2" s="58">
        <v>1375</v>
      </c>
      <c r="E2" s="58">
        <v>1390</v>
      </c>
      <c r="F2" s="58">
        <v>1371</v>
      </c>
      <c r="G2" s="58">
        <v>1415</v>
      </c>
      <c r="H2" s="58">
        <v>1420</v>
      </c>
      <c r="I2" s="58">
        <v>1489</v>
      </c>
      <c r="J2" s="58">
        <v>1480</v>
      </c>
      <c r="K2" s="58">
        <v>1499</v>
      </c>
      <c r="L2" s="58">
        <v>1543</v>
      </c>
      <c r="M2" s="59">
        <v>1501</v>
      </c>
      <c r="N2" s="57">
        <f t="shared" ref="N2:N90" si="0">IF(SUM(B2:M2)&gt;0,AVERAGE(B2:M2),"0")</f>
        <v>1440.75</v>
      </c>
    </row>
    <row r="3" spans="1:14" ht="12" customHeight="1" x14ac:dyDescent="0.2">
      <c r="A3" s="56" t="str">
        <f>'Pregnant Women Participating'!A3</f>
        <v>Maine</v>
      </c>
      <c r="B3" s="57">
        <v>915</v>
      </c>
      <c r="C3" s="58">
        <v>899</v>
      </c>
      <c r="D3" s="58">
        <v>931</v>
      </c>
      <c r="E3" s="58">
        <v>953</v>
      </c>
      <c r="F3" s="58">
        <v>948</v>
      </c>
      <c r="G3" s="58">
        <v>948</v>
      </c>
      <c r="H3" s="58">
        <v>944</v>
      </c>
      <c r="I3" s="58">
        <v>948</v>
      </c>
      <c r="J3" s="58">
        <v>952</v>
      </c>
      <c r="K3" s="58">
        <v>962</v>
      </c>
      <c r="L3" s="58">
        <v>922</v>
      </c>
      <c r="M3" s="59">
        <v>910</v>
      </c>
      <c r="N3" s="57">
        <f t="shared" si="0"/>
        <v>936</v>
      </c>
    </row>
    <row r="4" spans="1:14" ht="12" customHeight="1" x14ac:dyDescent="0.2">
      <c r="A4" s="56" t="str">
        <f>'Pregnant Women Participating'!A4</f>
        <v>Massachusetts</v>
      </c>
      <c r="B4" s="57">
        <v>3807</v>
      </c>
      <c r="C4" s="58">
        <v>3801</v>
      </c>
      <c r="D4" s="58">
        <v>3867</v>
      </c>
      <c r="E4" s="58">
        <v>3929</v>
      </c>
      <c r="F4" s="58">
        <v>3977</v>
      </c>
      <c r="G4" s="58">
        <v>4021</v>
      </c>
      <c r="H4" s="58">
        <v>4025</v>
      </c>
      <c r="I4" s="58">
        <v>4043</v>
      </c>
      <c r="J4" s="58">
        <v>4018</v>
      </c>
      <c r="K4" s="58">
        <v>4077</v>
      </c>
      <c r="L4" s="58">
        <v>4027</v>
      </c>
      <c r="M4" s="59">
        <v>3973</v>
      </c>
      <c r="N4" s="57">
        <f t="shared" si="0"/>
        <v>3963.75</v>
      </c>
    </row>
    <row r="5" spans="1:14" ht="12" customHeight="1" x14ac:dyDescent="0.2">
      <c r="A5" s="56" t="str">
        <f>'Pregnant Women Participating'!A5</f>
        <v>New Hampshire</v>
      </c>
      <c r="B5" s="57">
        <v>577</v>
      </c>
      <c r="C5" s="58">
        <v>584</v>
      </c>
      <c r="D5" s="58">
        <v>576</v>
      </c>
      <c r="E5" s="58">
        <v>591</v>
      </c>
      <c r="F5" s="58">
        <v>586</v>
      </c>
      <c r="G5" s="58">
        <v>602</v>
      </c>
      <c r="H5" s="58">
        <v>593</v>
      </c>
      <c r="I5" s="58">
        <v>616</v>
      </c>
      <c r="J5" s="58">
        <v>585</v>
      </c>
      <c r="K5" s="58">
        <v>579</v>
      </c>
      <c r="L5" s="58">
        <v>570</v>
      </c>
      <c r="M5" s="59">
        <v>552</v>
      </c>
      <c r="N5" s="57">
        <f t="shared" si="0"/>
        <v>584.25</v>
      </c>
    </row>
    <row r="6" spans="1:14" ht="12" customHeight="1" x14ac:dyDescent="0.2">
      <c r="A6" s="56" t="str">
        <f>'Pregnant Women Participating'!A6</f>
        <v>New York</v>
      </c>
      <c r="B6" s="57">
        <v>11667</v>
      </c>
      <c r="C6" s="58">
        <v>11918</v>
      </c>
      <c r="D6" s="58">
        <v>12073</v>
      </c>
      <c r="E6" s="58">
        <v>12344</v>
      </c>
      <c r="F6" s="58">
        <v>12462</v>
      </c>
      <c r="G6" s="58">
        <v>12918</v>
      </c>
      <c r="H6" s="58">
        <v>12741</v>
      </c>
      <c r="I6" s="58">
        <v>12968</v>
      </c>
      <c r="J6" s="58">
        <v>12931</v>
      </c>
      <c r="K6" s="58">
        <v>12818</v>
      </c>
      <c r="L6" s="58">
        <v>12963</v>
      </c>
      <c r="M6" s="59">
        <v>12993</v>
      </c>
      <c r="N6" s="57">
        <f t="shared" si="0"/>
        <v>12566.333333333334</v>
      </c>
    </row>
    <row r="7" spans="1:14" ht="12" customHeight="1" x14ac:dyDescent="0.2">
      <c r="A7" s="56" t="str">
        <f>'Pregnant Women Participating'!A7</f>
        <v>Rhode Island</v>
      </c>
      <c r="B7" s="57">
        <v>462</v>
      </c>
      <c r="C7" s="58">
        <v>445</v>
      </c>
      <c r="D7" s="58">
        <v>456</v>
      </c>
      <c r="E7" s="58">
        <v>477</v>
      </c>
      <c r="F7" s="58">
        <v>451</v>
      </c>
      <c r="G7" s="58">
        <v>479</v>
      </c>
      <c r="H7" s="58">
        <v>479</v>
      </c>
      <c r="I7" s="58">
        <v>477</v>
      </c>
      <c r="J7" s="58">
        <v>470</v>
      </c>
      <c r="K7" s="58">
        <v>468</v>
      </c>
      <c r="L7" s="58">
        <v>470</v>
      </c>
      <c r="M7" s="59">
        <v>483</v>
      </c>
      <c r="N7" s="57">
        <f t="shared" si="0"/>
        <v>468.08333333333331</v>
      </c>
    </row>
    <row r="8" spans="1:14" ht="12" customHeight="1" x14ac:dyDescent="0.2">
      <c r="A8" s="56" t="str">
        <f>'Pregnant Women Participating'!A8</f>
        <v>Vermont</v>
      </c>
      <c r="B8" s="57">
        <v>662</v>
      </c>
      <c r="C8" s="58">
        <v>677</v>
      </c>
      <c r="D8" s="58">
        <v>668</v>
      </c>
      <c r="E8" s="58">
        <v>646</v>
      </c>
      <c r="F8" s="58">
        <v>662</v>
      </c>
      <c r="G8" s="58">
        <v>645</v>
      </c>
      <c r="H8" s="58">
        <v>643</v>
      </c>
      <c r="I8" s="58">
        <v>639</v>
      </c>
      <c r="J8" s="58">
        <v>653</v>
      </c>
      <c r="K8" s="58">
        <v>641</v>
      </c>
      <c r="L8" s="58">
        <v>641</v>
      </c>
      <c r="M8" s="59">
        <v>633</v>
      </c>
      <c r="N8" s="57">
        <f t="shared" si="0"/>
        <v>650.83333333333337</v>
      </c>
    </row>
    <row r="9" spans="1:14" ht="12" customHeight="1" x14ac:dyDescent="0.2">
      <c r="A9" s="56" t="str">
        <f>'Pregnant Women Participating'!A9</f>
        <v>Virgin Islands</v>
      </c>
      <c r="B9" s="57">
        <v>80</v>
      </c>
      <c r="C9" s="58">
        <v>80</v>
      </c>
      <c r="D9" s="58">
        <v>78</v>
      </c>
      <c r="E9" s="58">
        <v>70</v>
      </c>
      <c r="F9" s="58">
        <v>68</v>
      </c>
      <c r="G9" s="58">
        <v>63</v>
      </c>
      <c r="H9" s="58">
        <v>62</v>
      </c>
      <c r="I9" s="58">
        <v>67</v>
      </c>
      <c r="J9" s="58">
        <v>68</v>
      </c>
      <c r="K9" s="58">
        <v>72</v>
      </c>
      <c r="L9" s="58">
        <v>74</v>
      </c>
      <c r="M9" s="59">
        <v>69</v>
      </c>
      <c r="N9" s="57">
        <f t="shared" si="0"/>
        <v>70.916666666666671</v>
      </c>
    </row>
    <row r="10" spans="1:14" ht="12" customHeight="1" x14ac:dyDescent="0.2">
      <c r="A10" s="56" t="str">
        <f>'Pregnant Women Participating'!A10</f>
        <v>Indian Township, ME</v>
      </c>
      <c r="B10" s="57">
        <v>7</v>
      </c>
      <c r="C10" s="58">
        <v>4</v>
      </c>
      <c r="D10" s="58">
        <v>4</v>
      </c>
      <c r="E10" s="58">
        <v>3</v>
      </c>
      <c r="F10" s="58">
        <v>3</v>
      </c>
      <c r="G10" s="58">
        <v>3</v>
      </c>
      <c r="H10" s="58">
        <v>3</v>
      </c>
      <c r="I10" s="58">
        <v>3</v>
      </c>
      <c r="J10" s="58">
        <v>3</v>
      </c>
      <c r="K10" s="58">
        <v>2</v>
      </c>
      <c r="L10" s="58">
        <v>3</v>
      </c>
      <c r="M10" s="59">
        <v>5</v>
      </c>
      <c r="N10" s="57">
        <f t="shared" si="0"/>
        <v>3.5833333333333335</v>
      </c>
    </row>
    <row r="11" spans="1:14" ht="12" customHeight="1" x14ac:dyDescent="0.2">
      <c r="A11" s="56" t="str">
        <f>'Pregnant Women Participating'!A11</f>
        <v>Pleasant Point, ME</v>
      </c>
      <c r="B11" s="57">
        <v>1</v>
      </c>
      <c r="C11" s="58">
        <v>0</v>
      </c>
      <c r="D11" s="58">
        <v>0</v>
      </c>
      <c r="E11" s="58">
        <v>0</v>
      </c>
      <c r="F11" s="58">
        <v>0</v>
      </c>
      <c r="G11" s="58">
        <v>0</v>
      </c>
      <c r="H11" s="58">
        <v>0</v>
      </c>
      <c r="I11" s="58">
        <v>0</v>
      </c>
      <c r="J11" s="58">
        <v>1</v>
      </c>
      <c r="K11" s="58">
        <v>1</v>
      </c>
      <c r="L11" s="58">
        <v>2</v>
      </c>
      <c r="M11" s="59">
        <v>2</v>
      </c>
      <c r="N11" s="57">
        <f t="shared" si="0"/>
        <v>0.58333333333333337</v>
      </c>
    </row>
    <row r="12" spans="1:14" ht="12" customHeight="1" x14ac:dyDescent="0.2">
      <c r="A12" s="56" t="str">
        <f>'Pregnant Women Participating'!A12</f>
        <v>Delaware</v>
      </c>
      <c r="B12" s="57">
        <v>413</v>
      </c>
      <c r="C12" s="58">
        <v>431</v>
      </c>
      <c r="D12" s="58">
        <v>464</v>
      </c>
      <c r="E12" s="58">
        <v>465</v>
      </c>
      <c r="F12" s="58">
        <v>459</v>
      </c>
      <c r="G12" s="58">
        <v>481</v>
      </c>
      <c r="H12" s="58">
        <v>488</v>
      </c>
      <c r="I12" s="58">
        <v>488</v>
      </c>
      <c r="J12" s="58">
        <v>480</v>
      </c>
      <c r="K12" s="58">
        <v>475</v>
      </c>
      <c r="L12" s="58">
        <v>488</v>
      </c>
      <c r="M12" s="59">
        <v>472</v>
      </c>
      <c r="N12" s="57">
        <f t="shared" si="0"/>
        <v>467</v>
      </c>
    </row>
    <row r="13" spans="1:14" ht="12" customHeight="1" x14ac:dyDescent="0.2">
      <c r="A13" s="56" t="str">
        <f>'Pregnant Women Participating'!A13</f>
        <v>District of Columbia</v>
      </c>
      <c r="B13" s="57">
        <v>257</v>
      </c>
      <c r="C13" s="58">
        <v>268</v>
      </c>
      <c r="D13" s="58">
        <v>283</v>
      </c>
      <c r="E13" s="58">
        <v>292</v>
      </c>
      <c r="F13" s="58">
        <v>297</v>
      </c>
      <c r="G13" s="58">
        <v>327</v>
      </c>
      <c r="H13" s="58">
        <v>335</v>
      </c>
      <c r="I13" s="58">
        <v>340</v>
      </c>
      <c r="J13" s="58">
        <v>337</v>
      </c>
      <c r="K13" s="58">
        <v>337</v>
      </c>
      <c r="L13" s="58">
        <v>360</v>
      </c>
      <c r="M13" s="59">
        <v>349</v>
      </c>
      <c r="N13" s="57">
        <f t="shared" si="0"/>
        <v>315.16666666666669</v>
      </c>
    </row>
    <row r="14" spans="1:14" ht="12" customHeight="1" x14ac:dyDescent="0.2">
      <c r="A14" s="56" t="str">
        <f>'Pregnant Women Participating'!A14</f>
        <v>Maryland</v>
      </c>
      <c r="B14" s="57">
        <v>4153</v>
      </c>
      <c r="C14" s="58">
        <v>4130</v>
      </c>
      <c r="D14" s="58">
        <v>4016</v>
      </c>
      <c r="E14" s="58">
        <v>4166</v>
      </c>
      <c r="F14" s="58">
        <v>4123</v>
      </c>
      <c r="G14" s="58">
        <v>4209</v>
      </c>
      <c r="H14" s="58">
        <v>4146</v>
      </c>
      <c r="I14" s="58">
        <v>4209</v>
      </c>
      <c r="J14" s="58">
        <v>4166</v>
      </c>
      <c r="K14" s="58">
        <v>4236</v>
      </c>
      <c r="L14" s="58">
        <v>4252</v>
      </c>
      <c r="M14" s="59">
        <v>4099</v>
      </c>
      <c r="N14" s="57">
        <f t="shared" si="0"/>
        <v>4158.75</v>
      </c>
    </row>
    <row r="15" spans="1:14" ht="12" customHeight="1" x14ac:dyDescent="0.2">
      <c r="A15" s="56" t="str">
        <f>'Pregnant Women Participating'!A15</f>
        <v>New Jersey</v>
      </c>
      <c r="B15" s="57">
        <v>4438</v>
      </c>
      <c r="C15" s="58">
        <v>4542</v>
      </c>
      <c r="D15" s="58">
        <v>4606</v>
      </c>
      <c r="E15" s="58">
        <v>4725</v>
      </c>
      <c r="F15" s="58">
        <v>4928</v>
      </c>
      <c r="G15" s="58">
        <v>4969</v>
      </c>
      <c r="H15" s="58">
        <v>5038</v>
      </c>
      <c r="I15" s="58">
        <v>5095</v>
      </c>
      <c r="J15" s="58">
        <v>5061</v>
      </c>
      <c r="K15" s="58">
        <v>4988</v>
      </c>
      <c r="L15" s="58">
        <v>5035</v>
      </c>
      <c r="M15" s="59">
        <v>4943</v>
      </c>
      <c r="N15" s="57">
        <f t="shared" si="0"/>
        <v>4864</v>
      </c>
    </row>
    <row r="16" spans="1:14" ht="12" customHeight="1" x14ac:dyDescent="0.2">
      <c r="A16" s="56" t="str">
        <f>'Pregnant Women Participating'!A16</f>
        <v>Pennsylvania</v>
      </c>
      <c r="B16" s="57">
        <v>4971</v>
      </c>
      <c r="C16" s="58">
        <v>4909</v>
      </c>
      <c r="D16" s="58">
        <v>4830</v>
      </c>
      <c r="E16" s="58">
        <v>4989</v>
      </c>
      <c r="F16" s="58">
        <v>5118</v>
      </c>
      <c r="G16" s="58">
        <v>5339</v>
      </c>
      <c r="H16" s="58">
        <v>5352</v>
      </c>
      <c r="I16" s="58">
        <v>5402</v>
      </c>
      <c r="J16" s="58">
        <v>5364</v>
      </c>
      <c r="K16" s="58">
        <v>5216</v>
      </c>
      <c r="L16" s="58">
        <v>5321</v>
      </c>
      <c r="M16" s="59">
        <v>5214</v>
      </c>
      <c r="N16" s="57">
        <f t="shared" si="0"/>
        <v>5168.75</v>
      </c>
    </row>
    <row r="17" spans="1:14" ht="12" customHeight="1" x14ac:dyDescent="0.2">
      <c r="A17" s="56" t="str">
        <f>'Pregnant Women Participating'!A17</f>
        <v>Puerto Rico</v>
      </c>
      <c r="B17" s="57">
        <v>4097</v>
      </c>
      <c r="C17" s="58">
        <v>3855</v>
      </c>
      <c r="D17" s="58">
        <v>4089</v>
      </c>
      <c r="E17" s="58">
        <v>2843</v>
      </c>
      <c r="F17" s="58">
        <v>1166</v>
      </c>
      <c r="G17" s="58">
        <v>1844</v>
      </c>
      <c r="H17" s="58">
        <v>2460</v>
      </c>
      <c r="I17" s="58">
        <v>2653</v>
      </c>
      <c r="J17" s="58">
        <v>2744</v>
      </c>
      <c r="K17" s="58">
        <v>2768</v>
      </c>
      <c r="L17" s="58">
        <v>2716</v>
      </c>
      <c r="M17" s="59">
        <v>2962</v>
      </c>
      <c r="N17" s="57">
        <f t="shared" si="0"/>
        <v>2849.75</v>
      </c>
    </row>
    <row r="18" spans="1:14" ht="12" customHeight="1" x14ac:dyDescent="0.2">
      <c r="A18" s="56" t="str">
        <f>'Pregnant Women Participating'!A18</f>
        <v>Virginia</v>
      </c>
      <c r="B18" s="57">
        <v>3883</v>
      </c>
      <c r="C18" s="58">
        <v>3806</v>
      </c>
      <c r="D18" s="58">
        <v>3777</v>
      </c>
      <c r="E18" s="58">
        <v>3839</v>
      </c>
      <c r="F18" s="58">
        <v>3765</v>
      </c>
      <c r="G18" s="58">
        <v>3982</v>
      </c>
      <c r="H18" s="58">
        <v>4012</v>
      </c>
      <c r="I18" s="58">
        <v>4027</v>
      </c>
      <c r="J18" s="58">
        <v>3959</v>
      </c>
      <c r="K18" s="58">
        <v>3836</v>
      </c>
      <c r="L18" s="58">
        <v>3793</v>
      </c>
      <c r="M18" s="59">
        <v>3540</v>
      </c>
      <c r="N18" s="57">
        <f t="shared" si="0"/>
        <v>3851.5833333333335</v>
      </c>
    </row>
    <row r="19" spans="1:14" ht="12" customHeight="1" x14ac:dyDescent="0.2">
      <c r="A19" s="56" t="str">
        <f>'Pregnant Women Participating'!A19</f>
        <v>West Virginia</v>
      </c>
      <c r="B19" s="57">
        <v>1175</v>
      </c>
      <c r="C19" s="58">
        <v>1163</v>
      </c>
      <c r="D19" s="58">
        <v>1176</v>
      </c>
      <c r="E19" s="58">
        <v>1190</v>
      </c>
      <c r="F19" s="58">
        <v>1187</v>
      </c>
      <c r="G19" s="58">
        <v>1223</v>
      </c>
      <c r="H19" s="58">
        <v>1202</v>
      </c>
      <c r="I19" s="58">
        <v>1220</v>
      </c>
      <c r="J19" s="58">
        <v>1230</v>
      </c>
      <c r="K19" s="58">
        <v>1231</v>
      </c>
      <c r="L19" s="58">
        <v>1240</v>
      </c>
      <c r="M19" s="59">
        <v>1224</v>
      </c>
      <c r="N19" s="57">
        <f t="shared" si="0"/>
        <v>1205.0833333333333</v>
      </c>
    </row>
    <row r="20" spans="1:14" ht="12" customHeight="1" x14ac:dyDescent="0.2">
      <c r="A20" s="56" t="str">
        <f>'Pregnant Women Participating'!A20</f>
        <v>Alabama</v>
      </c>
      <c r="B20" s="57">
        <v>2033</v>
      </c>
      <c r="C20" s="58">
        <v>2136</v>
      </c>
      <c r="D20" s="58">
        <v>2160</v>
      </c>
      <c r="E20" s="58">
        <v>2251</v>
      </c>
      <c r="F20" s="58">
        <v>2257</v>
      </c>
      <c r="G20" s="58">
        <v>2284</v>
      </c>
      <c r="H20" s="58">
        <v>2238</v>
      </c>
      <c r="I20" s="58">
        <v>2249</v>
      </c>
      <c r="J20" s="58">
        <v>2245</v>
      </c>
      <c r="K20" s="58">
        <v>2225</v>
      </c>
      <c r="L20" s="58">
        <v>2276</v>
      </c>
      <c r="M20" s="59">
        <v>2296</v>
      </c>
      <c r="N20" s="57">
        <f t="shared" si="0"/>
        <v>2220.8333333333335</v>
      </c>
    </row>
    <row r="21" spans="1:14" ht="12" customHeight="1" x14ac:dyDescent="0.2">
      <c r="A21" s="56" t="str">
        <f>'Pregnant Women Participating'!A21</f>
        <v>Florida</v>
      </c>
      <c r="B21" s="57">
        <v>13510</v>
      </c>
      <c r="C21" s="58">
        <v>13238</v>
      </c>
      <c r="D21" s="58">
        <v>13217</v>
      </c>
      <c r="E21" s="58">
        <v>13405</v>
      </c>
      <c r="F21" s="58">
        <v>13613</v>
      </c>
      <c r="G21" s="58">
        <v>14027</v>
      </c>
      <c r="H21" s="58">
        <v>14085</v>
      </c>
      <c r="I21" s="58">
        <v>14142</v>
      </c>
      <c r="J21" s="58">
        <v>14228</v>
      </c>
      <c r="K21" s="58">
        <v>14048</v>
      </c>
      <c r="L21" s="58">
        <v>13962</v>
      </c>
      <c r="M21" s="59">
        <v>14008</v>
      </c>
      <c r="N21" s="57">
        <f t="shared" si="0"/>
        <v>13790.25</v>
      </c>
    </row>
    <row r="22" spans="1:14" ht="12" customHeight="1" x14ac:dyDescent="0.2">
      <c r="A22" s="56" t="str">
        <f>'Pregnant Women Participating'!A22</f>
        <v>Georgia</v>
      </c>
      <c r="B22" s="57">
        <v>5137</v>
      </c>
      <c r="C22" s="58">
        <v>5065</v>
      </c>
      <c r="D22" s="58">
        <v>5090</v>
      </c>
      <c r="E22" s="58">
        <v>5429</v>
      </c>
      <c r="F22" s="58">
        <v>5641</v>
      </c>
      <c r="G22" s="58">
        <v>5891</v>
      </c>
      <c r="H22" s="58">
        <v>6000</v>
      </c>
      <c r="I22" s="58">
        <v>6147</v>
      </c>
      <c r="J22" s="58">
        <v>6121</v>
      </c>
      <c r="K22" s="58">
        <v>6253</v>
      </c>
      <c r="L22" s="58">
        <v>6394</v>
      </c>
      <c r="M22" s="59">
        <v>6406</v>
      </c>
      <c r="N22" s="57">
        <f t="shared" si="0"/>
        <v>5797.833333333333</v>
      </c>
    </row>
    <row r="23" spans="1:14" ht="12" customHeight="1" x14ac:dyDescent="0.2">
      <c r="A23" s="56" t="str">
        <f>'Pregnant Women Participating'!A23</f>
        <v>Kentucky</v>
      </c>
      <c r="B23" s="57">
        <v>2381</v>
      </c>
      <c r="C23" s="58">
        <v>2369</v>
      </c>
      <c r="D23" s="58">
        <v>2408</v>
      </c>
      <c r="E23" s="58">
        <v>2527</v>
      </c>
      <c r="F23" s="58">
        <v>2596</v>
      </c>
      <c r="G23" s="58">
        <v>2671</v>
      </c>
      <c r="H23" s="58">
        <v>2640</v>
      </c>
      <c r="I23" s="58">
        <v>2668</v>
      </c>
      <c r="J23" s="58">
        <v>2675</v>
      </c>
      <c r="K23" s="58">
        <v>2643</v>
      </c>
      <c r="L23" s="58">
        <v>2550</v>
      </c>
      <c r="M23" s="59">
        <v>2512</v>
      </c>
      <c r="N23" s="57">
        <f t="shared" si="0"/>
        <v>2553.3333333333335</v>
      </c>
    </row>
    <row r="24" spans="1:14" ht="12" customHeight="1" x14ac:dyDescent="0.2">
      <c r="A24" s="56" t="str">
        <f>'Pregnant Women Participating'!A24</f>
        <v>Mississippi</v>
      </c>
      <c r="B24" s="57">
        <v>961</v>
      </c>
      <c r="C24" s="58">
        <v>1011</v>
      </c>
      <c r="D24" s="58">
        <v>989</v>
      </c>
      <c r="E24" s="58">
        <v>972</v>
      </c>
      <c r="F24" s="58">
        <v>1021</v>
      </c>
      <c r="G24" s="58">
        <v>1034</v>
      </c>
      <c r="H24" s="58">
        <v>997</v>
      </c>
      <c r="I24" s="58">
        <v>996</v>
      </c>
      <c r="J24" s="58">
        <v>1002</v>
      </c>
      <c r="K24" s="58">
        <v>989</v>
      </c>
      <c r="L24" s="58">
        <v>1001</v>
      </c>
      <c r="M24" s="59">
        <v>992</v>
      </c>
      <c r="N24" s="57">
        <f t="shared" si="0"/>
        <v>997.08333333333337</v>
      </c>
    </row>
    <row r="25" spans="1:14" ht="12" customHeight="1" x14ac:dyDescent="0.2">
      <c r="A25" s="56" t="str">
        <f>'Pregnant Women Participating'!A25</f>
        <v>North Carolina</v>
      </c>
      <c r="B25" s="57">
        <v>7684</v>
      </c>
      <c r="C25" s="58">
        <v>7662</v>
      </c>
      <c r="D25" s="58">
        <v>7637</v>
      </c>
      <c r="E25" s="58">
        <v>7710</v>
      </c>
      <c r="F25" s="58">
        <v>7835</v>
      </c>
      <c r="G25" s="58">
        <v>7956</v>
      </c>
      <c r="H25" s="58">
        <v>7881</v>
      </c>
      <c r="I25" s="58">
        <v>8023</v>
      </c>
      <c r="J25" s="58">
        <v>8465</v>
      </c>
      <c r="K25" s="58">
        <v>8498</v>
      </c>
      <c r="L25" s="58">
        <v>8189</v>
      </c>
      <c r="M25" s="59">
        <v>8339</v>
      </c>
      <c r="N25" s="57">
        <f t="shared" si="0"/>
        <v>7989.916666666667</v>
      </c>
    </row>
    <row r="26" spans="1:14" ht="12" customHeight="1" x14ac:dyDescent="0.2">
      <c r="A26" s="56" t="str">
        <f>'Pregnant Women Participating'!A26</f>
        <v>South Carolina</v>
      </c>
      <c r="B26" s="57">
        <v>2317</v>
      </c>
      <c r="C26" s="58">
        <v>2341</v>
      </c>
      <c r="D26" s="58">
        <v>2340</v>
      </c>
      <c r="E26" s="58">
        <v>2398</v>
      </c>
      <c r="F26" s="58">
        <v>2434</v>
      </c>
      <c r="G26" s="58">
        <v>2549</v>
      </c>
      <c r="H26" s="58">
        <v>2551</v>
      </c>
      <c r="I26" s="58">
        <v>2483</v>
      </c>
      <c r="J26" s="58">
        <v>2456</v>
      </c>
      <c r="K26" s="58">
        <v>2383</v>
      </c>
      <c r="L26" s="58">
        <v>2347</v>
      </c>
      <c r="M26" s="59">
        <v>2384</v>
      </c>
      <c r="N26" s="57">
        <f t="shared" si="0"/>
        <v>2415.25</v>
      </c>
    </row>
    <row r="27" spans="1:14" ht="12" customHeight="1" x14ac:dyDescent="0.2">
      <c r="A27" s="56" t="str">
        <f>'Pregnant Women Participating'!A27</f>
        <v>Tennessee</v>
      </c>
      <c r="B27" s="57">
        <v>3944</v>
      </c>
      <c r="C27" s="58">
        <v>3907</v>
      </c>
      <c r="D27" s="58">
        <v>3836</v>
      </c>
      <c r="E27" s="58">
        <v>3967</v>
      </c>
      <c r="F27" s="58">
        <v>4046</v>
      </c>
      <c r="G27" s="58">
        <v>4155</v>
      </c>
      <c r="H27" s="58">
        <v>4105</v>
      </c>
      <c r="I27" s="58">
        <v>4198</v>
      </c>
      <c r="J27" s="58">
        <v>4189</v>
      </c>
      <c r="K27" s="58">
        <v>4240</v>
      </c>
      <c r="L27" s="58">
        <v>4275</v>
      </c>
      <c r="M27" s="59">
        <v>4270</v>
      </c>
      <c r="N27" s="57">
        <f t="shared" si="0"/>
        <v>4094.3333333333335</v>
      </c>
    </row>
    <row r="28" spans="1:14" ht="12" customHeight="1" x14ac:dyDescent="0.2">
      <c r="A28" s="56" t="str">
        <f>'Pregnant Women Participating'!A28</f>
        <v>Choctaw Indians, MS</v>
      </c>
      <c r="B28" s="57">
        <v>7</v>
      </c>
      <c r="C28" s="58">
        <v>5</v>
      </c>
      <c r="D28" s="58">
        <v>5</v>
      </c>
      <c r="E28" s="58">
        <v>5</v>
      </c>
      <c r="F28" s="58">
        <v>6</v>
      </c>
      <c r="G28" s="58">
        <v>6</v>
      </c>
      <c r="H28" s="58">
        <v>6</v>
      </c>
      <c r="I28" s="58">
        <v>8</v>
      </c>
      <c r="J28" s="58">
        <v>8</v>
      </c>
      <c r="K28" s="58">
        <v>10</v>
      </c>
      <c r="L28" s="58">
        <v>6</v>
      </c>
      <c r="M28" s="59">
        <v>8</v>
      </c>
      <c r="N28" s="57">
        <f t="shared" si="0"/>
        <v>6.666666666666667</v>
      </c>
    </row>
    <row r="29" spans="1:14" ht="12" customHeight="1" x14ac:dyDescent="0.2">
      <c r="A29" s="56" t="str">
        <f>'Pregnant Women Participating'!A29</f>
        <v>Eastern Cherokee, NC</v>
      </c>
      <c r="B29" s="57">
        <v>15</v>
      </c>
      <c r="C29" s="58">
        <v>18</v>
      </c>
      <c r="D29" s="58">
        <v>18</v>
      </c>
      <c r="E29" s="58">
        <v>23</v>
      </c>
      <c r="F29" s="58">
        <v>20</v>
      </c>
      <c r="G29" s="58">
        <v>24</v>
      </c>
      <c r="H29" s="58">
        <v>23</v>
      </c>
      <c r="I29" s="58">
        <v>23</v>
      </c>
      <c r="J29" s="58">
        <v>19</v>
      </c>
      <c r="K29" s="58">
        <v>20</v>
      </c>
      <c r="L29" s="58">
        <v>20</v>
      </c>
      <c r="M29" s="59">
        <v>23</v>
      </c>
      <c r="N29" s="57">
        <f t="shared" si="0"/>
        <v>20.5</v>
      </c>
    </row>
    <row r="30" spans="1:14" ht="12" customHeight="1" x14ac:dyDescent="0.2">
      <c r="A30" s="56" t="str">
        <f>'Pregnant Women Participating'!A30</f>
        <v>Illinois</v>
      </c>
      <c r="B30" s="57">
        <v>4267</v>
      </c>
      <c r="C30" s="58">
        <v>4158</v>
      </c>
      <c r="D30" s="58">
        <v>4103</v>
      </c>
      <c r="E30" s="58">
        <v>4293</v>
      </c>
      <c r="F30" s="58">
        <v>4359</v>
      </c>
      <c r="G30" s="58">
        <v>4517</v>
      </c>
      <c r="H30" s="58">
        <v>4477</v>
      </c>
      <c r="I30" s="58">
        <v>4509</v>
      </c>
      <c r="J30" s="58">
        <v>4438</v>
      </c>
      <c r="K30" s="58">
        <v>4470</v>
      </c>
      <c r="L30" s="58">
        <v>4595</v>
      </c>
      <c r="M30" s="59">
        <v>4516</v>
      </c>
      <c r="N30" s="57">
        <f t="shared" si="0"/>
        <v>4391.833333333333</v>
      </c>
    </row>
    <row r="31" spans="1:14" ht="12" customHeight="1" x14ac:dyDescent="0.2">
      <c r="A31" s="56" t="str">
        <f>'Pregnant Women Participating'!A31</f>
        <v>Indiana</v>
      </c>
      <c r="B31" s="57">
        <v>5590</v>
      </c>
      <c r="C31" s="58">
        <v>5650</v>
      </c>
      <c r="D31" s="58">
        <v>5687</v>
      </c>
      <c r="E31" s="58">
        <v>5856</v>
      </c>
      <c r="F31" s="58">
        <v>6012</v>
      </c>
      <c r="G31" s="58">
        <v>6090</v>
      </c>
      <c r="H31" s="58">
        <v>6048</v>
      </c>
      <c r="I31" s="58">
        <v>6199</v>
      </c>
      <c r="J31" s="58">
        <v>6146</v>
      </c>
      <c r="K31" s="58">
        <v>6157</v>
      </c>
      <c r="L31" s="58">
        <v>6164</v>
      </c>
      <c r="M31" s="59">
        <v>6059</v>
      </c>
      <c r="N31" s="57">
        <f t="shared" si="0"/>
        <v>5971.5</v>
      </c>
    </row>
    <row r="32" spans="1:14" ht="12" customHeight="1" x14ac:dyDescent="0.2">
      <c r="A32" s="56" t="str">
        <f>'Pregnant Women Participating'!A32</f>
        <v>Iowa</v>
      </c>
      <c r="B32" s="57">
        <v>2275</v>
      </c>
      <c r="C32" s="58">
        <v>2293</v>
      </c>
      <c r="D32" s="58">
        <v>2337</v>
      </c>
      <c r="E32" s="58">
        <v>2357</v>
      </c>
      <c r="F32" s="58">
        <v>2427</v>
      </c>
      <c r="G32" s="58">
        <v>2492</v>
      </c>
      <c r="H32" s="58">
        <v>2469</v>
      </c>
      <c r="I32" s="58">
        <v>2464</v>
      </c>
      <c r="J32" s="58">
        <v>2492</v>
      </c>
      <c r="K32" s="58">
        <v>2402</v>
      </c>
      <c r="L32" s="58">
        <v>2409</v>
      </c>
      <c r="M32" s="59">
        <v>2416</v>
      </c>
      <c r="N32" s="57">
        <f t="shared" si="0"/>
        <v>2402.75</v>
      </c>
    </row>
    <row r="33" spans="1:14" ht="12" customHeight="1" x14ac:dyDescent="0.2">
      <c r="A33" s="56" t="str">
        <f>'Pregnant Women Participating'!A33</f>
        <v>Michigan</v>
      </c>
      <c r="B33" s="57">
        <v>7690</v>
      </c>
      <c r="C33" s="58">
        <v>7618</v>
      </c>
      <c r="D33" s="58">
        <v>7586</v>
      </c>
      <c r="E33" s="58">
        <v>7763</v>
      </c>
      <c r="F33" s="58">
        <v>7664</v>
      </c>
      <c r="G33" s="58">
        <v>7843</v>
      </c>
      <c r="H33" s="58">
        <v>7694</v>
      </c>
      <c r="I33" s="58">
        <v>7574</v>
      </c>
      <c r="J33" s="58">
        <v>7592</v>
      </c>
      <c r="K33" s="58">
        <v>7549</v>
      </c>
      <c r="L33" s="58">
        <v>7614</v>
      </c>
      <c r="M33" s="59">
        <v>7530</v>
      </c>
      <c r="N33" s="57">
        <f t="shared" si="0"/>
        <v>7643.083333333333</v>
      </c>
    </row>
    <row r="34" spans="1:14" ht="12" customHeight="1" x14ac:dyDescent="0.2">
      <c r="A34" s="56" t="str">
        <f>'Pregnant Women Participating'!A34</f>
        <v>Minnesota</v>
      </c>
      <c r="B34" s="57">
        <v>4275</v>
      </c>
      <c r="C34" s="58">
        <v>4317</v>
      </c>
      <c r="D34" s="58">
        <v>4380</v>
      </c>
      <c r="E34" s="58">
        <v>4491</v>
      </c>
      <c r="F34" s="58">
        <v>4505</v>
      </c>
      <c r="G34" s="58">
        <v>4602</v>
      </c>
      <c r="H34" s="58">
        <v>4554</v>
      </c>
      <c r="I34" s="58">
        <v>4632</v>
      </c>
      <c r="J34" s="58">
        <v>4585</v>
      </c>
      <c r="K34" s="58">
        <v>4495</v>
      </c>
      <c r="L34" s="58">
        <v>4456</v>
      </c>
      <c r="M34" s="59">
        <v>4341</v>
      </c>
      <c r="N34" s="57">
        <f t="shared" si="0"/>
        <v>4469.416666666667</v>
      </c>
    </row>
    <row r="35" spans="1:14" ht="12" customHeight="1" x14ac:dyDescent="0.2">
      <c r="A35" s="56" t="str">
        <f>'Pregnant Women Participating'!A35</f>
        <v>Ohio</v>
      </c>
      <c r="B35" s="57">
        <v>5261</v>
      </c>
      <c r="C35" s="58">
        <v>5296</v>
      </c>
      <c r="D35" s="58">
        <v>5250</v>
      </c>
      <c r="E35" s="58">
        <v>5404</v>
      </c>
      <c r="F35" s="58">
        <v>5450</v>
      </c>
      <c r="G35" s="58">
        <v>5535</v>
      </c>
      <c r="H35" s="58">
        <v>5553</v>
      </c>
      <c r="I35" s="58">
        <v>5546</v>
      </c>
      <c r="J35" s="58">
        <v>5548</v>
      </c>
      <c r="K35" s="58">
        <v>5630</v>
      </c>
      <c r="L35" s="58">
        <v>5675</v>
      </c>
      <c r="M35" s="59">
        <v>5683</v>
      </c>
      <c r="N35" s="57">
        <f t="shared" si="0"/>
        <v>5485.916666666667</v>
      </c>
    </row>
    <row r="36" spans="1:14" ht="12" customHeight="1" x14ac:dyDescent="0.2">
      <c r="A36" s="56" t="str">
        <f>'Pregnant Women Participating'!A36</f>
        <v>Wisconsin</v>
      </c>
      <c r="B36" s="57">
        <v>3083</v>
      </c>
      <c r="C36" s="58">
        <v>3132</v>
      </c>
      <c r="D36" s="58">
        <v>3118</v>
      </c>
      <c r="E36" s="58">
        <v>3150</v>
      </c>
      <c r="F36" s="58">
        <v>3246</v>
      </c>
      <c r="G36" s="58">
        <v>3298</v>
      </c>
      <c r="H36" s="58">
        <v>3269</v>
      </c>
      <c r="I36" s="58">
        <v>3347</v>
      </c>
      <c r="J36" s="58">
        <v>3315</v>
      </c>
      <c r="K36" s="58">
        <v>3351</v>
      </c>
      <c r="L36" s="58">
        <v>3382</v>
      </c>
      <c r="M36" s="59">
        <v>3341</v>
      </c>
      <c r="N36" s="57">
        <f t="shared" si="0"/>
        <v>3252.6666666666665</v>
      </c>
    </row>
    <row r="37" spans="1:14" ht="12" customHeight="1" x14ac:dyDescent="0.2">
      <c r="A37" s="56" t="str">
        <f>'Pregnant Women Participating'!A37</f>
        <v>Arizona</v>
      </c>
      <c r="B37" s="57">
        <v>4148</v>
      </c>
      <c r="C37" s="58">
        <v>4110</v>
      </c>
      <c r="D37" s="58">
        <v>4087</v>
      </c>
      <c r="E37" s="58">
        <v>4091</v>
      </c>
      <c r="F37" s="58">
        <v>4102</v>
      </c>
      <c r="G37" s="58">
        <v>4167</v>
      </c>
      <c r="H37" s="58">
        <v>4133</v>
      </c>
      <c r="I37" s="58">
        <v>4151</v>
      </c>
      <c r="J37" s="58">
        <v>4103</v>
      </c>
      <c r="K37" s="58">
        <v>4128</v>
      </c>
      <c r="L37" s="58">
        <v>4294</v>
      </c>
      <c r="M37" s="59">
        <v>4277</v>
      </c>
      <c r="N37" s="57">
        <f t="shared" si="0"/>
        <v>4149.25</v>
      </c>
    </row>
    <row r="38" spans="1:14" ht="12" customHeight="1" x14ac:dyDescent="0.2">
      <c r="A38" s="56" t="str">
        <f>'Pregnant Women Participating'!A38</f>
        <v>Arkansas</v>
      </c>
      <c r="B38" s="57">
        <v>1760</v>
      </c>
      <c r="C38" s="58">
        <v>1958</v>
      </c>
      <c r="D38" s="58">
        <v>2020</v>
      </c>
      <c r="E38" s="58">
        <v>1972</v>
      </c>
      <c r="F38" s="58">
        <v>2123</v>
      </c>
      <c r="G38" s="58">
        <v>2173</v>
      </c>
      <c r="H38" s="58">
        <v>2126</v>
      </c>
      <c r="I38" s="58">
        <v>2136</v>
      </c>
      <c r="J38" s="58">
        <v>2163</v>
      </c>
      <c r="K38" s="58">
        <v>2031</v>
      </c>
      <c r="L38" s="58">
        <v>2082</v>
      </c>
      <c r="M38" s="59">
        <v>2004</v>
      </c>
      <c r="N38" s="57">
        <f t="shared" si="0"/>
        <v>2045.6666666666667</v>
      </c>
    </row>
    <row r="39" spans="1:14" ht="12" customHeight="1" x14ac:dyDescent="0.2">
      <c r="A39" s="56" t="str">
        <f>'Pregnant Women Participating'!A39</f>
        <v>Louisiana</v>
      </c>
      <c r="B39" s="57">
        <v>2002</v>
      </c>
      <c r="C39" s="58">
        <v>1960</v>
      </c>
      <c r="D39" s="58">
        <v>1931</v>
      </c>
      <c r="E39" s="58">
        <v>1922</v>
      </c>
      <c r="F39" s="58">
        <v>1983</v>
      </c>
      <c r="G39" s="58">
        <v>1985</v>
      </c>
      <c r="H39" s="58">
        <v>1922</v>
      </c>
      <c r="I39" s="58">
        <v>1970</v>
      </c>
      <c r="J39" s="58">
        <v>1963</v>
      </c>
      <c r="K39" s="58">
        <v>2022</v>
      </c>
      <c r="L39" s="58">
        <v>2066</v>
      </c>
      <c r="M39" s="59">
        <v>2048</v>
      </c>
      <c r="N39" s="57">
        <f t="shared" si="0"/>
        <v>1981.1666666666667</v>
      </c>
    </row>
    <row r="40" spans="1:14" ht="12" customHeight="1" x14ac:dyDescent="0.2">
      <c r="A40" s="56" t="str">
        <f>'Pregnant Women Participating'!A40</f>
        <v>New Mexico</v>
      </c>
      <c r="B40" s="57">
        <v>1692</v>
      </c>
      <c r="C40" s="58">
        <v>1721</v>
      </c>
      <c r="D40" s="58">
        <v>1704</v>
      </c>
      <c r="E40" s="58">
        <v>1740</v>
      </c>
      <c r="F40" s="58">
        <v>1795</v>
      </c>
      <c r="G40" s="58">
        <v>1860</v>
      </c>
      <c r="H40" s="58">
        <v>1843</v>
      </c>
      <c r="I40" s="58">
        <v>1923</v>
      </c>
      <c r="J40" s="58">
        <v>1920</v>
      </c>
      <c r="K40" s="58">
        <v>1954</v>
      </c>
      <c r="L40" s="58">
        <v>1983</v>
      </c>
      <c r="M40" s="59">
        <v>1981</v>
      </c>
      <c r="N40" s="57">
        <f t="shared" si="0"/>
        <v>1843</v>
      </c>
    </row>
    <row r="41" spans="1:14" ht="12" customHeight="1" x14ac:dyDescent="0.2">
      <c r="A41" s="56" t="str">
        <f>'Pregnant Women Participating'!A41</f>
        <v>Oklahoma</v>
      </c>
      <c r="B41" s="57">
        <v>2786</v>
      </c>
      <c r="C41" s="58">
        <v>2814</v>
      </c>
      <c r="D41" s="58">
        <v>2778</v>
      </c>
      <c r="E41" s="58">
        <v>2926</v>
      </c>
      <c r="F41" s="58">
        <v>2978</v>
      </c>
      <c r="G41" s="58">
        <v>3016</v>
      </c>
      <c r="H41" s="58">
        <v>3099</v>
      </c>
      <c r="I41" s="58">
        <v>3187</v>
      </c>
      <c r="J41" s="58">
        <v>3273</v>
      </c>
      <c r="K41" s="58">
        <v>3295</v>
      </c>
      <c r="L41" s="58">
        <v>3438</v>
      </c>
      <c r="M41" s="59">
        <v>3351</v>
      </c>
      <c r="N41" s="57">
        <f t="shared" si="0"/>
        <v>3078.4166666666665</v>
      </c>
    </row>
    <row r="42" spans="1:14" ht="12" customHeight="1" x14ac:dyDescent="0.2">
      <c r="A42" s="56" t="str">
        <f>'Pregnant Women Participating'!A42</f>
        <v>Texas</v>
      </c>
      <c r="B42" s="57">
        <v>18240</v>
      </c>
      <c r="C42" s="58">
        <v>18382</v>
      </c>
      <c r="D42" s="58">
        <v>18039</v>
      </c>
      <c r="E42" s="58">
        <v>18194</v>
      </c>
      <c r="F42" s="58">
        <v>18492</v>
      </c>
      <c r="G42" s="58">
        <v>19085</v>
      </c>
      <c r="H42" s="58">
        <v>19065</v>
      </c>
      <c r="I42" s="58">
        <v>19224</v>
      </c>
      <c r="J42" s="58">
        <v>19317</v>
      </c>
      <c r="K42" s="58">
        <v>19586</v>
      </c>
      <c r="L42" s="58">
        <v>20208</v>
      </c>
      <c r="M42" s="59">
        <v>20096</v>
      </c>
      <c r="N42" s="57">
        <f t="shared" si="0"/>
        <v>18994</v>
      </c>
    </row>
    <row r="43" spans="1:14" ht="12" customHeight="1" x14ac:dyDescent="0.2">
      <c r="A43" s="56" t="str">
        <f>'Pregnant Women Participating'!A43</f>
        <v>Utah</v>
      </c>
      <c r="B43" s="57">
        <v>2463</v>
      </c>
      <c r="C43" s="58">
        <v>2469</v>
      </c>
      <c r="D43" s="58">
        <v>2469</v>
      </c>
      <c r="E43" s="58">
        <v>2546</v>
      </c>
      <c r="F43" s="58">
        <v>2589</v>
      </c>
      <c r="G43" s="58">
        <v>2672</v>
      </c>
      <c r="H43" s="58">
        <v>2694</v>
      </c>
      <c r="I43" s="58">
        <v>2680</v>
      </c>
      <c r="J43" s="58">
        <v>2716</v>
      </c>
      <c r="K43" s="58">
        <v>2750</v>
      </c>
      <c r="L43" s="58">
        <v>2787</v>
      </c>
      <c r="M43" s="59">
        <v>3003</v>
      </c>
      <c r="N43" s="57">
        <f t="shared" si="0"/>
        <v>2653.1666666666665</v>
      </c>
    </row>
    <row r="44" spans="1:14" ht="12" customHeight="1" x14ac:dyDescent="0.2">
      <c r="A44" s="56" t="str">
        <f>'Pregnant Women Participating'!A44</f>
        <v>Inter-Tribal Council, AZ</v>
      </c>
      <c r="B44" s="57">
        <v>208</v>
      </c>
      <c r="C44" s="58">
        <v>203</v>
      </c>
      <c r="D44" s="58">
        <v>200</v>
      </c>
      <c r="E44" s="58">
        <v>212</v>
      </c>
      <c r="F44" s="58">
        <v>198</v>
      </c>
      <c r="G44" s="58">
        <v>179</v>
      </c>
      <c r="H44" s="58">
        <v>174</v>
      </c>
      <c r="I44" s="58">
        <v>171</v>
      </c>
      <c r="J44" s="58">
        <v>179</v>
      </c>
      <c r="K44" s="58">
        <v>173</v>
      </c>
      <c r="L44" s="58">
        <v>156</v>
      </c>
      <c r="M44" s="59">
        <v>156</v>
      </c>
      <c r="N44" s="57">
        <f t="shared" si="0"/>
        <v>184.08333333333334</v>
      </c>
    </row>
    <row r="45" spans="1:14" ht="12" customHeight="1" x14ac:dyDescent="0.2">
      <c r="A45" s="56" t="str">
        <f>'Pregnant Women Participating'!A45</f>
        <v>Navajo Nation, AZ</v>
      </c>
      <c r="B45" s="57">
        <v>215</v>
      </c>
      <c r="C45" s="58">
        <v>224</v>
      </c>
      <c r="D45" s="58">
        <v>225</v>
      </c>
      <c r="E45" s="58">
        <v>224</v>
      </c>
      <c r="F45" s="58">
        <v>218</v>
      </c>
      <c r="G45" s="58">
        <v>232</v>
      </c>
      <c r="H45" s="58">
        <v>233</v>
      </c>
      <c r="I45" s="58">
        <v>208</v>
      </c>
      <c r="J45" s="58">
        <v>209</v>
      </c>
      <c r="K45" s="58">
        <v>205</v>
      </c>
      <c r="L45" s="58">
        <v>193</v>
      </c>
      <c r="M45" s="59">
        <v>214</v>
      </c>
      <c r="N45" s="57">
        <f t="shared" si="0"/>
        <v>216.66666666666666</v>
      </c>
    </row>
    <row r="46" spans="1:14" ht="12" customHeight="1" x14ac:dyDescent="0.2">
      <c r="A46" s="56" t="str">
        <f>'Pregnant Women Participating'!A46</f>
        <v>Acoma, Canoncito &amp; Laguna, NM</v>
      </c>
      <c r="B46" s="57">
        <v>21</v>
      </c>
      <c r="C46" s="58">
        <v>18</v>
      </c>
      <c r="D46" s="58">
        <v>18</v>
      </c>
      <c r="E46" s="58">
        <v>12</v>
      </c>
      <c r="F46" s="58">
        <v>13</v>
      </c>
      <c r="G46" s="58">
        <v>15</v>
      </c>
      <c r="H46" s="58">
        <v>17</v>
      </c>
      <c r="I46" s="58">
        <v>20</v>
      </c>
      <c r="J46" s="58">
        <v>20</v>
      </c>
      <c r="K46" s="58">
        <v>21</v>
      </c>
      <c r="L46" s="58">
        <v>20</v>
      </c>
      <c r="M46" s="59">
        <v>21</v>
      </c>
      <c r="N46" s="57">
        <f t="shared" si="0"/>
        <v>18</v>
      </c>
    </row>
    <row r="47" spans="1:14" ht="12" customHeight="1" x14ac:dyDescent="0.2">
      <c r="A47" s="56" t="str">
        <f>'Pregnant Women Participating'!A47</f>
        <v>Eight Northern Pueblos, NM</v>
      </c>
      <c r="B47" s="57">
        <v>6</v>
      </c>
      <c r="C47" s="58">
        <v>10</v>
      </c>
      <c r="D47" s="58">
        <v>9</v>
      </c>
      <c r="E47" s="58">
        <v>7</v>
      </c>
      <c r="F47" s="58">
        <v>9</v>
      </c>
      <c r="G47" s="58">
        <v>12</v>
      </c>
      <c r="H47" s="58">
        <v>12</v>
      </c>
      <c r="I47" s="58">
        <v>14</v>
      </c>
      <c r="J47" s="58">
        <v>14</v>
      </c>
      <c r="K47" s="58">
        <v>18</v>
      </c>
      <c r="L47" s="58">
        <v>13</v>
      </c>
      <c r="M47" s="59">
        <v>13</v>
      </c>
      <c r="N47" s="57">
        <f t="shared" si="0"/>
        <v>11.416666666666666</v>
      </c>
    </row>
    <row r="48" spans="1:14" ht="12" customHeight="1" x14ac:dyDescent="0.2">
      <c r="A48" s="56" t="str">
        <f>'Pregnant Women Participating'!A48</f>
        <v>Five Sandoval Pueblos, NM</v>
      </c>
      <c r="B48" s="57">
        <v>4</v>
      </c>
      <c r="C48" s="58">
        <v>4</v>
      </c>
      <c r="D48" s="58">
        <v>5</v>
      </c>
      <c r="E48" s="58">
        <v>4</v>
      </c>
      <c r="F48" s="58">
        <v>5</v>
      </c>
      <c r="G48" s="58">
        <v>5</v>
      </c>
      <c r="H48" s="58">
        <v>6</v>
      </c>
      <c r="I48" s="58">
        <v>5</v>
      </c>
      <c r="J48" s="58">
        <v>6</v>
      </c>
      <c r="K48" s="58">
        <v>6</v>
      </c>
      <c r="L48" s="58">
        <v>5</v>
      </c>
      <c r="M48" s="59">
        <v>6</v>
      </c>
      <c r="N48" s="57">
        <f t="shared" si="0"/>
        <v>5.083333333333333</v>
      </c>
    </row>
    <row r="49" spans="1:14" ht="12" customHeight="1" x14ac:dyDescent="0.2">
      <c r="A49" s="56" t="str">
        <f>'Pregnant Women Participating'!A49</f>
        <v>Isleta Pueblo, NM</v>
      </c>
      <c r="B49" s="57">
        <v>26</v>
      </c>
      <c r="C49" s="58">
        <v>26</v>
      </c>
      <c r="D49" s="58">
        <v>31</v>
      </c>
      <c r="E49" s="58">
        <v>31</v>
      </c>
      <c r="F49" s="58">
        <v>31</v>
      </c>
      <c r="G49" s="58">
        <v>36</v>
      </c>
      <c r="H49" s="58">
        <v>40</v>
      </c>
      <c r="I49" s="58">
        <v>41</v>
      </c>
      <c r="J49" s="58">
        <v>34</v>
      </c>
      <c r="K49" s="58">
        <v>33</v>
      </c>
      <c r="L49" s="58">
        <v>36</v>
      </c>
      <c r="M49" s="59">
        <v>36</v>
      </c>
      <c r="N49" s="57">
        <f t="shared" si="0"/>
        <v>33.416666666666664</v>
      </c>
    </row>
    <row r="50" spans="1:14" ht="12" customHeight="1" x14ac:dyDescent="0.2">
      <c r="A50" s="56" t="str">
        <f>'Pregnant Women Participating'!A50</f>
        <v>San Felipe Pueblo, NM</v>
      </c>
      <c r="B50" s="57">
        <v>14</v>
      </c>
      <c r="C50" s="58">
        <v>12</v>
      </c>
      <c r="D50" s="58">
        <v>14</v>
      </c>
      <c r="E50" s="58">
        <v>15</v>
      </c>
      <c r="F50" s="58">
        <v>17</v>
      </c>
      <c r="G50" s="58">
        <v>16</v>
      </c>
      <c r="H50" s="58">
        <v>18</v>
      </c>
      <c r="I50" s="58">
        <v>17</v>
      </c>
      <c r="J50" s="58">
        <v>15</v>
      </c>
      <c r="K50" s="58">
        <v>14</v>
      </c>
      <c r="L50" s="58">
        <v>14</v>
      </c>
      <c r="M50" s="59">
        <v>15</v>
      </c>
      <c r="N50" s="57">
        <f t="shared" si="0"/>
        <v>15.083333333333334</v>
      </c>
    </row>
    <row r="51" spans="1:14" ht="12" customHeight="1" x14ac:dyDescent="0.2">
      <c r="A51" s="56" t="str">
        <f>'Pregnant Women Participating'!A51</f>
        <v>Santo Domingo Tribe, NM</v>
      </c>
      <c r="B51" s="57">
        <v>0</v>
      </c>
      <c r="C51" s="58">
        <v>4</v>
      </c>
      <c r="D51" s="58">
        <v>5</v>
      </c>
      <c r="E51" s="58">
        <v>4</v>
      </c>
      <c r="F51" s="58">
        <v>5</v>
      </c>
      <c r="G51" s="58">
        <v>6</v>
      </c>
      <c r="H51" s="58">
        <v>9</v>
      </c>
      <c r="I51" s="58">
        <v>9</v>
      </c>
      <c r="J51" s="58">
        <v>9</v>
      </c>
      <c r="K51" s="58">
        <v>9</v>
      </c>
      <c r="L51" s="58">
        <v>9</v>
      </c>
      <c r="M51" s="59">
        <v>9</v>
      </c>
      <c r="N51" s="57">
        <f t="shared" si="0"/>
        <v>6.5</v>
      </c>
    </row>
    <row r="52" spans="1:14" ht="12" customHeight="1" x14ac:dyDescent="0.2">
      <c r="A52" s="56" t="str">
        <f>'Pregnant Women Participating'!A52</f>
        <v>Zuni Pueblo, NM</v>
      </c>
      <c r="B52" s="57">
        <v>49</v>
      </c>
      <c r="C52" s="58">
        <v>47</v>
      </c>
      <c r="D52" s="58">
        <v>40</v>
      </c>
      <c r="E52" s="58">
        <v>32</v>
      </c>
      <c r="F52" s="58">
        <v>37</v>
      </c>
      <c r="G52" s="58">
        <v>36</v>
      </c>
      <c r="H52" s="58">
        <v>37</v>
      </c>
      <c r="I52" s="58">
        <v>46</v>
      </c>
      <c r="J52" s="58">
        <v>44</v>
      </c>
      <c r="K52" s="58">
        <v>48</v>
      </c>
      <c r="L52" s="58">
        <v>49</v>
      </c>
      <c r="M52" s="59">
        <v>47</v>
      </c>
      <c r="N52" s="57">
        <f t="shared" si="0"/>
        <v>42.666666666666664</v>
      </c>
    </row>
    <row r="53" spans="1:14" ht="12" customHeight="1" x14ac:dyDescent="0.2">
      <c r="A53" s="56" t="str">
        <f>'Pregnant Women Participating'!A53</f>
        <v>Cherokee Nation, OK</v>
      </c>
      <c r="B53" s="57">
        <v>148</v>
      </c>
      <c r="C53" s="58">
        <v>156</v>
      </c>
      <c r="D53" s="58">
        <v>149</v>
      </c>
      <c r="E53" s="58">
        <v>150</v>
      </c>
      <c r="F53" s="58">
        <v>157</v>
      </c>
      <c r="G53" s="58">
        <v>160</v>
      </c>
      <c r="H53" s="58">
        <v>161</v>
      </c>
      <c r="I53" s="58">
        <v>166</v>
      </c>
      <c r="J53" s="58">
        <v>169</v>
      </c>
      <c r="K53" s="58">
        <v>178</v>
      </c>
      <c r="L53" s="58">
        <v>176</v>
      </c>
      <c r="M53" s="59">
        <v>182</v>
      </c>
      <c r="N53" s="57">
        <f t="shared" si="0"/>
        <v>162.66666666666666</v>
      </c>
    </row>
    <row r="54" spans="1:14" ht="12" customHeight="1" x14ac:dyDescent="0.2">
      <c r="A54" s="56" t="str">
        <f>'Pregnant Women Participating'!A54</f>
        <v>Chickasaw Nation, OK</v>
      </c>
      <c r="B54" s="57">
        <v>161</v>
      </c>
      <c r="C54" s="58">
        <v>161</v>
      </c>
      <c r="D54" s="58">
        <v>163</v>
      </c>
      <c r="E54" s="58">
        <v>163</v>
      </c>
      <c r="F54" s="58">
        <v>165</v>
      </c>
      <c r="G54" s="58">
        <v>174</v>
      </c>
      <c r="H54" s="58">
        <v>159</v>
      </c>
      <c r="I54" s="58">
        <v>161</v>
      </c>
      <c r="J54" s="58">
        <v>168</v>
      </c>
      <c r="K54" s="58">
        <v>164</v>
      </c>
      <c r="L54" s="58">
        <v>185</v>
      </c>
      <c r="M54" s="59">
        <v>201</v>
      </c>
      <c r="N54" s="57">
        <f t="shared" si="0"/>
        <v>168.75</v>
      </c>
    </row>
    <row r="55" spans="1:14" ht="12" customHeight="1" x14ac:dyDescent="0.2">
      <c r="A55" s="56" t="str">
        <f>'Pregnant Women Participating'!A55</f>
        <v>Choctaw Nation, OK</v>
      </c>
      <c r="B55" s="57">
        <v>121</v>
      </c>
      <c r="C55" s="58">
        <v>111</v>
      </c>
      <c r="D55" s="58">
        <v>117</v>
      </c>
      <c r="E55" s="58">
        <v>120</v>
      </c>
      <c r="F55" s="58">
        <v>118</v>
      </c>
      <c r="G55" s="58">
        <v>117</v>
      </c>
      <c r="H55" s="58">
        <v>108</v>
      </c>
      <c r="I55" s="58">
        <v>107</v>
      </c>
      <c r="J55" s="58">
        <v>97</v>
      </c>
      <c r="K55" s="58">
        <v>155</v>
      </c>
      <c r="L55" s="58">
        <v>164</v>
      </c>
      <c r="M55" s="59">
        <v>174</v>
      </c>
      <c r="N55" s="57">
        <f t="shared" si="0"/>
        <v>125.75</v>
      </c>
    </row>
    <row r="56" spans="1:14" ht="12" customHeight="1" x14ac:dyDescent="0.2">
      <c r="A56" s="56" t="str">
        <f>'Pregnant Women Participating'!A56</f>
        <v>Citizen Potawatomi Nation, OK</v>
      </c>
      <c r="B56" s="57">
        <v>36</v>
      </c>
      <c r="C56" s="58">
        <v>38</v>
      </c>
      <c r="D56" s="58">
        <v>46</v>
      </c>
      <c r="E56" s="58">
        <v>52</v>
      </c>
      <c r="F56" s="58">
        <v>49</v>
      </c>
      <c r="G56" s="58">
        <v>50</v>
      </c>
      <c r="H56" s="58">
        <v>53</v>
      </c>
      <c r="I56" s="58">
        <v>58</v>
      </c>
      <c r="J56" s="58">
        <v>61</v>
      </c>
      <c r="K56" s="58">
        <v>65</v>
      </c>
      <c r="L56" s="58">
        <v>62</v>
      </c>
      <c r="M56" s="59">
        <v>65</v>
      </c>
      <c r="N56" s="57">
        <f t="shared" si="0"/>
        <v>52.916666666666664</v>
      </c>
    </row>
    <row r="57" spans="1:14" ht="12" customHeight="1" x14ac:dyDescent="0.2">
      <c r="A57" s="56" t="str">
        <f>'Pregnant Women Participating'!A57</f>
        <v>Inter-Tribal Council, OK</v>
      </c>
      <c r="B57" s="57">
        <v>15</v>
      </c>
      <c r="C57" s="58">
        <v>16</v>
      </c>
      <c r="D57" s="58">
        <v>13</v>
      </c>
      <c r="E57" s="58">
        <v>12</v>
      </c>
      <c r="F57" s="58">
        <v>12</v>
      </c>
      <c r="G57" s="58">
        <v>12</v>
      </c>
      <c r="H57" s="58">
        <v>10</v>
      </c>
      <c r="I57" s="58">
        <v>7</v>
      </c>
      <c r="J57" s="58">
        <v>7</v>
      </c>
      <c r="K57" s="58">
        <v>17</v>
      </c>
      <c r="L57" s="58">
        <v>23</v>
      </c>
      <c r="M57" s="59">
        <v>20</v>
      </c>
      <c r="N57" s="57">
        <f t="shared" si="0"/>
        <v>13.666666666666666</v>
      </c>
    </row>
    <row r="58" spans="1:14" ht="12" customHeight="1" x14ac:dyDescent="0.2">
      <c r="A58" s="56" t="str">
        <f>'Pregnant Women Participating'!A58</f>
        <v>Muscogee Creek Nation, OK</v>
      </c>
      <c r="B58" s="57">
        <v>54</v>
      </c>
      <c r="C58" s="58">
        <v>58</v>
      </c>
      <c r="D58" s="58">
        <v>53</v>
      </c>
      <c r="E58" s="58">
        <v>48</v>
      </c>
      <c r="F58" s="58">
        <v>50</v>
      </c>
      <c r="G58" s="58">
        <v>56</v>
      </c>
      <c r="H58" s="58">
        <v>53</v>
      </c>
      <c r="I58" s="58">
        <v>55</v>
      </c>
      <c r="J58" s="58">
        <v>67</v>
      </c>
      <c r="K58" s="58">
        <v>67</v>
      </c>
      <c r="L58" s="58">
        <v>61</v>
      </c>
      <c r="M58" s="59">
        <v>56</v>
      </c>
      <c r="N58" s="57">
        <f t="shared" si="0"/>
        <v>56.5</v>
      </c>
    </row>
    <row r="59" spans="1:14" ht="12" customHeight="1" x14ac:dyDescent="0.2">
      <c r="A59" s="56" t="str">
        <f>'Pregnant Women Participating'!A59</f>
        <v>Osage Tribal Council, OK</v>
      </c>
      <c r="B59" s="57">
        <v>48</v>
      </c>
      <c r="C59" s="58">
        <v>46</v>
      </c>
      <c r="D59" s="58">
        <v>36</v>
      </c>
      <c r="E59" s="58">
        <v>39</v>
      </c>
      <c r="F59" s="58">
        <v>46</v>
      </c>
      <c r="G59" s="58">
        <v>45</v>
      </c>
      <c r="H59" s="58">
        <v>40</v>
      </c>
      <c r="I59" s="58">
        <v>47</v>
      </c>
      <c r="J59" s="58">
        <v>53</v>
      </c>
      <c r="K59" s="58">
        <v>76</v>
      </c>
      <c r="L59" s="58">
        <v>75</v>
      </c>
      <c r="M59" s="59">
        <v>74</v>
      </c>
      <c r="N59" s="57">
        <f t="shared" si="0"/>
        <v>52.083333333333336</v>
      </c>
    </row>
    <row r="60" spans="1:14" ht="12" customHeight="1" x14ac:dyDescent="0.2">
      <c r="A60" s="56" t="str">
        <f>'Pregnant Women Participating'!A60</f>
        <v>Otoe-Missouria Tribe, OK</v>
      </c>
      <c r="B60" s="57">
        <v>5</v>
      </c>
      <c r="C60" s="58">
        <v>4</v>
      </c>
      <c r="D60" s="58">
        <v>6</v>
      </c>
      <c r="E60" s="58">
        <v>8</v>
      </c>
      <c r="F60" s="58">
        <v>13</v>
      </c>
      <c r="G60" s="58">
        <v>14</v>
      </c>
      <c r="H60" s="58">
        <v>13</v>
      </c>
      <c r="I60" s="58">
        <v>13</v>
      </c>
      <c r="J60" s="58">
        <v>10</v>
      </c>
      <c r="K60" s="58">
        <v>9</v>
      </c>
      <c r="L60" s="58">
        <v>8</v>
      </c>
      <c r="M60" s="59">
        <v>9</v>
      </c>
      <c r="N60" s="57">
        <f t="shared" si="0"/>
        <v>9.3333333333333339</v>
      </c>
    </row>
    <row r="61" spans="1:14" ht="12" customHeight="1" x14ac:dyDescent="0.2">
      <c r="A61" s="56" t="str">
        <f>'Pregnant Women Participating'!A61</f>
        <v>Wichita, Caddo &amp; Delaware (WCD), OK</v>
      </c>
      <c r="B61" s="57">
        <v>122</v>
      </c>
      <c r="C61" s="58">
        <v>127</v>
      </c>
      <c r="D61" s="58">
        <v>126</v>
      </c>
      <c r="E61" s="58">
        <v>135</v>
      </c>
      <c r="F61" s="58">
        <v>136</v>
      </c>
      <c r="G61" s="58">
        <v>142</v>
      </c>
      <c r="H61" s="58">
        <v>132</v>
      </c>
      <c r="I61" s="58">
        <v>130</v>
      </c>
      <c r="J61" s="58">
        <v>119</v>
      </c>
      <c r="K61" s="58">
        <v>120</v>
      </c>
      <c r="L61" s="58">
        <v>121</v>
      </c>
      <c r="M61" s="59">
        <v>114</v>
      </c>
      <c r="N61" s="57">
        <f t="shared" si="0"/>
        <v>127</v>
      </c>
    </row>
    <row r="62" spans="1:14" ht="12" customHeight="1" x14ac:dyDescent="0.2">
      <c r="A62" s="56" t="str">
        <f>'Pregnant Women Participating'!A62</f>
        <v>Colorado</v>
      </c>
      <c r="B62" s="57">
        <v>4281</v>
      </c>
      <c r="C62" s="58">
        <v>4243</v>
      </c>
      <c r="D62" s="58">
        <v>4238</v>
      </c>
      <c r="E62" s="58">
        <v>4211</v>
      </c>
      <c r="F62" s="58">
        <v>4292</v>
      </c>
      <c r="G62" s="58">
        <v>4440</v>
      </c>
      <c r="H62" s="58">
        <v>4394</v>
      </c>
      <c r="I62" s="58">
        <v>4427</v>
      </c>
      <c r="J62" s="58">
        <v>4445</v>
      </c>
      <c r="K62" s="58">
        <v>4406</v>
      </c>
      <c r="L62" s="58">
        <v>4529</v>
      </c>
      <c r="M62" s="59">
        <v>4585</v>
      </c>
      <c r="N62" s="57">
        <f t="shared" si="0"/>
        <v>4374.25</v>
      </c>
    </row>
    <row r="63" spans="1:14" ht="12" customHeight="1" x14ac:dyDescent="0.2">
      <c r="A63" s="56" t="str">
        <f>'Pregnant Women Participating'!A63</f>
        <v>Kansas</v>
      </c>
      <c r="B63" s="57">
        <v>2051</v>
      </c>
      <c r="C63" s="58">
        <v>2042</v>
      </c>
      <c r="D63" s="58">
        <v>2037</v>
      </c>
      <c r="E63" s="58">
        <v>2127</v>
      </c>
      <c r="F63" s="58">
        <v>2100</v>
      </c>
      <c r="G63" s="58">
        <v>2110</v>
      </c>
      <c r="H63" s="58">
        <v>2013</v>
      </c>
      <c r="I63" s="58">
        <v>2048</v>
      </c>
      <c r="J63" s="58">
        <v>2063</v>
      </c>
      <c r="K63" s="58">
        <v>2097</v>
      </c>
      <c r="L63" s="58">
        <v>2146</v>
      </c>
      <c r="M63" s="59">
        <v>2155</v>
      </c>
      <c r="N63" s="57">
        <f t="shared" si="0"/>
        <v>2082.4166666666665</v>
      </c>
    </row>
    <row r="64" spans="1:14" ht="12" customHeight="1" x14ac:dyDescent="0.2">
      <c r="A64" s="56" t="str">
        <f>'Pregnant Women Participating'!A64</f>
        <v>Missouri</v>
      </c>
      <c r="B64" s="57">
        <v>4002</v>
      </c>
      <c r="C64" s="58">
        <v>4081</v>
      </c>
      <c r="D64" s="58">
        <v>4040</v>
      </c>
      <c r="E64" s="58">
        <v>4040</v>
      </c>
      <c r="F64" s="58">
        <v>4181</v>
      </c>
      <c r="G64" s="58">
        <v>4190</v>
      </c>
      <c r="H64" s="58">
        <v>4103</v>
      </c>
      <c r="I64" s="58">
        <v>4134</v>
      </c>
      <c r="J64" s="58">
        <v>4051</v>
      </c>
      <c r="K64" s="58">
        <v>4019</v>
      </c>
      <c r="L64" s="58">
        <v>4193</v>
      </c>
      <c r="M64" s="59">
        <v>4243</v>
      </c>
      <c r="N64" s="57">
        <f t="shared" si="0"/>
        <v>4106.416666666667</v>
      </c>
    </row>
    <row r="65" spans="1:14" ht="12" customHeight="1" x14ac:dyDescent="0.2">
      <c r="A65" s="56" t="str">
        <f>'Pregnant Women Participating'!A65</f>
        <v>Montana</v>
      </c>
      <c r="B65" s="57">
        <v>681</v>
      </c>
      <c r="C65" s="58">
        <v>722</v>
      </c>
      <c r="D65" s="58">
        <v>718</v>
      </c>
      <c r="E65" s="58">
        <v>719</v>
      </c>
      <c r="F65" s="58">
        <v>726</v>
      </c>
      <c r="G65" s="58">
        <v>726</v>
      </c>
      <c r="H65" s="58">
        <v>754</v>
      </c>
      <c r="I65" s="58">
        <v>767</v>
      </c>
      <c r="J65" s="58">
        <v>776</v>
      </c>
      <c r="K65" s="58">
        <v>777</v>
      </c>
      <c r="L65" s="58">
        <v>760</v>
      </c>
      <c r="M65" s="59">
        <v>739</v>
      </c>
      <c r="N65" s="57">
        <f t="shared" si="0"/>
        <v>738.75</v>
      </c>
    </row>
    <row r="66" spans="1:14" ht="12" customHeight="1" x14ac:dyDescent="0.2">
      <c r="A66" s="56" t="str">
        <f>'Pregnant Women Participating'!A66</f>
        <v>Nebraska</v>
      </c>
      <c r="B66" s="57">
        <v>1120</v>
      </c>
      <c r="C66" s="58">
        <v>1124</v>
      </c>
      <c r="D66" s="58">
        <v>1117</v>
      </c>
      <c r="E66" s="58">
        <v>1098</v>
      </c>
      <c r="F66" s="58">
        <v>1150</v>
      </c>
      <c r="G66" s="58">
        <v>1162</v>
      </c>
      <c r="H66" s="58">
        <v>1165</v>
      </c>
      <c r="I66" s="58">
        <v>1166</v>
      </c>
      <c r="J66" s="58">
        <v>1156</v>
      </c>
      <c r="K66" s="58">
        <v>1151</v>
      </c>
      <c r="L66" s="58">
        <v>1184</v>
      </c>
      <c r="M66" s="59">
        <v>1192</v>
      </c>
      <c r="N66" s="57">
        <f t="shared" si="0"/>
        <v>1148.75</v>
      </c>
    </row>
    <row r="67" spans="1:14" ht="12" customHeight="1" x14ac:dyDescent="0.2">
      <c r="A67" s="56" t="str">
        <f>'Pregnant Women Participating'!A67</f>
        <v>North Dakota</v>
      </c>
      <c r="B67" s="57">
        <v>378</v>
      </c>
      <c r="C67" s="58">
        <v>387</v>
      </c>
      <c r="D67" s="58">
        <v>392</v>
      </c>
      <c r="E67" s="58">
        <v>394</v>
      </c>
      <c r="F67" s="58">
        <v>408</v>
      </c>
      <c r="G67" s="58">
        <v>421</v>
      </c>
      <c r="H67" s="58">
        <v>404</v>
      </c>
      <c r="I67" s="58">
        <v>420</v>
      </c>
      <c r="J67" s="58">
        <v>428</v>
      </c>
      <c r="K67" s="58">
        <v>464</v>
      </c>
      <c r="L67" s="58">
        <v>470</v>
      </c>
      <c r="M67" s="59">
        <v>464</v>
      </c>
      <c r="N67" s="57">
        <f t="shared" si="0"/>
        <v>419.16666666666669</v>
      </c>
    </row>
    <row r="68" spans="1:14" ht="12" customHeight="1" x14ac:dyDescent="0.2">
      <c r="A68" s="56" t="str">
        <f>'Pregnant Women Participating'!A68</f>
        <v>South Dakota</v>
      </c>
      <c r="B68" s="57">
        <v>602</v>
      </c>
      <c r="C68" s="58">
        <v>595</v>
      </c>
      <c r="D68" s="58">
        <v>600</v>
      </c>
      <c r="E68" s="58">
        <v>639</v>
      </c>
      <c r="F68" s="58">
        <v>611</v>
      </c>
      <c r="G68" s="58">
        <v>641</v>
      </c>
      <c r="H68" s="58">
        <v>614</v>
      </c>
      <c r="I68" s="58">
        <v>624</v>
      </c>
      <c r="J68" s="58">
        <v>610</v>
      </c>
      <c r="K68" s="58">
        <v>602</v>
      </c>
      <c r="L68" s="58">
        <v>615</v>
      </c>
      <c r="M68" s="59">
        <v>591</v>
      </c>
      <c r="N68" s="57">
        <f t="shared" si="0"/>
        <v>612</v>
      </c>
    </row>
    <row r="69" spans="1:14" ht="12" customHeight="1" x14ac:dyDescent="0.2">
      <c r="A69" s="56" t="str">
        <f>'Pregnant Women Participating'!A69</f>
        <v>Wyoming</v>
      </c>
      <c r="B69" s="57">
        <v>453</v>
      </c>
      <c r="C69" s="58">
        <v>453</v>
      </c>
      <c r="D69" s="58">
        <v>451</v>
      </c>
      <c r="E69" s="58">
        <v>457</v>
      </c>
      <c r="F69" s="58">
        <v>455</v>
      </c>
      <c r="G69" s="58">
        <v>469</v>
      </c>
      <c r="H69" s="58">
        <v>467</v>
      </c>
      <c r="I69" s="58">
        <v>463</v>
      </c>
      <c r="J69" s="58">
        <v>463</v>
      </c>
      <c r="K69" s="58">
        <v>453</v>
      </c>
      <c r="L69" s="58">
        <v>466</v>
      </c>
      <c r="M69" s="59">
        <v>457</v>
      </c>
      <c r="N69" s="57">
        <f t="shared" si="0"/>
        <v>458.91666666666669</v>
      </c>
    </row>
    <row r="70" spans="1:14" ht="12" customHeight="1" x14ac:dyDescent="0.2">
      <c r="A70" s="56" t="str">
        <f>'Pregnant Women Participating'!A70</f>
        <v>Ute Mountain Ute Tribe, CO</v>
      </c>
      <c r="B70" s="57">
        <v>1</v>
      </c>
      <c r="C70" s="58">
        <v>1</v>
      </c>
      <c r="D70" s="58">
        <v>0</v>
      </c>
      <c r="E70" s="58">
        <v>1</v>
      </c>
      <c r="F70" s="58">
        <v>1</v>
      </c>
      <c r="G70" s="58">
        <v>3</v>
      </c>
      <c r="H70" s="58">
        <v>6</v>
      </c>
      <c r="I70" s="58">
        <v>5</v>
      </c>
      <c r="J70" s="58">
        <v>6</v>
      </c>
      <c r="K70" s="58">
        <v>6</v>
      </c>
      <c r="L70" s="58">
        <v>6</v>
      </c>
      <c r="M70" s="59">
        <v>6</v>
      </c>
      <c r="N70" s="57">
        <f t="shared" si="0"/>
        <v>3.5</v>
      </c>
    </row>
    <row r="71" spans="1:14" ht="12" customHeight="1" x14ac:dyDescent="0.2">
      <c r="A71" s="56" t="str">
        <f>'Pregnant Women Participating'!A71</f>
        <v>Omaha Sioux, NE</v>
      </c>
      <c r="B71" s="57">
        <v>1</v>
      </c>
      <c r="C71" s="58">
        <v>2</v>
      </c>
      <c r="D71" s="58">
        <v>2</v>
      </c>
      <c r="E71" s="58">
        <v>2</v>
      </c>
      <c r="F71" s="58">
        <v>2</v>
      </c>
      <c r="G71" s="58">
        <v>2</v>
      </c>
      <c r="H71" s="58">
        <v>4</v>
      </c>
      <c r="I71" s="58">
        <v>3</v>
      </c>
      <c r="J71" s="58">
        <v>3</v>
      </c>
      <c r="K71" s="58">
        <v>2</v>
      </c>
      <c r="L71" s="58">
        <v>2</v>
      </c>
      <c r="M71" s="59">
        <v>1</v>
      </c>
      <c r="N71" s="57">
        <f t="shared" si="0"/>
        <v>2.1666666666666665</v>
      </c>
    </row>
    <row r="72" spans="1:14" ht="12" customHeight="1" x14ac:dyDescent="0.2">
      <c r="A72" s="56" t="str">
        <f>'Pregnant Women Participating'!A72</f>
        <v>Santee Sioux, NE</v>
      </c>
      <c r="B72" s="57">
        <v>0</v>
      </c>
      <c r="C72" s="58">
        <v>1</v>
      </c>
      <c r="D72" s="58">
        <v>0</v>
      </c>
      <c r="E72" s="58">
        <v>2</v>
      </c>
      <c r="F72" s="58">
        <v>2</v>
      </c>
      <c r="G72" s="58">
        <v>2</v>
      </c>
      <c r="H72" s="58">
        <v>2</v>
      </c>
      <c r="I72" s="58">
        <v>1</v>
      </c>
      <c r="J72" s="58">
        <v>1</v>
      </c>
      <c r="K72" s="58">
        <v>0</v>
      </c>
      <c r="L72" s="58">
        <v>0</v>
      </c>
      <c r="M72" s="59">
        <v>1</v>
      </c>
      <c r="N72" s="57">
        <f t="shared" si="0"/>
        <v>1</v>
      </c>
    </row>
    <row r="73" spans="1:14" ht="12" customHeight="1" x14ac:dyDescent="0.2">
      <c r="A73" s="56" t="str">
        <f>'Pregnant Women Participating'!A73</f>
        <v>Winnebago Tribe, NE</v>
      </c>
      <c r="B73" s="57">
        <v>0</v>
      </c>
      <c r="C73" s="58">
        <v>0</v>
      </c>
      <c r="D73" s="58">
        <v>1</v>
      </c>
      <c r="E73" s="58">
        <v>1</v>
      </c>
      <c r="F73" s="58">
        <v>0</v>
      </c>
      <c r="G73" s="58">
        <v>0</v>
      </c>
      <c r="H73" s="58">
        <v>0</v>
      </c>
      <c r="I73" s="58">
        <v>2</v>
      </c>
      <c r="J73" s="58">
        <v>3</v>
      </c>
      <c r="K73" s="58">
        <v>3</v>
      </c>
      <c r="L73" s="58">
        <v>2</v>
      </c>
      <c r="M73" s="59">
        <v>2</v>
      </c>
      <c r="N73" s="57">
        <f t="shared" si="0"/>
        <v>1.1666666666666667</v>
      </c>
    </row>
    <row r="74" spans="1:14" ht="12" customHeight="1" x14ac:dyDescent="0.2">
      <c r="A74" s="56" t="str">
        <f>'Pregnant Women Participating'!A74</f>
        <v>Standing Rock Sioux Tribe, ND</v>
      </c>
      <c r="B74" s="57">
        <v>6</v>
      </c>
      <c r="C74" s="58">
        <v>6</v>
      </c>
      <c r="D74" s="58">
        <v>4</v>
      </c>
      <c r="E74" s="58">
        <v>5</v>
      </c>
      <c r="F74" s="58">
        <v>6</v>
      </c>
      <c r="G74" s="58">
        <v>7</v>
      </c>
      <c r="H74" s="58">
        <v>6</v>
      </c>
      <c r="I74" s="58">
        <v>7</v>
      </c>
      <c r="J74" s="58">
        <v>8</v>
      </c>
      <c r="K74" s="58">
        <v>11</v>
      </c>
      <c r="L74" s="58">
        <v>10</v>
      </c>
      <c r="M74" s="59">
        <v>8</v>
      </c>
      <c r="N74" s="57">
        <f t="shared" si="0"/>
        <v>7</v>
      </c>
    </row>
    <row r="75" spans="1:14" ht="12" customHeight="1" x14ac:dyDescent="0.2">
      <c r="A75" s="56" t="str">
        <f>'Pregnant Women Participating'!A75</f>
        <v>Three Affiliated Tribes, ND</v>
      </c>
      <c r="B75" s="57">
        <v>0</v>
      </c>
      <c r="C75" s="58">
        <v>0</v>
      </c>
      <c r="D75" s="58">
        <v>1</v>
      </c>
      <c r="E75" s="58">
        <v>2</v>
      </c>
      <c r="F75" s="58">
        <v>2</v>
      </c>
      <c r="G75" s="58">
        <v>2</v>
      </c>
      <c r="H75" s="58">
        <v>2</v>
      </c>
      <c r="I75" s="58">
        <v>1</v>
      </c>
      <c r="J75" s="58">
        <v>1</v>
      </c>
      <c r="K75" s="58">
        <v>1</v>
      </c>
      <c r="L75" s="58">
        <v>2</v>
      </c>
      <c r="M75" s="59">
        <v>1</v>
      </c>
      <c r="N75" s="57">
        <f t="shared" si="0"/>
        <v>1.25</v>
      </c>
    </row>
    <row r="76" spans="1:14" ht="12" customHeight="1" x14ac:dyDescent="0.2">
      <c r="A76" s="56" t="str">
        <f>'Pregnant Women Participating'!A76</f>
        <v>Cheyenne River Sioux, SD</v>
      </c>
      <c r="B76" s="57">
        <v>19</v>
      </c>
      <c r="C76" s="58">
        <v>21</v>
      </c>
      <c r="D76" s="58">
        <v>17</v>
      </c>
      <c r="E76" s="58">
        <v>20</v>
      </c>
      <c r="F76" s="58">
        <v>19</v>
      </c>
      <c r="G76" s="58">
        <v>22</v>
      </c>
      <c r="H76" s="58">
        <v>20</v>
      </c>
      <c r="I76" s="58">
        <v>22</v>
      </c>
      <c r="J76" s="58">
        <v>24</v>
      </c>
      <c r="K76" s="58">
        <v>24</v>
      </c>
      <c r="L76" s="58">
        <v>25</v>
      </c>
      <c r="M76" s="59">
        <v>18</v>
      </c>
      <c r="N76" s="57">
        <f t="shared" si="0"/>
        <v>20.916666666666668</v>
      </c>
    </row>
    <row r="77" spans="1:14" ht="12" customHeight="1" x14ac:dyDescent="0.2">
      <c r="A77" s="56" t="str">
        <f>'Pregnant Women Participating'!A77</f>
        <v>Rosebud Sioux, SD</v>
      </c>
      <c r="B77" s="57">
        <v>46</v>
      </c>
      <c r="C77" s="58">
        <v>27</v>
      </c>
      <c r="D77" s="58">
        <v>26</v>
      </c>
      <c r="E77" s="58">
        <v>28</v>
      </c>
      <c r="F77" s="58">
        <v>27</v>
      </c>
      <c r="G77" s="58">
        <v>34</v>
      </c>
      <c r="H77" s="58">
        <v>34</v>
      </c>
      <c r="I77" s="58">
        <v>32</v>
      </c>
      <c r="J77" s="58">
        <v>33</v>
      </c>
      <c r="K77" s="58">
        <v>33</v>
      </c>
      <c r="L77" s="58">
        <v>37</v>
      </c>
      <c r="M77" s="59">
        <v>26</v>
      </c>
      <c r="N77" s="57">
        <f t="shared" si="0"/>
        <v>31.916666666666668</v>
      </c>
    </row>
    <row r="78" spans="1:14" ht="12" customHeight="1" x14ac:dyDescent="0.2">
      <c r="A78" s="56" t="str">
        <f>'Pregnant Women Participating'!A78</f>
        <v>Northern Arapahoe, WY</v>
      </c>
      <c r="B78" s="57">
        <v>13</v>
      </c>
      <c r="C78" s="58">
        <v>12</v>
      </c>
      <c r="D78" s="58">
        <v>13</v>
      </c>
      <c r="E78" s="58">
        <v>10</v>
      </c>
      <c r="F78" s="58">
        <v>11</v>
      </c>
      <c r="G78" s="58">
        <v>11</v>
      </c>
      <c r="H78" s="58">
        <v>11</v>
      </c>
      <c r="I78" s="58">
        <v>11</v>
      </c>
      <c r="J78" s="58">
        <v>8</v>
      </c>
      <c r="K78" s="58">
        <v>7</v>
      </c>
      <c r="L78" s="58">
        <v>7</v>
      </c>
      <c r="M78" s="59">
        <v>6</v>
      </c>
      <c r="N78" s="57">
        <f t="shared" si="0"/>
        <v>10</v>
      </c>
    </row>
    <row r="79" spans="1:14" ht="12" customHeight="1" x14ac:dyDescent="0.2">
      <c r="A79" s="56" t="str">
        <f>'Pregnant Women Participating'!A79</f>
        <v>Shoshone Tribe, WY</v>
      </c>
      <c r="B79" s="57">
        <v>1</v>
      </c>
      <c r="C79" s="58">
        <v>3</v>
      </c>
      <c r="D79" s="58">
        <v>2</v>
      </c>
      <c r="E79" s="58">
        <v>4</v>
      </c>
      <c r="F79" s="58">
        <v>0</v>
      </c>
      <c r="G79" s="58">
        <v>9</v>
      </c>
      <c r="H79" s="58">
        <v>0</v>
      </c>
      <c r="I79" s="58">
        <v>1</v>
      </c>
      <c r="J79" s="58">
        <v>0</v>
      </c>
      <c r="K79" s="58">
        <v>2</v>
      </c>
      <c r="L79" s="58">
        <v>4</v>
      </c>
      <c r="M79" s="59">
        <v>2</v>
      </c>
      <c r="N79" s="57">
        <f t="shared" si="0"/>
        <v>2.3333333333333335</v>
      </c>
    </row>
    <row r="80" spans="1:14" ht="12" customHeight="1" x14ac:dyDescent="0.2">
      <c r="A80" s="65" t="str">
        <f>'Pregnant Women Participating'!A80</f>
        <v>Alaska</v>
      </c>
      <c r="B80" s="57">
        <v>831</v>
      </c>
      <c r="C80" s="58">
        <v>820</v>
      </c>
      <c r="D80" s="58">
        <v>832</v>
      </c>
      <c r="E80" s="58">
        <v>834</v>
      </c>
      <c r="F80" s="58">
        <v>849</v>
      </c>
      <c r="G80" s="58">
        <v>858</v>
      </c>
      <c r="H80" s="58">
        <v>846</v>
      </c>
      <c r="I80" s="58">
        <v>848</v>
      </c>
      <c r="J80" s="58">
        <v>846</v>
      </c>
      <c r="K80" s="58">
        <v>826</v>
      </c>
      <c r="L80" s="58">
        <v>845</v>
      </c>
      <c r="M80" s="59">
        <v>853</v>
      </c>
      <c r="N80" s="57">
        <f t="shared" si="0"/>
        <v>840.66666666666663</v>
      </c>
    </row>
    <row r="81" spans="1:14" ht="12" customHeight="1" x14ac:dyDescent="0.2">
      <c r="A81" s="65" t="str">
        <f>'Pregnant Women Participating'!A81</f>
        <v>American Samoa</v>
      </c>
      <c r="B81" s="57">
        <v>35</v>
      </c>
      <c r="C81" s="58">
        <v>37</v>
      </c>
      <c r="D81" s="58">
        <v>37</v>
      </c>
      <c r="E81" s="58">
        <v>44</v>
      </c>
      <c r="F81" s="58">
        <v>39</v>
      </c>
      <c r="G81" s="58">
        <v>38</v>
      </c>
      <c r="H81" s="58">
        <v>34</v>
      </c>
      <c r="I81" s="58">
        <v>35</v>
      </c>
      <c r="J81" s="58">
        <v>34</v>
      </c>
      <c r="K81" s="58">
        <v>35</v>
      </c>
      <c r="L81" s="58">
        <v>40</v>
      </c>
      <c r="M81" s="59">
        <v>43</v>
      </c>
      <c r="N81" s="57">
        <f t="shared" si="0"/>
        <v>37.583333333333336</v>
      </c>
    </row>
    <row r="82" spans="1:14" ht="12" customHeight="1" x14ac:dyDescent="0.2">
      <c r="A82" s="65" t="str">
        <f>'Pregnant Women Participating'!A82</f>
        <v>California</v>
      </c>
      <c r="B82" s="57">
        <v>37789</v>
      </c>
      <c r="C82" s="58">
        <v>38107</v>
      </c>
      <c r="D82" s="58">
        <v>38463</v>
      </c>
      <c r="E82" s="58">
        <v>39462</v>
      </c>
      <c r="F82" s="58">
        <v>39562</v>
      </c>
      <c r="G82" s="58">
        <v>40939</v>
      </c>
      <c r="H82" s="58">
        <v>41089</v>
      </c>
      <c r="I82" s="58">
        <v>41490</v>
      </c>
      <c r="J82" s="58">
        <v>41776</v>
      </c>
      <c r="K82" s="58">
        <v>41607</v>
      </c>
      <c r="L82" s="58">
        <v>42133</v>
      </c>
      <c r="M82" s="59">
        <v>42079</v>
      </c>
      <c r="N82" s="57">
        <f t="shared" si="0"/>
        <v>40374.666666666664</v>
      </c>
    </row>
    <row r="83" spans="1:14" ht="12" customHeight="1" x14ac:dyDescent="0.2">
      <c r="A83" s="65" t="str">
        <f>'Pregnant Women Participating'!A83</f>
        <v>Guam</v>
      </c>
      <c r="B83" s="57">
        <v>205</v>
      </c>
      <c r="C83" s="58">
        <v>198</v>
      </c>
      <c r="D83" s="58">
        <v>202</v>
      </c>
      <c r="E83" s="58">
        <v>195</v>
      </c>
      <c r="F83" s="58">
        <v>181</v>
      </c>
      <c r="G83" s="58">
        <v>181</v>
      </c>
      <c r="H83" s="58">
        <v>176</v>
      </c>
      <c r="I83" s="58">
        <v>179</v>
      </c>
      <c r="J83" s="58">
        <v>174</v>
      </c>
      <c r="K83" s="58">
        <v>167</v>
      </c>
      <c r="L83" s="58">
        <v>166</v>
      </c>
      <c r="M83" s="59">
        <v>175</v>
      </c>
      <c r="N83" s="57">
        <f t="shared" si="0"/>
        <v>183.25</v>
      </c>
    </row>
    <row r="84" spans="1:14" ht="12" customHeight="1" x14ac:dyDescent="0.2">
      <c r="A84" s="65" t="str">
        <f>'Pregnant Women Participating'!A84</f>
        <v>Hawaii</v>
      </c>
      <c r="B84" s="57">
        <v>1471</v>
      </c>
      <c r="C84" s="58">
        <v>1461</v>
      </c>
      <c r="D84" s="58">
        <v>1461</v>
      </c>
      <c r="E84" s="58">
        <v>1476</v>
      </c>
      <c r="F84" s="58">
        <v>1512</v>
      </c>
      <c r="G84" s="58">
        <v>1524</v>
      </c>
      <c r="H84" s="58">
        <v>1496</v>
      </c>
      <c r="I84" s="58">
        <v>1488</v>
      </c>
      <c r="J84" s="58">
        <v>1521</v>
      </c>
      <c r="K84" s="58">
        <v>1500</v>
      </c>
      <c r="L84" s="58">
        <v>1430</v>
      </c>
      <c r="M84" s="59">
        <v>1438</v>
      </c>
      <c r="N84" s="57">
        <f t="shared" si="0"/>
        <v>1481.5</v>
      </c>
    </row>
    <row r="85" spans="1:14" ht="12" customHeight="1" x14ac:dyDescent="0.2">
      <c r="A85" s="65" t="str">
        <f>'Pregnant Women Participating'!A85</f>
        <v>Idaho</v>
      </c>
      <c r="B85" s="57">
        <v>1963</v>
      </c>
      <c r="C85" s="58">
        <v>1976</v>
      </c>
      <c r="D85" s="58">
        <v>1945</v>
      </c>
      <c r="E85" s="58">
        <v>1980</v>
      </c>
      <c r="F85" s="58">
        <v>1994</v>
      </c>
      <c r="G85" s="58">
        <v>2009</v>
      </c>
      <c r="H85" s="58">
        <v>1971</v>
      </c>
      <c r="I85" s="58">
        <v>1974</v>
      </c>
      <c r="J85" s="58">
        <v>1958</v>
      </c>
      <c r="K85" s="58">
        <v>1983</v>
      </c>
      <c r="L85" s="58">
        <v>1993</v>
      </c>
      <c r="M85" s="59">
        <v>1962</v>
      </c>
      <c r="N85" s="57">
        <f t="shared" si="0"/>
        <v>1975.6666666666667</v>
      </c>
    </row>
    <row r="86" spans="1:14" ht="12" customHeight="1" x14ac:dyDescent="0.2">
      <c r="A86" s="65" t="str">
        <f>'Pregnant Women Participating'!A86</f>
        <v>Nevada</v>
      </c>
      <c r="B86" s="57">
        <v>1822</v>
      </c>
      <c r="C86" s="58">
        <v>1817</v>
      </c>
      <c r="D86" s="58">
        <v>1783</v>
      </c>
      <c r="E86" s="58">
        <v>1765</v>
      </c>
      <c r="F86" s="58">
        <v>1752</v>
      </c>
      <c r="G86" s="58">
        <v>1785</v>
      </c>
      <c r="H86" s="58">
        <v>1775</v>
      </c>
      <c r="I86" s="58">
        <v>1761</v>
      </c>
      <c r="J86" s="58">
        <v>1790</v>
      </c>
      <c r="K86" s="58">
        <v>1812</v>
      </c>
      <c r="L86" s="58">
        <v>1852</v>
      </c>
      <c r="M86" s="59">
        <v>1873</v>
      </c>
      <c r="N86" s="57">
        <f t="shared" si="0"/>
        <v>1798.9166666666667</v>
      </c>
    </row>
    <row r="87" spans="1:14" ht="12" customHeight="1" x14ac:dyDescent="0.2">
      <c r="A87" s="65" t="str">
        <f>'Pregnant Women Participating'!A87</f>
        <v>Oregon</v>
      </c>
      <c r="B87" s="57">
        <v>4445</v>
      </c>
      <c r="C87" s="58">
        <v>4489</v>
      </c>
      <c r="D87" s="58">
        <v>4559</v>
      </c>
      <c r="E87" s="58">
        <v>4625</v>
      </c>
      <c r="F87" s="58">
        <v>4682</v>
      </c>
      <c r="G87" s="58">
        <v>4792</v>
      </c>
      <c r="H87" s="58">
        <v>4838</v>
      </c>
      <c r="I87" s="58">
        <v>4925</v>
      </c>
      <c r="J87" s="58">
        <v>4930</v>
      </c>
      <c r="K87" s="58">
        <v>4934</v>
      </c>
      <c r="L87" s="58">
        <v>4956</v>
      </c>
      <c r="M87" s="59">
        <v>5059</v>
      </c>
      <c r="N87" s="57">
        <f t="shared" si="0"/>
        <v>4769.5</v>
      </c>
    </row>
    <row r="88" spans="1:14" ht="12" customHeight="1" x14ac:dyDescent="0.2">
      <c r="A88" s="65" t="str">
        <f>'Pregnant Women Participating'!A88</f>
        <v>Washington</v>
      </c>
      <c r="B88" s="57">
        <v>6690</v>
      </c>
      <c r="C88" s="58">
        <v>6667</v>
      </c>
      <c r="D88" s="58">
        <v>6638</v>
      </c>
      <c r="E88" s="58">
        <v>6712</v>
      </c>
      <c r="F88" s="58">
        <v>6758</v>
      </c>
      <c r="G88" s="58">
        <v>6937</v>
      </c>
      <c r="H88" s="58">
        <v>7019</v>
      </c>
      <c r="I88" s="58">
        <v>7037</v>
      </c>
      <c r="J88" s="58">
        <v>7039</v>
      </c>
      <c r="K88" s="58">
        <v>7009</v>
      </c>
      <c r="L88" s="58">
        <v>7116</v>
      </c>
      <c r="M88" s="59">
        <v>7061</v>
      </c>
      <c r="N88" s="57">
        <f t="shared" si="0"/>
        <v>6890.25</v>
      </c>
    </row>
    <row r="89" spans="1:14" ht="12" customHeight="1" x14ac:dyDescent="0.2">
      <c r="A89" s="65" t="str">
        <f>'Pregnant Women Participating'!A89</f>
        <v>Northern Marianas</v>
      </c>
      <c r="B89" s="57">
        <v>90</v>
      </c>
      <c r="C89" s="58">
        <v>87</v>
      </c>
      <c r="D89" s="58">
        <v>84</v>
      </c>
      <c r="E89" s="58">
        <v>79</v>
      </c>
      <c r="F89" s="58">
        <v>86</v>
      </c>
      <c r="G89" s="58">
        <v>96</v>
      </c>
      <c r="H89" s="58">
        <v>101</v>
      </c>
      <c r="I89" s="58">
        <v>97</v>
      </c>
      <c r="J89" s="58">
        <v>98</v>
      </c>
      <c r="K89" s="58">
        <v>96</v>
      </c>
      <c r="L89" s="58">
        <v>100</v>
      </c>
      <c r="M89" s="59">
        <v>100</v>
      </c>
      <c r="N89" s="57">
        <f t="shared" si="0"/>
        <v>92.833333333333329</v>
      </c>
    </row>
    <row r="90" spans="1:14" ht="12" customHeight="1" x14ac:dyDescent="0.2">
      <c r="A90" s="65" t="str">
        <f>'Pregnant Women Participating'!A90</f>
        <v>Inter-Tribal Council, NV</v>
      </c>
      <c r="B90" s="57">
        <v>14</v>
      </c>
      <c r="C90" s="58">
        <v>14</v>
      </c>
      <c r="D90" s="58">
        <v>14</v>
      </c>
      <c r="E90" s="58">
        <v>13</v>
      </c>
      <c r="F90" s="58">
        <v>10</v>
      </c>
      <c r="G90" s="58">
        <v>8</v>
      </c>
      <c r="H90" s="58">
        <v>10</v>
      </c>
      <c r="I90" s="58">
        <v>8</v>
      </c>
      <c r="J90" s="58">
        <v>10</v>
      </c>
      <c r="K90" s="58">
        <v>5</v>
      </c>
      <c r="L90" s="58">
        <v>10</v>
      </c>
      <c r="M90" s="59">
        <v>10</v>
      </c>
      <c r="N90" s="57">
        <f t="shared" si="0"/>
        <v>10.5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90"/>
  <sheetViews>
    <sheetView workbookViewId="0">
      <selection activeCell="A91" sqref="A91:XFD95"/>
    </sheetView>
  </sheetViews>
  <sheetFormatPr defaultColWidth="9.140625" defaultRowHeight="12" x14ac:dyDescent="0.2"/>
  <cols>
    <col min="1" max="1" width="34.7109375" style="50" customWidth="1"/>
    <col min="2" max="13" width="11.7109375" style="50" customWidth="1"/>
    <col min="14" max="14" width="13.7109375" style="50" customWidth="1"/>
    <col min="15" max="16384" width="9.140625" style="50"/>
  </cols>
  <sheetData>
    <row r="1" spans="1:14" ht="24" customHeight="1" x14ac:dyDescent="0.2">
      <c r="A1" s="79" t="s">
        <v>124</v>
      </c>
      <c r="B1" s="81" t="s">
        <v>229</v>
      </c>
      <c r="C1" s="81" t="s">
        <v>230</v>
      </c>
      <c r="D1" s="81" t="s">
        <v>231</v>
      </c>
      <c r="E1" s="81" t="s">
        <v>232</v>
      </c>
      <c r="F1" s="81" t="s">
        <v>233</v>
      </c>
      <c r="G1" s="81" t="s">
        <v>234</v>
      </c>
      <c r="H1" s="81" t="s">
        <v>235</v>
      </c>
      <c r="I1" s="81" t="s">
        <v>236</v>
      </c>
      <c r="J1" s="81" t="s">
        <v>237</v>
      </c>
      <c r="K1" s="81" t="s">
        <v>238</v>
      </c>
      <c r="L1" s="81" t="s">
        <v>239</v>
      </c>
      <c r="M1" s="81" t="s">
        <v>240</v>
      </c>
      <c r="N1" s="80" t="s">
        <v>241</v>
      </c>
    </row>
    <row r="2" spans="1:14" ht="12" customHeight="1" x14ac:dyDescent="0.2">
      <c r="A2" s="56" t="str">
        <f>'Pregnant Women Participating'!A2</f>
        <v>Connecticut</v>
      </c>
      <c r="B2" s="57">
        <v>3403</v>
      </c>
      <c r="C2" s="58">
        <v>3417</v>
      </c>
      <c r="D2" s="58">
        <v>3412</v>
      </c>
      <c r="E2" s="58">
        <v>3443</v>
      </c>
      <c r="F2" s="58">
        <v>3337</v>
      </c>
      <c r="G2" s="58">
        <v>3430</v>
      </c>
      <c r="H2" s="58">
        <v>3336</v>
      </c>
      <c r="I2" s="58">
        <v>3337</v>
      </c>
      <c r="J2" s="58">
        <v>3297</v>
      </c>
      <c r="K2" s="58">
        <v>3325</v>
      </c>
      <c r="L2" s="58">
        <v>3451</v>
      </c>
      <c r="M2" s="59">
        <v>3450</v>
      </c>
      <c r="N2" s="57">
        <f t="shared" ref="N2:N90" si="0">IF(SUM(B2:M2)&gt;0,AVERAGE(B2:M2),"0")</f>
        <v>3386.5</v>
      </c>
    </row>
    <row r="3" spans="1:14" ht="12" customHeight="1" x14ac:dyDescent="0.2">
      <c r="A3" s="56" t="str">
        <f>'Pregnant Women Participating'!A3</f>
        <v>Maine</v>
      </c>
      <c r="B3" s="57">
        <v>684</v>
      </c>
      <c r="C3" s="58">
        <v>674</v>
      </c>
      <c r="D3" s="58">
        <v>708</v>
      </c>
      <c r="E3" s="58">
        <v>748</v>
      </c>
      <c r="F3" s="58">
        <v>747</v>
      </c>
      <c r="G3" s="58">
        <v>752</v>
      </c>
      <c r="H3" s="58">
        <v>767</v>
      </c>
      <c r="I3" s="58">
        <v>811</v>
      </c>
      <c r="J3" s="58">
        <v>796</v>
      </c>
      <c r="K3" s="58">
        <v>779</v>
      </c>
      <c r="L3" s="58">
        <v>827</v>
      </c>
      <c r="M3" s="59">
        <v>792</v>
      </c>
      <c r="N3" s="57">
        <f t="shared" si="0"/>
        <v>757.08333333333337</v>
      </c>
    </row>
    <row r="4" spans="1:14" ht="12" customHeight="1" x14ac:dyDescent="0.2">
      <c r="A4" s="56" t="str">
        <f>'Pregnant Women Participating'!A4</f>
        <v>Massachusetts</v>
      </c>
      <c r="B4" s="57">
        <v>6384</v>
      </c>
      <c r="C4" s="58">
        <v>6395</v>
      </c>
      <c r="D4" s="58">
        <v>6497</v>
      </c>
      <c r="E4" s="58">
        <v>6551</v>
      </c>
      <c r="F4" s="58">
        <v>6633</v>
      </c>
      <c r="G4" s="58">
        <v>6690</v>
      </c>
      <c r="H4" s="58">
        <v>6529</v>
      </c>
      <c r="I4" s="58">
        <v>6578</v>
      </c>
      <c r="J4" s="58">
        <v>6530</v>
      </c>
      <c r="K4" s="58">
        <v>6541</v>
      </c>
      <c r="L4" s="58">
        <v>6602</v>
      </c>
      <c r="M4" s="59">
        <v>6655</v>
      </c>
      <c r="N4" s="57">
        <f t="shared" si="0"/>
        <v>6548.75</v>
      </c>
    </row>
    <row r="5" spans="1:14" ht="12" customHeight="1" x14ac:dyDescent="0.2">
      <c r="A5" s="56" t="str">
        <f>'Pregnant Women Participating'!A5</f>
        <v>New Hampshire</v>
      </c>
      <c r="B5" s="57">
        <v>439</v>
      </c>
      <c r="C5" s="58">
        <v>455</v>
      </c>
      <c r="D5" s="58">
        <v>460</v>
      </c>
      <c r="E5" s="58">
        <v>443</v>
      </c>
      <c r="F5" s="58">
        <v>453</v>
      </c>
      <c r="G5" s="58">
        <v>450</v>
      </c>
      <c r="H5" s="58">
        <v>434</v>
      </c>
      <c r="I5" s="58">
        <v>458</v>
      </c>
      <c r="J5" s="58">
        <v>460</v>
      </c>
      <c r="K5" s="58">
        <v>424</v>
      </c>
      <c r="L5" s="58">
        <v>406</v>
      </c>
      <c r="M5" s="59">
        <v>366</v>
      </c>
      <c r="N5" s="57">
        <f t="shared" si="0"/>
        <v>437.33333333333331</v>
      </c>
    </row>
    <row r="6" spans="1:14" ht="12" customHeight="1" x14ac:dyDescent="0.2">
      <c r="A6" s="56" t="str">
        <f>'Pregnant Women Participating'!A6</f>
        <v>New York</v>
      </c>
      <c r="B6" s="57">
        <v>34153</v>
      </c>
      <c r="C6" s="58">
        <v>34314</v>
      </c>
      <c r="D6" s="58">
        <v>34504</v>
      </c>
      <c r="E6" s="58">
        <v>34797</v>
      </c>
      <c r="F6" s="58">
        <v>34482</v>
      </c>
      <c r="G6" s="58">
        <v>35173</v>
      </c>
      <c r="H6" s="58">
        <v>34818</v>
      </c>
      <c r="I6" s="58">
        <v>35186</v>
      </c>
      <c r="J6" s="58">
        <v>34889</v>
      </c>
      <c r="K6" s="58">
        <v>34661</v>
      </c>
      <c r="L6" s="58">
        <v>35120</v>
      </c>
      <c r="M6" s="59">
        <v>35074</v>
      </c>
      <c r="N6" s="57">
        <f t="shared" si="0"/>
        <v>34764.25</v>
      </c>
    </row>
    <row r="7" spans="1:14" ht="12" customHeight="1" x14ac:dyDescent="0.2">
      <c r="A7" s="56" t="str">
        <f>'Pregnant Women Participating'!A7</f>
        <v>Rhode Island</v>
      </c>
      <c r="B7" s="57">
        <v>921</v>
      </c>
      <c r="C7" s="58">
        <v>910</v>
      </c>
      <c r="D7" s="58">
        <v>928</v>
      </c>
      <c r="E7" s="58">
        <v>919</v>
      </c>
      <c r="F7" s="58">
        <v>893</v>
      </c>
      <c r="G7" s="58">
        <v>965</v>
      </c>
      <c r="H7" s="58">
        <v>932</v>
      </c>
      <c r="I7" s="58">
        <v>926</v>
      </c>
      <c r="J7" s="58">
        <v>953</v>
      </c>
      <c r="K7" s="58">
        <v>963</v>
      </c>
      <c r="L7" s="58">
        <v>937</v>
      </c>
      <c r="M7" s="59">
        <v>907</v>
      </c>
      <c r="N7" s="57">
        <f t="shared" si="0"/>
        <v>929.5</v>
      </c>
    </row>
    <row r="8" spans="1:14" ht="12" customHeight="1" x14ac:dyDescent="0.2">
      <c r="A8" s="56" t="str">
        <f>'Pregnant Women Participating'!A8</f>
        <v>Vermont</v>
      </c>
      <c r="B8" s="57">
        <v>442</v>
      </c>
      <c r="C8" s="58">
        <v>439</v>
      </c>
      <c r="D8" s="58">
        <v>433</v>
      </c>
      <c r="E8" s="58">
        <v>422</v>
      </c>
      <c r="F8" s="58">
        <v>404</v>
      </c>
      <c r="G8" s="58">
        <v>400</v>
      </c>
      <c r="H8" s="58">
        <v>388</v>
      </c>
      <c r="I8" s="58">
        <v>391</v>
      </c>
      <c r="J8" s="58">
        <v>381</v>
      </c>
      <c r="K8" s="58">
        <v>367</v>
      </c>
      <c r="L8" s="58">
        <v>380</v>
      </c>
      <c r="M8" s="59">
        <v>377</v>
      </c>
      <c r="N8" s="57">
        <f t="shared" si="0"/>
        <v>402</v>
      </c>
    </row>
    <row r="9" spans="1:14" ht="12" customHeight="1" x14ac:dyDescent="0.2">
      <c r="A9" s="56" t="str">
        <f>'Pregnant Women Participating'!A9</f>
        <v>Virgin Islands</v>
      </c>
      <c r="B9" s="57">
        <v>351</v>
      </c>
      <c r="C9" s="58">
        <v>355</v>
      </c>
      <c r="D9" s="58">
        <v>346</v>
      </c>
      <c r="E9" s="58">
        <v>348</v>
      </c>
      <c r="F9" s="58">
        <v>347</v>
      </c>
      <c r="G9" s="58">
        <v>363</v>
      </c>
      <c r="H9" s="58">
        <v>355</v>
      </c>
      <c r="I9" s="58">
        <v>358</v>
      </c>
      <c r="J9" s="58">
        <v>370</v>
      </c>
      <c r="K9" s="58">
        <v>371</v>
      </c>
      <c r="L9" s="58">
        <v>368</v>
      </c>
      <c r="M9" s="59">
        <v>357</v>
      </c>
      <c r="N9" s="57">
        <f t="shared" si="0"/>
        <v>357.41666666666669</v>
      </c>
    </row>
    <row r="10" spans="1:14" ht="12" customHeight="1" x14ac:dyDescent="0.2">
      <c r="A10" s="56" t="str">
        <f>'Pregnant Women Participating'!A10</f>
        <v>Indian Township, ME</v>
      </c>
      <c r="B10" s="57">
        <v>0</v>
      </c>
      <c r="C10" s="58">
        <v>0</v>
      </c>
      <c r="D10" s="58">
        <v>0</v>
      </c>
      <c r="E10" s="58"/>
      <c r="F10" s="58">
        <v>0</v>
      </c>
      <c r="G10" s="58">
        <v>0</v>
      </c>
      <c r="H10" s="58">
        <v>0</v>
      </c>
      <c r="I10" s="58">
        <v>0</v>
      </c>
      <c r="J10" s="58">
        <v>0</v>
      </c>
      <c r="K10" s="58">
        <v>0</v>
      </c>
      <c r="L10" s="58">
        <v>0</v>
      </c>
      <c r="M10" s="59">
        <v>0</v>
      </c>
      <c r="N10" s="57" t="str">
        <f t="shared" si="0"/>
        <v>0</v>
      </c>
    </row>
    <row r="11" spans="1:14" ht="12" customHeight="1" x14ac:dyDescent="0.2">
      <c r="A11" s="56" t="str">
        <f>'Pregnant Women Participating'!A11</f>
        <v>Pleasant Point, ME</v>
      </c>
      <c r="B11" s="57">
        <v>1</v>
      </c>
      <c r="C11" s="58">
        <v>2</v>
      </c>
      <c r="D11" s="58">
        <v>3</v>
      </c>
      <c r="E11" s="58">
        <v>2</v>
      </c>
      <c r="F11" s="58">
        <v>4</v>
      </c>
      <c r="G11" s="58">
        <v>2</v>
      </c>
      <c r="H11" s="58">
        <v>2</v>
      </c>
      <c r="I11" s="58">
        <v>2</v>
      </c>
      <c r="J11" s="58">
        <v>1</v>
      </c>
      <c r="K11" s="58">
        <v>1</v>
      </c>
      <c r="L11" s="58">
        <v>1</v>
      </c>
      <c r="M11" s="59">
        <v>1</v>
      </c>
      <c r="N11" s="57">
        <f t="shared" si="0"/>
        <v>1.8333333333333333</v>
      </c>
    </row>
    <row r="12" spans="1:14" ht="12" customHeight="1" x14ac:dyDescent="0.2">
      <c r="A12" s="56" t="str">
        <f>'Pregnant Women Participating'!A12</f>
        <v>Delaware</v>
      </c>
      <c r="B12" s="57">
        <v>1405</v>
      </c>
      <c r="C12" s="58">
        <v>1388</v>
      </c>
      <c r="D12" s="58">
        <v>1389</v>
      </c>
      <c r="E12" s="58">
        <v>1407</v>
      </c>
      <c r="F12" s="58">
        <v>1413</v>
      </c>
      <c r="G12" s="58">
        <v>1441</v>
      </c>
      <c r="H12" s="58">
        <v>1388</v>
      </c>
      <c r="I12" s="58">
        <v>1413</v>
      </c>
      <c r="J12" s="58">
        <v>1418</v>
      </c>
      <c r="K12" s="58">
        <v>1431</v>
      </c>
      <c r="L12" s="58">
        <v>1402</v>
      </c>
      <c r="M12" s="59">
        <v>1402</v>
      </c>
      <c r="N12" s="57">
        <f t="shared" si="0"/>
        <v>1408.0833333333333</v>
      </c>
    </row>
    <row r="13" spans="1:14" ht="12" customHeight="1" x14ac:dyDescent="0.2">
      <c r="A13" s="56" t="str">
        <f>'Pregnant Women Participating'!A13</f>
        <v>District of Columbia</v>
      </c>
      <c r="B13" s="57">
        <v>868</v>
      </c>
      <c r="C13" s="58">
        <v>860</v>
      </c>
      <c r="D13" s="58">
        <v>901</v>
      </c>
      <c r="E13" s="58">
        <v>964</v>
      </c>
      <c r="F13" s="58">
        <v>988</v>
      </c>
      <c r="G13" s="58">
        <v>981</v>
      </c>
      <c r="H13" s="58">
        <v>1038</v>
      </c>
      <c r="I13" s="58">
        <v>1072</v>
      </c>
      <c r="J13" s="58">
        <v>1096</v>
      </c>
      <c r="K13" s="58">
        <v>1113</v>
      </c>
      <c r="L13" s="58">
        <v>1125</v>
      </c>
      <c r="M13" s="59">
        <v>1121</v>
      </c>
      <c r="N13" s="57">
        <f t="shared" si="0"/>
        <v>1010.5833333333334</v>
      </c>
    </row>
    <row r="14" spans="1:14" ht="12" customHeight="1" x14ac:dyDescent="0.2">
      <c r="A14" s="56" t="str">
        <f>'Pregnant Women Participating'!A14</f>
        <v>Maryland</v>
      </c>
      <c r="B14" s="57">
        <v>9476</v>
      </c>
      <c r="C14" s="58">
        <v>9450</v>
      </c>
      <c r="D14" s="58">
        <v>9315</v>
      </c>
      <c r="E14" s="58">
        <v>9545</v>
      </c>
      <c r="F14" s="58">
        <v>9405</v>
      </c>
      <c r="G14" s="58">
        <v>9662</v>
      </c>
      <c r="H14" s="58">
        <v>9358</v>
      </c>
      <c r="I14" s="58">
        <v>9352</v>
      </c>
      <c r="J14" s="58">
        <v>9278</v>
      </c>
      <c r="K14" s="58">
        <v>9199</v>
      </c>
      <c r="L14" s="58">
        <v>9170</v>
      </c>
      <c r="M14" s="59">
        <v>9088</v>
      </c>
      <c r="N14" s="57">
        <f t="shared" si="0"/>
        <v>9358.1666666666661</v>
      </c>
    </row>
    <row r="15" spans="1:14" ht="12" customHeight="1" x14ac:dyDescent="0.2">
      <c r="A15" s="56" t="str">
        <f>'Pregnant Women Participating'!A15</f>
        <v>New Jersey</v>
      </c>
      <c r="B15" s="57">
        <v>12092</v>
      </c>
      <c r="C15" s="58">
        <v>12279</v>
      </c>
      <c r="D15" s="58">
        <v>12222</v>
      </c>
      <c r="E15" s="58">
        <v>12530</v>
      </c>
      <c r="F15" s="58">
        <v>12745</v>
      </c>
      <c r="G15" s="58">
        <v>12789</v>
      </c>
      <c r="H15" s="58">
        <v>12637</v>
      </c>
      <c r="I15" s="58">
        <v>12571</v>
      </c>
      <c r="J15" s="58">
        <v>12356</v>
      </c>
      <c r="K15" s="58">
        <v>12338</v>
      </c>
      <c r="L15" s="58">
        <v>12002</v>
      </c>
      <c r="M15" s="59">
        <v>11695</v>
      </c>
      <c r="N15" s="57">
        <f t="shared" si="0"/>
        <v>12354.666666666666</v>
      </c>
    </row>
    <row r="16" spans="1:14" ht="12" customHeight="1" x14ac:dyDescent="0.2">
      <c r="A16" s="56" t="str">
        <f>'Pregnant Women Participating'!A16</f>
        <v>Pennsylvania</v>
      </c>
      <c r="B16" s="57">
        <v>4599</v>
      </c>
      <c r="C16" s="58">
        <v>4546</v>
      </c>
      <c r="D16" s="58">
        <v>4560</v>
      </c>
      <c r="E16" s="58">
        <v>4680</v>
      </c>
      <c r="F16" s="58">
        <v>4819</v>
      </c>
      <c r="G16" s="58">
        <v>5018</v>
      </c>
      <c r="H16" s="58">
        <v>4877</v>
      </c>
      <c r="I16" s="58">
        <v>4950</v>
      </c>
      <c r="J16" s="58">
        <v>4961</v>
      </c>
      <c r="K16" s="58">
        <v>4830</v>
      </c>
      <c r="L16" s="58">
        <v>4944</v>
      </c>
      <c r="M16" s="59">
        <v>4920</v>
      </c>
      <c r="N16" s="57">
        <f t="shared" si="0"/>
        <v>4808.666666666667</v>
      </c>
    </row>
    <row r="17" spans="1:14" ht="12" customHeight="1" x14ac:dyDescent="0.2">
      <c r="A17" s="56" t="str">
        <f>'Pregnant Women Participating'!A17</f>
        <v>Puerto Rico</v>
      </c>
      <c r="B17" s="57">
        <v>3879</v>
      </c>
      <c r="C17" s="58">
        <v>3773</v>
      </c>
      <c r="D17" s="58">
        <v>4065</v>
      </c>
      <c r="E17" s="58">
        <v>4744</v>
      </c>
      <c r="F17" s="58">
        <v>2823</v>
      </c>
      <c r="G17" s="58">
        <v>2657</v>
      </c>
      <c r="H17" s="58">
        <v>2145</v>
      </c>
      <c r="I17" s="58">
        <v>2225</v>
      </c>
      <c r="J17" s="58">
        <v>2296</v>
      </c>
      <c r="K17" s="58">
        <v>2312</v>
      </c>
      <c r="L17" s="58">
        <v>2320</v>
      </c>
      <c r="M17" s="59">
        <v>2559</v>
      </c>
      <c r="N17" s="57">
        <f t="shared" si="0"/>
        <v>2983.1666666666665</v>
      </c>
    </row>
    <row r="18" spans="1:14" ht="12" customHeight="1" x14ac:dyDescent="0.2">
      <c r="A18" s="56" t="str">
        <f>'Pregnant Women Participating'!A18</f>
        <v>Virginia</v>
      </c>
      <c r="B18" s="57">
        <v>4179</v>
      </c>
      <c r="C18" s="58">
        <v>4099</v>
      </c>
      <c r="D18" s="58">
        <v>4261</v>
      </c>
      <c r="E18" s="58">
        <v>4518</v>
      </c>
      <c r="F18" s="58">
        <v>4648</v>
      </c>
      <c r="G18" s="58">
        <v>4984</v>
      </c>
      <c r="H18" s="58">
        <v>5065</v>
      </c>
      <c r="I18" s="58">
        <v>5216</v>
      </c>
      <c r="J18" s="58">
        <v>5121</v>
      </c>
      <c r="K18" s="58">
        <v>5083</v>
      </c>
      <c r="L18" s="58">
        <v>5128</v>
      </c>
      <c r="M18" s="59">
        <v>4920</v>
      </c>
      <c r="N18" s="57">
        <f t="shared" si="0"/>
        <v>4768.5</v>
      </c>
    </row>
    <row r="19" spans="1:14" ht="12" customHeight="1" x14ac:dyDescent="0.2">
      <c r="A19" s="56" t="str">
        <f>'Pregnant Women Participating'!A19</f>
        <v>West Virginia</v>
      </c>
      <c r="B19" s="57">
        <v>664</v>
      </c>
      <c r="C19" s="58">
        <v>683</v>
      </c>
      <c r="D19" s="58">
        <v>714</v>
      </c>
      <c r="E19" s="58">
        <v>707</v>
      </c>
      <c r="F19" s="58">
        <v>705</v>
      </c>
      <c r="G19" s="58">
        <v>729</v>
      </c>
      <c r="H19" s="58">
        <v>721</v>
      </c>
      <c r="I19" s="58">
        <v>711</v>
      </c>
      <c r="J19" s="58">
        <v>720</v>
      </c>
      <c r="K19" s="58">
        <v>712</v>
      </c>
      <c r="L19" s="58">
        <v>719</v>
      </c>
      <c r="M19" s="59">
        <v>715</v>
      </c>
      <c r="N19" s="57">
        <f t="shared" si="0"/>
        <v>708.33333333333337</v>
      </c>
    </row>
    <row r="20" spans="1:14" ht="12" customHeight="1" x14ac:dyDescent="0.2">
      <c r="A20" s="56" t="str">
        <f>'Pregnant Women Participating'!A20</f>
        <v>Alabama</v>
      </c>
      <c r="B20" s="57">
        <v>1952</v>
      </c>
      <c r="C20" s="58">
        <v>2335</v>
      </c>
      <c r="D20" s="58">
        <v>2490</v>
      </c>
      <c r="E20" s="58">
        <v>2925</v>
      </c>
      <c r="F20" s="58">
        <v>2958</v>
      </c>
      <c r="G20" s="58">
        <v>2998</v>
      </c>
      <c r="H20" s="58">
        <v>2886</v>
      </c>
      <c r="I20" s="58">
        <v>3012</v>
      </c>
      <c r="J20" s="58">
        <v>2945</v>
      </c>
      <c r="K20" s="58">
        <v>2848</v>
      </c>
      <c r="L20" s="58">
        <v>2870</v>
      </c>
      <c r="M20" s="59">
        <v>2851</v>
      </c>
      <c r="N20" s="57">
        <f t="shared" si="0"/>
        <v>2755.8333333333335</v>
      </c>
    </row>
    <row r="21" spans="1:14" ht="12" customHeight="1" x14ac:dyDescent="0.2">
      <c r="A21" s="56" t="str">
        <f>'Pregnant Women Participating'!A21</f>
        <v>Florida</v>
      </c>
      <c r="B21" s="57">
        <v>32036</v>
      </c>
      <c r="C21" s="58">
        <v>31514</v>
      </c>
      <c r="D21" s="58">
        <v>31958</v>
      </c>
      <c r="E21" s="58">
        <v>32466</v>
      </c>
      <c r="F21" s="58">
        <v>32321</v>
      </c>
      <c r="G21" s="58">
        <v>32786</v>
      </c>
      <c r="H21" s="58">
        <v>32252</v>
      </c>
      <c r="I21" s="58">
        <v>32028</v>
      </c>
      <c r="J21" s="58">
        <v>31908</v>
      </c>
      <c r="K21" s="58">
        <v>31346</v>
      </c>
      <c r="L21" s="58">
        <v>30626</v>
      </c>
      <c r="M21" s="59">
        <v>29962</v>
      </c>
      <c r="N21" s="57">
        <f t="shared" si="0"/>
        <v>31766.916666666668</v>
      </c>
    </row>
    <row r="22" spans="1:14" ht="12" customHeight="1" x14ac:dyDescent="0.2">
      <c r="A22" s="56" t="str">
        <f>'Pregnant Women Participating'!A22</f>
        <v>Georgia</v>
      </c>
      <c r="B22" s="57">
        <v>12406</v>
      </c>
      <c r="C22" s="58">
        <v>12540</v>
      </c>
      <c r="D22" s="58">
        <v>12539</v>
      </c>
      <c r="E22" s="58">
        <v>13379</v>
      </c>
      <c r="F22" s="58">
        <v>13699</v>
      </c>
      <c r="G22" s="58">
        <v>14101</v>
      </c>
      <c r="H22" s="58">
        <v>14275</v>
      </c>
      <c r="I22" s="58">
        <v>14302</v>
      </c>
      <c r="J22" s="58">
        <v>14219</v>
      </c>
      <c r="K22" s="58">
        <v>14023</v>
      </c>
      <c r="L22" s="58">
        <v>14042</v>
      </c>
      <c r="M22" s="59">
        <v>14039</v>
      </c>
      <c r="N22" s="57">
        <f t="shared" si="0"/>
        <v>13630.333333333334</v>
      </c>
    </row>
    <row r="23" spans="1:14" ht="12" customHeight="1" x14ac:dyDescent="0.2">
      <c r="A23" s="56" t="str">
        <f>'Pregnant Women Participating'!A23</f>
        <v>Kentucky</v>
      </c>
      <c r="B23" s="57">
        <v>5281</v>
      </c>
      <c r="C23" s="58">
        <v>5417</v>
      </c>
      <c r="D23" s="58">
        <v>5492</v>
      </c>
      <c r="E23" s="58">
        <v>5569</v>
      </c>
      <c r="F23" s="58">
        <v>5554</v>
      </c>
      <c r="G23" s="58">
        <v>5666</v>
      </c>
      <c r="H23" s="58">
        <v>5585</v>
      </c>
      <c r="I23" s="58">
        <v>5670</v>
      </c>
      <c r="J23" s="58">
        <v>5774</v>
      </c>
      <c r="K23" s="58">
        <v>5700</v>
      </c>
      <c r="L23" s="58">
        <v>5211</v>
      </c>
      <c r="M23" s="59">
        <v>4940</v>
      </c>
      <c r="N23" s="57">
        <f t="shared" si="0"/>
        <v>5488.25</v>
      </c>
    </row>
    <row r="24" spans="1:14" ht="12" customHeight="1" x14ac:dyDescent="0.2">
      <c r="A24" s="56" t="str">
        <f>'Pregnant Women Participating'!A24</f>
        <v>Mississippi</v>
      </c>
      <c r="B24" s="57">
        <v>2649</v>
      </c>
      <c r="C24" s="58">
        <v>2831</v>
      </c>
      <c r="D24" s="58">
        <v>2796</v>
      </c>
      <c r="E24" s="58">
        <v>2788</v>
      </c>
      <c r="F24" s="58">
        <v>2889</v>
      </c>
      <c r="G24" s="58">
        <v>2926</v>
      </c>
      <c r="H24" s="58">
        <v>2660</v>
      </c>
      <c r="I24" s="58">
        <v>2692</v>
      </c>
      <c r="J24" s="58">
        <v>2709</v>
      </c>
      <c r="K24" s="58">
        <v>2761</v>
      </c>
      <c r="L24" s="58">
        <v>2799</v>
      </c>
      <c r="M24" s="59">
        <v>2682</v>
      </c>
      <c r="N24" s="57">
        <f t="shared" si="0"/>
        <v>2765.1666666666665</v>
      </c>
    </row>
    <row r="25" spans="1:14" ht="12" customHeight="1" x14ac:dyDescent="0.2">
      <c r="A25" s="56" t="str">
        <f>'Pregnant Women Participating'!A25</f>
        <v>North Carolina</v>
      </c>
      <c r="B25" s="57">
        <v>8753</v>
      </c>
      <c r="C25" s="58">
        <v>8816</v>
      </c>
      <c r="D25" s="58">
        <v>8928</v>
      </c>
      <c r="E25" s="58">
        <v>9114</v>
      </c>
      <c r="F25" s="58">
        <v>8878</v>
      </c>
      <c r="G25" s="58">
        <v>9365</v>
      </c>
      <c r="H25" s="58">
        <v>8755</v>
      </c>
      <c r="I25" s="58">
        <v>9078</v>
      </c>
      <c r="J25" s="58">
        <v>10479</v>
      </c>
      <c r="K25" s="58">
        <v>11393</v>
      </c>
      <c r="L25" s="58">
        <v>12058</v>
      </c>
      <c r="M25" s="59">
        <v>11860</v>
      </c>
      <c r="N25" s="57">
        <f t="shared" si="0"/>
        <v>9789.75</v>
      </c>
    </row>
    <row r="26" spans="1:14" ht="12" customHeight="1" x14ac:dyDescent="0.2">
      <c r="A26" s="56" t="str">
        <f>'Pregnant Women Participating'!A26</f>
        <v>South Carolina</v>
      </c>
      <c r="B26" s="57">
        <v>3791</v>
      </c>
      <c r="C26" s="58">
        <v>3804</v>
      </c>
      <c r="D26" s="58">
        <v>3848</v>
      </c>
      <c r="E26" s="58">
        <v>4068</v>
      </c>
      <c r="F26" s="58">
        <v>4074</v>
      </c>
      <c r="G26" s="58">
        <v>4306</v>
      </c>
      <c r="H26" s="58">
        <v>4255</v>
      </c>
      <c r="I26" s="58">
        <v>4234</v>
      </c>
      <c r="J26" s="58">
        <v>4209</v>
      </c>
      <c r="K26" s="58">
        <v>4091</v>
      </c>
      <c r="L26" s="58">
        <v>4112</v>
      </c>
      <c r="M26" s="59">
        <v>4134</v>
      </c>
      <c r="N26" s="57">
        <f t="shared" si="0"/>
        <v>4077.1666666666665</v>
      </c>
    </row>
    <row r="27" spans="1:14" ht="12" customHeight="1" x14ac:dyDescent="0.2">
      <c r="A27" s="56" t="str">
        <f>'Pregnant Women Participating'!A27</f>
        <v>Tennessee</v>
      </c>
      <c r="B27" s="57">
        <v>7545</v>
      </c>
      <c r="C27" s="58">
        <v>7650</v>
      </c>
      <c r="D27" s="58">
        <v>7687</v>
      </c>
      <c r="E27" s="58">
        <v>8029</v>
      </c>
      <c r="F27" s="58">
        <v>8155</v>
      </c>
      <c r="G27" s="58">
        <v>8362</v>
      </c>
      <c r="H27" s="58">
        <v>8153</v>
      </c>
      <c r="I27" s="58">
        <v>8277</v>
      </c>
      <c r="J27" s="58">
        <v>8273</v>
      </c>
      <c r="K27" s="58">
        <v>8364</v>
      </c>
      <c r="L27" s="58">
        <v>8460</v>
      </c>
      <c r="M27" s="59">
        <v>8272</v>
      </c>
      <c r="N27" s="57">
        <f t="shared" si="0"/>
        <v>8102.25</v>
      </c>
    </row>
    <row r="28" spans="1:14" ht="12" customHeight="1" x14ac:dyDescent="0.2">
      <c r="A28" s="56" t="str">
        <f>'Pregnant Women Participating'!A28</f>
        <v>Choctaw Indians, MS</v>
      </c>
      <c r="B28" s="57">
        <v>26</v>
      </c>
      <c r="C28" s="58">
        <v>25</v>
      </c>
      <c r="D28" s="58">
        <v>22</v>
      </c>
      <c r="E28" s="58">
        <v>26</v>
      </c>
      <c r="F28" s="58">
        <v>24</v>
      </c>
      <c r="G28" s="58">
        <v>30</v>
      </c>
      <c r="H28" s="58">
        <v>26</v>
      </c>
      <c r="I28" s="58">
        <v>27</v>
      </c>
      <c r="J28" s="58">
        <v>32</v>
      </c>
      <c r="K28" s="58">
        <v>28</v>
      </c>
      <c r="L28" s="58">
        <v>37</v>
      </c>
      <c r="M28" s="59">
        <v>34</v>
      </c>
      <c r="N28" s="57">
        <f t="shared" si="0"/>
        <v>28.083333333333332</v>
      </c>
    </row>
    <row r="29" spans="1:14" ht="12" customHeight="1" x14ac:dyDescent="0.2">
      <c r="A29" s="56" t="str">
        <f>'Pregnant Women Participating'!A29</f>
        <v>Eastern Cherokee, NC</v>
      </c>
      <c r="B29" s="57">
        <v>12</v>
      </c>
      <c r="C29" s="58">
        <v>11</v>
      </c>
      <c r="D29" s="58">
        <v>9</v>
      </c>
      <c r="E29" s="58">
        <v>12</v>
      </c>
      <c r="F29" s="58">
        <v>9</v>
      </c>
      <c r="G29" s="58">
        <v>9</v>
      </c>
      <c r="H29" s="58">
        <v>10</v>
      </c>
      <c r="I29" s="58">
        <v>11</v>
      </c>
      <c r="J29" s="58">
        <v>10</v>
      </c>
      <c r="K29" s="58">
        <v>11</v>
      </c>
      <c r="L29" s="58">
        <v>14</v>
      </c>
      <c r="M29" s="59">
        <v>15</v>
      </c>
      <c r="N29" s="57">
        <f t="shared" si="0"/>
        <v>11.083333333333334</v>
      </c>
    </row>
    <row r="30" spans="1:14" ht="12" customHeight="1" x14ac:dyDescent="0.2">
      <c r="A30" s="56" t="str">
        <f>'Pregnant Women Participating'!A30</f>
        <v>Illinois</v>
      </c>
      <c r="B30" s="57">
        <v>12517</v>
      </c>
      <c r="C30" s="58">
        <v>12435</v>
      </c>
      <c r="D30" s="58">
        <v>12352</v>
      </c>
      <c r="E30" s="58">
        <v>12649</v>
      </c>
      <c r="F30" s="58">
        <v>12408</v>
      </c>
      <c r="G30" s="58">
        <v>12701</v>
      </c>
      <c r="H30" s="58">
        <v>12439</v>
      </c>
      <c r="I30" s="58">
        <v>12536</v>
      </c>
      <c r="J30" s="58">
        <v>12467</v>
      </c>
      <c r="K30" s="58">
        <v>12397</v>
      </c>
      <c r="L30" s="58">
        <v>12729</v>
      </c>
      <c r="M30" s="59">
        <v>12566</v>
      </c>
      <c r="N30" s="57">
        <f t="shared" si="0"/>
        <v>12516.333333333334</v>
      </c>
    </row>
    <row r="31" spans="1:14" ht="12" customHeight="1" x14ac:dyDescent="0.2">
      <c r="A31" s="56" t="str">
        <f>'Pregnant Women Participating'!A31</f>
        <v>Indiana</v>
      </c>
      <c r="B31" s="57">
        <v>6791</v>
      </c>
      <c r="C31" s="58">
        <v>6802</v>
      </c>
      <c r="D31" s="58">
        <v>6767</v>
      </c>
      <c r="E31" s="58">
        <v>6937</v>
      </c>
      <c r="F31" s="58">
        <v>6872</v>
      </c>
      <c r="G31" s="58">
        <v>7053</v>
      </c>
      <c r="H31" s="58">
        <v>6976</v>
      </c>
      <c r="I31" s="58">
        <v>7044</v>
      </c>
      <c r="J31" s="58">
        <v>7040</v>
      </c>
      <c r="K31" s="58">
        <v>7053</v>
      </c>
      <c r="L31" s="58">
        <v>7159</v>
      </c>
      <c r="M31" s="59">
        <v>7086</v>
      </c>
      <c r="N31" s="57">
        <f t="shared" si="0"/>
        <v>6965</v>
      </c>
    </row>
    <row r="32" spans="1:14" ht="12" customHeight="1" x14ac:dyDescent="0.2">
      <c r="A32" s="56" t="str">
        <f>'Pregnant Women Participating'!A32</f>
        <v>Iowa</v>
      </c>
      <c r="B32" s="57">
        <v>2483</v>
      </c>
      <c r="C32" s="58">
        <v>2550</v>
      </c>
      <c r="D32" s="58">
        <v>2501</v>
      </c>
      <c r="E32" s="58">
        <v>2491</v>
      </c>
      <c r="F32" s="58">
        <v>2476</v>
      </c>
      <c r="G32" s="58">
        <v>2513</v>
      </c>
      <c r="H32" s="58">
        <v>2500</v>
      </c>
      <c r="I32" s="58">
        <v>2495</v>
      </c>
      <c r="J32" s="58">
        <v>2507</v>
      </c>
      <c r="K32" s="58">
        <v>2492</v>
      </c>
      <c r="L32" s="58">
        <v>2577</v>
      </c>
      <c r="M32" s="59">
        <v>2580</v>
      </c>
      <c r="N32" s="57">
        <f t="shared" si="0"/>
        <v>2513.75</v>
      </c>
    </row>
    <row r="33" spans="1:14" ht="12" customHeight="1" x14ac:dyDescent="0.2">
      <c r="A33" s="56" t="str">
        <f>'Pregnant Women Participating'!A33</f>
        <v>Michigan</v>
      </c>
      <c r="B33" s="57">
        <v>6008</v>
      </c>
      <c r="C33" s="58">
        <v>5962</v>
      </c>
      <c r="D33" s="58">
        <v>5934</v>
      </c>
      <c r="E33" s="58">
        <v>6122</v>
      </c>
      <c r="F33" s="58">
        <v>5943</v>
      </c>
      <c r="G33" s="58">
        <v>6055</v>
      </c>
      <c r="H33" s="58">
        <v>5955</v>
      </c>
      <c r="I33" s="58">
        <v>5925</v>
      </c>
      <c r="J33" s="58">
        <v>5827</v>
      </c>
      <c r="K33" s="58">
        <v>5792</v>
      </c>
      <c r="L33" s="58">
        <v>5816</v>
      </c>
      <c r="M33" s="59">
        <v>5665</v>
      </c>
      <c r="N33" s="57">
        <f t="shared" si="0"/>
        <v>5917</v>
      </c>
    </row>
    <row r="34" spans="1:14" ht="12" customHeight="1" x14ac:dyDescent="0.2">
      <c r="A34" s="56" t="str">
        <f>'Pregnant Women Participating'!A34</f>
        <v>Minnesota</v>
      </c>
      <c r="B34" s="57">
        <v>5751</v>
      </c>
      <c r="C34" s="58">
        <v>5869</v>
      </c>
      <c r="D34" s="58">
        <v>5948</v>
      </c>
      <c r="E34" s="58">
        <v>5910</v>
      </c>
      <c r="F34" s="58">
        <v>5852</v>
      </c>
      <c r="G34" s="58">
        <v>5993</v>
      </c>
      <c r="H34" s="58">
        <v>5892</v>
      </c>
      <c r="I34" s="58">
        <v>5971</v>
      </c>
      <c r="J34" s="58">
        <v>6001</v>
      </c>
      <c r="K34" s="58">
        <v>5880</v>
      </c>
      <c r="L34" s="58">
        <v>5858</v>
      </c>
      <c r="M34" s="59">
        <v>5746</v>
      </c>
      <c r="N34" s="57">
        <f t="shared" si="0"/>
        <v>5889.25</v>
      </c>
    </row>
    <row r="35" spans="1:14" ht="12" customHeight="1" x14ac:dyDescent="0.2">
      <c r="A35" s="56" t="str">
        <f>'Pregnant Women Participating'!A35</f>
        <v>Ohio</v>
      </c>
      <c r="B35" s="57">
        <v>2241</v>
      </c>
      <c r="C35" s="58">
        <v>2282</v>
      </c>
      <c r="D35" s="58">
        <v>2276</v>
      </c>
      <c r="E35" s="58">
        <v>2371</v>
      </c>
      <c r="F35" s="58">
        <v>2395</v>
      </c>
      <c r="G35" s="58">
        <v>2465</v>
      </c>
      <c r="H35" s="58">
        <v>2494</v>
      </c>
      <c r="I35" s="58">
        <v>2523</v>
      </c>
      <c r="J35" s="58">
        <v>2533</v>
      </c>
      <c r="K35" s="58">
        <v>2485</v>
      </c>
      <c r="L35" s="58">
        <v>2529</v>
      </c>
      <c r="M35" s="59">
        <v>2536</v>
      </c>
      <c r="N35" s="57">
        <f t="shared" si="0"/>
        <v>2427.5</v>
      </c>
    </row>
    <row r="36" spans="1:14" ht="12" customHeight="1" x14ac:dyDescent="0.2">
      <c r="A36" s="56" t="str">
        <f>'Pregnant Women Participating'!A36</f>
        <v>Wisconsin</v>
      </c>
      <c r="B36" s="57">
        <v>2808</v>
      </c>
      <c r="C36" s="58">
        <v>2855</v>
      </c>
      <c r="D36" s="58">
        <v>2897</v>
      </c>
      <c r="E36" s="58">
        <v>2994</v>
      </c>
      <c r="F36" s="58">
        <v>2914</v>
      </c>
      <c r="G36" s="58">
        <v>2962</v>
      </c>
      <c r="H36" s="58">
        <v>2950</v>
      </c>
      <c r="I36" s="58">
        <v>2925</v>
      </c>
      <c r="J36" s="58">
        <v>3045</v>
      </c>
      <c r="K36" s="58">
        <v>3080</v>
      </c>
      <c r="L36" s="58">
        <v>3161</v>
      </c>
      <c r="M36" s="59">
        <v>3140</v>
      </c>
      <c r="N36" s="57">
        <f t="shared" si="0"/>
        <v>2977.5833333333335</v>
      </c>
    </row>
    <row r="37" spans="1:14" ht="12" customHeight="1" x14ac:dyDescent="0.2">
      <c r="A37" s="56" t="str">
        <f>'Pregnant Women Participating'!A37</f>
        <v>Arizona</v>
      </c>
      <c r="B37" s="57">
        <v>6969</v>
      </c>
      <c r="C37" s="58">
        <v>6876</v>
      </c>
      <c r="D37" s="58">
        <v>6956</v>
      </c>
      <c r="E37" s="58">
        <v>7043</v>
      </c>
      <c r="F37" s="58">
        <v>7072</v>
      </c>
      <c r="G37" s="58">
        <v>7137</v>
      </c>
      <c r="H37" s="58">
        <v>6985</v>
      </c>
      <c r="I37" s="58">
        <v>6973</v>
      </c>
      <c r="J37" s="58">
        <v>6898</v>
      </c>
      <c r="K37" s="58">
        <v>6985</v>
      </c>
      <c r="L37" s="58">
        <v>7030</v>
      </c>
      <c r="M37" s="59">
        <v>7012</v>
      </c>
      <c r="N37" s="57">
        <f t="shared" si="0"/>
        <v>6994.666666666667</v>
      </c>
    </row>
    <row r="38" spans="1:14" ht="12" customHeight="1" x14ac:dyDescent="0.2">
      <c r="A38" s="56" t="str">
        <f>'Pregnant Women Participating'!A38</f>
        <v>Arkansas</v>
      </c>
      <c r="B38" s="57">
        <v>1330</v>
      </c>
      <c r="C38" s="58">
        <v>1424</v>
      </c>
      <c r="D38" s="58">
        <v>1528</v>
      </c>
      <c r="E38" s="58">
        <v>1402</v>
      </c>
      <c r="F38" s="58">
        <v>1475</v>
      </c>
      <c r="G38" s="58">
        <v>1598</v>
      </c>
      <c r="H38" s="58">
        <v>1506</v>
      </c>
      <c r="I38" s="58">
        <v>1516</v>
      </c>
      <c r="J38" s="58">
        <v>1472</v>
      </c>
      <c r="K38" s="58">
        <v>1360</v>
      </c>
      <c r="L38" s="58">
        <v>1492</v>
      </c>
      <c r="M38" s="59">
        <v>1467</v>
      </c>
      <c r="N38" s="57">
        <f t="shared" si="0"/>
        <v>1464.1666666666667</v>
      </c>
    </row>
    <row r="39" spans="1:14" ht="12" customHeight="1" x14ac:dyDescent="0.2">
      <c r="A39" s="56" t="str">
        <f>'Pregnant Women Participating'!A39</f>
        <v>Louisiana</v>
      </c>
      <c r="B39" s="57">
        <v>4489</v>
      </c>
      <c r="C39" s="58">
        <v>4439</v>
      </c>
      <c r="D39" s="58">
        <v>4498</v>
      </c>
      <c r="E39" s="58">
        <v>4639</v>
      </c>
      <c r="F39" s="58">
        <v>4682</v>
      </c>
      <c r="G39" s="58">
        <v>4710</v>
      </c>
      <c r="H39" s="58">
        <v>4533</v>
      </c>
      <c r="I39" s="58">
        <v>4602</v>
      </c>
      <c r="J39" s="58">
        <v>4651</v>
      </c>
      <c r="K39" s="58">
        <v>4619</v>
      </c>
      <c r="L39" s="58">
        <v>4702</v>
      </c>
      <c r="M39" s="59">
        <v>4638</v>
      </c>
      <c r="N39" s="57">
        <f t="shared" si="0"/>
        <v>4600.166666666667</v>
      </c>
    </row>
    <row r="40" spans="1:14" ht="12" customHeight="1" x14ac:dyDescent="0.2">
      <c r="A40" s="56" t="str">
        <f>'Pregnant Women Participating'!A40</f>
        <v>New Mexico</v>
      </c>
      <c r="B40" s="57">
        <v>1974</v>
      </c>
      <c r="C40" s="58">
        <v>1938</v>
      </c>
      <c r="D40" s="58">
        <v>1974</v>
      </c>
      <c r="E40" s="58">
        <v>2049</v>
      </c>
      <c r="F40" s="58">
        <v>2042</v>
      </c>
      <c r="G40" s="58">
        <v>2052</v>
      </c>
      <c r="H40" s="58">
        <v>2019</v>
      </c>
      <c r="I40" s="58">
        <v>1968</v>
      </c>
      <c r="J40" s="58">
        <v>1946</v>
      </c>
      <c r="K40" s="58">
        <v>1924</v>
      </c>
      <c r="L40" s="58">
        <v>1998</v>
      </c>
      <c r="M40" s="59">
        <v>1904</v>
      </c>
      <c r="N40" s="57">
        <f t="shared" si="0"/>
        <v>1982.3333333333333</v>
      </c>
    </row>
    <row r="41" spans="1:14" ht="12" customHeight="1" x14ac:dyDescent="0.2">
      <c r="A41" s="56" t="str">
        <f>'Pregnant Women Participating'!A41</f>
        <v>Oklahoma</v>
      </c>
      <c r="B41" s="57">
        <v>847</v>
      </c>
      <c r="C41" s="58">
        <v>855</v>
      </c>
      <c r="D41" s="58">
        <v>886</v>
      </c>
      <c r="E41" s="58">
        <v>898</v>
      </c>
      <c r="F41" s="58">
        <v>902</v>
      </c>
      <c r="G41" s="58">
        <v>955</v>
      </c>
      <c r="H41" s="58">
        <v>992</v>
      </c>
      <c r="I41" s="58">
        <v>983</v>
      </c>
      <c r="J41" s="58">
        <v>979</v>
      </c>
      <c r="K41" s="58">
        <v>970</v>
      </c>
      <c r="L41" s="58">
        <v>988</v>
      </c>
      <c r="M41" s="59">
        <v>916</v>
      </c>
      <c r="N41" s="57">
        <f t="shared" si="0"/>
        <v>930.91666666666663</v>
      </c>
    </row>
    <row r="42" spans="1:14" ht="12" customHeight="1" x14ac:dyDescent="0.2">
      <c r="A42" s="56" t="str">
        <f>'Pregnant Women Participating'!A42</f>
        <v>Texas</v>
      </c>
      <c r="B42" s="57">
        <v>91631</v>
      </c>
      <c r="C42" s="58">
        <v>93146</v>
      </c>
      <c r="D42" s="58">
        <v>93395</v>
      </c>
      <c r="E42" s="58">
        <v>94017</v>
      </c>
      <c r="F42" s="58">
        <v>94240</v>
      </c>
      <c r="G42" s="58">
        <v>95946</v>
      </c>
      <c r="H42" s="58">
        <v>94892</v>
      </c>
      <c r="I42" s="58">
        <v>95368</v>
      </c>
      <c r="J42" s="58">
        <v>95348</v>
      </c>
      <c r="K42" s="58">
        <v>95086</v>
      </c>
      <c r="L42" s="58">
        <v>95625</v>
      </c>
      <c r="M42" s="59">
        <v>93809</v>
      </c>
      <c r="N42" s="57">
        <f t="shared" si="0"/>
        <v>94375.25</v>
      </c>
    </row>
    <row r="43" spans="1:14" ht="12" customHeight="1" x14ac:dyDescent="0.2">
      <c r="A43" s="56" t="str">
        <f>'Pregnant Women Participating'!A43</f>
        <v>Utah</v>
      </c>
      <c r="B43" s="57">
        <v>1769</v>
      </c>
      <c r="C43" s="58">
        <v>1870</v>
      </c>
      <c r="D43" s="58">
        <v>1876</v>
      </c>
      <c r="E43" s="58">
        <v>1879</v>
      </c>
      <c r="F43" s="58">
        <v>1904</v>
      </c>
      <c r="G43" s="58">
        <v>1943</v>
      </c>
      <c r="H43" s="58">
        <v>1898</v>
      </c>
      <c r="I43" s="58">
        <v>1920</v>
      </c>
      <c r="J43" s="58">
        <v>1930</v>
      </c>
      <c r="K43" s="58">
        <v>1936</v>
      </c>
      <c r="L43" s="58">
        <v>2010</v>
      </c>
      <c r="M43" s="59">
        <v>2116</v>
      </c>
      <c r="N43" s="57">
        <f t="shared" si="0"/>
        <v>1920.9166666666667</v>
      </c>
    </row>
    <row r="44" spans="1:14" ht="12" customHeight="1" x14ac:dyDescent="0.2">
      <c r="A44" s="56" t="str">
        <f>'Pregnant Women Participating'!A44</f>
        <v>Inter-Tribal Council, AZ</v>
      </c>
      <c r="B44" s="57">
        <v>237</v>
      </c>
      <c r="C44" s="58">
        <v>220</v>
      </c>
      <c r="D44" s="58">
        <v>210</v>
      </c>
      <c r="E44" s="58">
        <v>217</v>
      </c>
      <c r="F44" s="58">
        <v>231</v>
      </c>
      <c r="G44" s="58">
        <v>238</v>
      </c>
      <c r="H44" s="58">
        <v>248</v>
      </c>
      <c r="I44" s="58">
        <v>241</v>
      </c>
      <c r="J44" s="58">
        <v>232</v>
      </c>
      <c r="K44" s="58">
        <v>202</v>
      </c>
      <c r="L44" s="58">
        <v>181</v>
      </c>
      <c r="M44" s="59">
        <v>191</v>
      </c>
      <c r="N44" s="57">
        <f t="shared" si="0"/>
        <v>220.66666666666666</v>
      </c>
    </row>
    <row r="45" spans="1:14" ht="12" customHeight="1" x14ac:dyDescent="0.2">
      <c r="A45" s="56" t="str">
        <f>'Pregnant Women Participating'!A45</f>
        <v>Navajo Nation, AZ</v>
      </c>
      <c r="B45" s="57">
        <v>230</v>
      </c>
      <c r="C45" s="58">
        <v>224</v>
      </c>
      <c r="D45" s="58">
        <v>210</v>
      </c>
      <c r="E45" s="58">
        <v>220</v>
      </c>
      <c r="F45" s="58">
        <v>211</v>
      </c>
      <c r="G45" s="58">
        <v>200</v>
      </c>
      <c r="H45" s="58">
        <v>194</v>
      </c>
      <c r="I45" s="58">
        <v>208</v>
      </c>
      <c r="J45" s="58">
        <v>219</v>
      </c>
      <c r="K45" s="58">
        <v>235</v>
      </c>
      <c r="L45" s="58">
        <v>243</v>
      </c>
      <c r="M45" s="59">
        <v>232</v>
      </c>
      <c r="N45" s="57">
        <f t="shared" si="0"/>
        <v>218.83333333333334</v>
      </c>
    </row>
    <row r="46" spans="1:14" ht="12" customHeight="1" x14ac:dyDescent="0.2">
      <c r="A46" s="56" t="str">
        <f>'Pregnant Women Participating'!A46</f>
        <v>Acoma, Canoncito &amp; Laguna, NM</v>
      </c>
      <c r="B46" s="57">
        <v>11</v>
      </c>
      <c r="C46" s="58">
        <v>7</v>
      </c>
      <c r="D46" s="58">
        <v>3</v>
      </c>
      <c r="E46" s="58">
        <v>6</v>
      </c>
      <c r="F46" s="58">
        <v>7</v>
      </c>
      <c r="G46" s="58">
        <v>9</v>
      </c>
      <c r="H46" s="58">
        <v>9</v>
      </c>
      <c r="I46" s="58">
        <v>10</v>
      </c>
      <c r="J46" s="58">
        <v>8</v>
      </c>
      <c r="K46" s="58">
        <v>8</v>
      </c>
      <c r="L46" s="58">
        <v>11</v>
      </c>
      <c r="M46" s="59">
        <v>15</v>
      </c>
      <c r="N46" s="57">
        <f t="shared" si="0"/>
        <v>8.6666666666666661</v>
      </c>
    </row>
    <row r="47" spans="1:14" ht="12" customHeight="1" x14ac:dyDescent="0.2">
      <c r="A47" s="56" t="str">
        <f>'Pregnant Women Participating'!A47</f>
        <v>Eight Northern Pueblos, NM</v>
      </c>
      <c r="B47" s="57">
        <v>9</v>
      </c>
      <c r="C47" s="58">
        <v>9</v>
      </c>
      <c r="D47" s="58">
        <v>10</v>
      </c>
      <c r="E47" s="58">
        <v>8</v>
      </c>
      <c r="F47" s="58">
        <v>9</v>
      </c>
      <c r="G47" s="58">
        <v>12</v>
      </c>
      <c r="H47" s="58">
        <v>11</v>
      </c>
      <c r="I47" s="58">
        <v>5</v>
      </c>
      <c r="J47" s="58">
        <v>6</v>
      </c>
      <c r="K47" s="58">
        <v>7</v>
      </c>
      <c r="L47" s="58">
        <v>11</v>
      </c>
      <c r="M47" s="59">
        <v>13</v>
      </c>
      <c r="N47" s="57">
        <f t="shared" si="0"/>
        <v>9.1666666666666661</v>
      </c>
    </row>
    <row r="48" spans="1:14" ht="12" customHeight="1" x14ac:dyDescent="0.2">
      <c r="A48" s="56" t="str">
        <f>'Pregnant Women Participating'!A48</f>
        <v>Five Sandoval Pueblos, NM</v>
      </c>
      <c r="B48" s="57">
        <v>7</v>
      </c>
      <c r="C48" s="58">
        <v>7</v>
      </c>
      <c r="D48" s="58">
        <v>7</v>
      </c>
      <c r="E48" s="58">
        <v>7</v>
      </c>
      <c r="F48" s="58">
        <v>8</v>
      </c>
      <c r="G48" s="58">
        <v>8</v>
      </c>
      <c r="H48" s="58">
        <v>8</v>
      </c>
      <c r="I48" s="58">
        <v>10</v>
      </c>
      <c r="J48" s="58">
        <v>9</v>
      </c>
      <c r="K48" s="58">
        <v>10</v>
      </c>
      <c r="L48" s="58">
        <v>7</v>
      </c>
      <c r="M48" s="59">
        <v>6</v>
      </c>
      <c r="N48" s="57">
        <f t="shared" si="0"/>
        <v>7.833333333333333</v>
      </c>
    </row>
    <row r="49" spans="1:14" ht="12" customHeight="1" x14ac:dyDescent="0.2">
      <c r="A49" s="56" t="str">
        <f>'Pregnant Women Participating'!A49</f>
        <v>Isleta Pueblo, NM</v>
      </c>
      <c r="B49" s="57">
        <v>42</v>
      </c>
      <c r="C49" s="58">
        <v>50</v>
      </c>
      <c r="D49" s="58">
        <v>51</v>
      </c>
      <c r="E49" s="58">
        <v>47</v>
      </c>
      <c r="F49" s="58">
        <v>50</v>
      </c>
      <c r="G49" s="58">
        <v>62</v>
      </c>
      <c r="H49" s="58">
        <v>63</v>
      </c>
      <c r="I49" s="58">
        <v>70</v>
      </c>
      <c r="J49" s="58">
        <v>66</v>
      </c>
      <c r="K49" s="58">
        <v>68</v>
      </c>
      <c r="L49" s="58">
        <v>66</v>
      </c>
      <c r="M49" s="59">
        <v>64</v>
      </c>
      <c r="N49" s="57">
        <f t="shared" si="0"/>
        <v>58.25</v>
      </c>
    </row>
    <row r="50" spans="1:14" ht="12" customHeight="1" x14ac:dyDescent="0.2">
      <c r="A50" s="56" t="str">
        <f>'Pregnant Women Participating'!A50</f>
        <v>San Felipe Pueblo, NM</v>
      </c>
      <c r="B50" s="57">
        <v>8</v>
      </c>
      <c r="C50" s="58">
        <v>7</v>
      </c>
      <c r="D50" s="58">
        <v>4</v>
      </c>
      <c r="E50" s="58">
        <v>7</v>
      </c>
      <c r="F50" s="58">
        <v>5</v>
      </c>
      <c r="G50" s="58">
        <v>6</v>
      </c>
      <c r="H50" s="58">
        <v>5</v>
      </c>
      <c r="I50" s="58">
        <v>8</v>
      </c>
      <c r="J50" s="58">
        <v>8</v>
      </c>
      <c r="K50" s="58">
        <v>8</v>
      </c>
      <c r="L50" s="58">
        <v>8</v>
      </c>
      <c r="M50" s="59">
        <v>9</v>
      </c>
      <c r="N50" s="57">
        <f t="shared" si="0"/>
        <v>6.916666666666667</v>
      </c>
    </row>
    <row r="51" spans="1:14" ht="12" customHeight="1" x14ac:dyDescent="0.2">
      <c r="A51" s="56" t="str">
        <f>'Pregnant Women Participating'!A51</f>
        <v>Santo Domingo Tribe, NM</v>
      </c>
      <c r="B51" s="57">
        <v>3</v>
      </c>
      <c r="C51" s="58">
        <v>2</v>
      </c>
      <c r="D51" s="58">
        <v>4</v>
      </c>
      <c r="E51" s="58">
        <v>4</v>
      </c>
      <c r="F51" s="58">
        <v>7</v>
      </c>
      <c r="G51" s="58">
        <v>6</v>
      </c>
      <c r="H51" s="58">
        <v>6</v>
      </c>
      <c r="I51" s="58">
        <v>5</v>
      </c>
      <c r="J51" s="58">
        <v>6</v>
      </c>
      <c r="K51" s="58">
        <v>5</v>
      </c>
      <c r="L51" s="58">
        <v>5</v>
      </c>
      <c r="M51" s="59">
        <v>6</v>
      </c>
      <c r="N51" s="57">
        <f t="shared" si="0"/>
        <v>4.916666666666667</v>
      </c>
    </row>
    <row r="52" spans="1:14" ht="12" customHeight="1" x14ac:dyDescent="0.2">
      <c r="A52" s="56" t="str">
        <f>'Pregnant Women Participating'!A52</f>
        <v>Zuni Pueblo, NM</v>
      </c>
      <c r="B52" s="57">
        <v>6</v>
      </c>
      <c r="C52" s="58">
        <v>5</v>
      </c>
      <c r="D52" s="58">
        <v>6</v>
      </c>
      <c r="E52" s="58">
        <v>9</v>
      </c>
      <c r="F52" s="58">
        <v>10</v>
      </c>
      <c r="G52" s="58">
        <v>12</v>
      </c>
      <c r="H52" s="58">
        <v>9</v>
      </c>
      <c r="I52" s="58">
        <v>12</v>
      </c>
      <c r="J52" s="58">
        <v>14</v>
      </c>
      <c r="K52" s="58">
        <v>10</v>
      </c>
      <c r="L52" s="58">
        <v>10</v>
      </c>
      <c r="M52" s="59">
        <v>13</v>
      </c>
      <c r="N52" s="57">
        <f t="shared" si="0"/>
        <v>9.6666666666666661</v>
      </c>
    </row>
    <row r="53" spans="1:14" ht="12" customHeight="1" x14ac:dyDescent="0.2">
      <c r="A53" s="56" t="str">
        <f>'Pregnant Women Participating'!A53</f>
        <v>Cherokee Nation, OK</v>
      </c>
      <c r="B53" s="57">
        <v>140</v>
      </c>
      <c r="C53" s="58">
        <v>134</v>
      </c>
      <c r="D53" s="58">
        <v>141</v>
      </c>
      <c r="E53" s="58">
        <v>146</v>
      </c>
      <c r="F53" s="58">
        <v>146</v>
      </c>
      <c r="G53" s="58">
        <v>144</v>
      </c>
      <c r="H53" s="58">
        <v>147</v>
      </c>
      <c r="I53" s="58">
        <v>149</v>
      </c>
      <c r="J53" s="58">
        <v>143</v>
      </c>
      <c r="K53" s="58">
        <v>138</v>
      </c>
      <c r="L53" s="58">
        <v>133</v>
      </c>
      <c r="M53" s="59">
        <v>133</v>
      </c>
      <c r="N53" s="57">
        <f t="shared" si="0"/>
        <v>141.16666666666666</v>
      </c>
    </row>
    <row r="54" spans="1:14" ht="12" customHeight="1" x14ac:dyDescent="0.2">
      <c r="A54" s="56" t="str">
        <f>'Pregnant Women Participating'!A54</f>
        <v>Chickasaw Nation, OK</v>
      </c>
      <c r="B54" s="57">
        <v>85</v>
      </c>
      <c r="C54" s="58">
        <v>72</v>
      </c>
      <c r="D54" s="58">
        <v>65</v>
      </c>
      <c r="E54" s="58">
        <v>78</v>
      </c>
      <c r="F54" s="58">
        <v>64</v>
      </c>
      <c r="G54" s="58">
        <v>65</v>
      </c>
      <c r="H54" s="58">
        <v>81</v>
      </c>
      <c r="I54" s="58">
        <v>86</v>
      </c>
      <c r="J54" s="58">
        <v>84</v>
      </c>
      <c r="K54" s="58">
        <v>94</v>
      </c>
      <c r="L54" s="58">
        <v>109</v>
      </c>
      <c r="M54" s="59">
        <v>114</v>
      </c>
      <c r="N54" s="57">
        <f t="shared" si="0"/>
        <v>83.083333333333329</v>
      </c>
    </row>
    <row r="55" spans="1:14" ht="12" customHeight="1" x14ac:dyDescent="0.2">
      <c r="A55" s="56" t="str">
        <f>'Pregnant Women Participating'!A55</f>
        <v>Choctaw Nation, OK</v>
      </c>
      <c r="B55" s="57">
        <v>89</v>
      </c>
      <c r="C55" s="58">
        <v>107</v>
      </c>
      <c r="D55" s="58">
        <v>102</v>
      </c>
      <c r="E55" s="58">
        <v>113</v>
      </c>
      <c r="F55" s="58">
        <v>116</v>
      </c>
      <c r="G55" s="58">
        <v>117</v>
      </c>
      <c r="H55" s="58">
        <v>115</v>
      </c>
      <c r="I55" s="58">
        <v>118</v>
      </c>
      <c r="J55" s="58">
        <v>119</v>
      </c>
      <c r="K55" s="58">
        <v>118</v>
      </c>
      <c r="L55" s="58">
        <v>121</v>
      </c>
      <c r="M55" s="59">
        <v>115</v>
      </c>
      <c r="N55" s="57">
        <f t="shared" si="0"/>
        <v>112.5</v>
      </c>
    </row>
    <row r="56" spans="1:14" ht="12" customHeight="1" x14ac:dyDescent="0.2">
      <c r="A56" s="56" t="str">
        <f>'Pregnant Women Participating'!A56</f>
        <v>Citizen Potawatomi Nation, OK</v>
      </c>
      <c r="B56" s="57">
        <v>44</v>
      </c>
      <c r="C56" s="58">
        <v>40</v>
      </c>
      <c r="D56" s="58">
        <v>43</v>
      </c>
      <c r="E56" s="58">
        <v>39</v>
      </c>
      <c r="F56" s="58">
        <v>44</v>
      </c>
      <c r="G56" s="58">
        <v>34</v>
      </c>
      <c r="H56" s="58">
        <v>41</v>
      </c>
      <c r="I56" s="58">
        <v>44</v>
      </c>
      <c r="J56" s="58">
        <v>49</v>
      </c>
      <c r="K56" s="58">
        <v>45</v>
      </c>
      <c r="L56" s="58">
        <v>37</v>
      </c>
      <c r="M56" s="59">
        <v>40</v>
      </c>
      <c r="N56" s="57">
        <f t="shared" si="0"/>
        <v>41.666666666666664</v>
      </c>
    </row>
    <row r="57" spans="1:14" ht="12" customHeight="1" x14ac:dyDescent="0.2">
      <c r="A57" s="56" t="str">
        <f>'Pregnant Women Participating'!A57</f>
        <v>Inter-Tribal Council, OK</v>
      </c>
      <c r="B57" s="57">
        <v>12</v>
      </c>
      <c r="C57" s="58">
        <v>12</v>
      </c>
      <c r="D57" s="58">
        <v>15</v>
      </c>
      <c r="E57" s="58">
        <v>17</v>
      </c>
      <c r="F57" s="58">
        <v>14</v>
      </c>
      <c r="G57" s="58">
        <v>13</v>
      </c>
      <c r="H57" s="58">
        <v>10</v>
      </c>
      <c r="I57" s="58">
        <v>16</v>
      </c>
      <c r="J57" s="58">
        <v>12</v>
      </c>
      <c r="K57" s="58">
        <v>11</v>
      </c>
      <c r="L57" s="58">
        <v>12</v>
      </c>
      <c r="M57" s="59">
        <v>17</v>
      </c>
      <c r="N57" s="57">
        <f t="shared" si="0"/>
        <v>13.416666666666666</v>
      </c>
    </row>
    <row r="58" spans="1:14" ht="12" customHeight="1" x14ac:dyDescent="0.2">
      <c r="A58" s="56" t="str">
        <f>'Pregnant Women Participating'!A58</f>
        <v>Muscogee Creek Nation, OK</v>
      </c>
      <c r="B58" s="57">
        <v>29</v>
      </c>
      <c r="C58" s="58">
        <v>30</v>
      </c>
      <c r="D58" s="58">
        <v>44</v>
      </c>
      <c r="E58" s="58">
        <v>43</v>
      </c>
      <c r="F58" s="58">
        <v>32</v>
      </c>
      <c r="G58" s="58">
        <v>27</v>
      </c>
      <c r="H58" s="58">
        <v>27</v>
      </c>
      <c r="I58" s="58">
        <v>30</v>
      </c>
      <c r="J58" s="58">
        <v>28</v>
      </c>
      <c r="K58" s="58">
        <v>32</v>
      </c>
      <c r="L58" s="58">
        <v>33</v>
      </c>
      <c r="M58" s="59">
        <v>32</v>
      </c>
      <c r="N58" s="57">
        <f t="shared" si="0"/>
        <v>32.25</v>
      </c>
    </row>
    <row r="59" spans="1:14" ht="12" customHeight="1" x14ac:dyDescent="0.2">
      <c r="A59" s="56" t="str">
        <f>'Pregnant Women Participating'!A59</f>
        <v>Osage Tribal Council, OK</v>
      </c>
      <c r="B59" s="57">
        <v>202</v>
      </c>
      <c r="C59" s="58">
        <v>207</v>
      </c>
      <c r="D59" s="58">
        <v>195</v>
      </c>
      <c r="E59" s="58">
        <v>198</v>
      </c>
      <c r="F59" s="58">
        <v>206</v>
      </c>
      <c r="G59" s="58">
        <v>218</v>
      </c>
      <c r="H59" s="58">
        <v>210</v>
      </c>
      <c r="I59" s="58">
        <v>199</v>
      </c>
      <c r="J59" s="58">
        <v>197</v>
      </c>
      <c r="K59" s="58">
        <v>206</v>
      </c>
      <c r="L59" s="58">
        <v>193</v>
      </c>
      <c r="M59" s="59">
        <v>195</v>
      </c>
      <c r="N59" s="57">
        <f t="shared" si="0"/>
        <v>202.16666666666666</v>
      </c>
    </row>
    <row r="60" spans="1:14" ht="12" customHeight="1" x14ac:dyDescent="0.2">
      <c r="A60" s="56" t="str">
        <f>'Pregnant Women Participating'!A60</f>
        <v>Otoe-Missouria Tribe, OK</v>
      </c>
      <c r="B60" s="57">
        <v>5</v>
      </c>
      <c r="C60" s="58">
        <v>5</v>
      </c>
      <c r="D60" s="58">
        <v>6</v>
      </c>
      <c r="E60" s="58">
        <v>5</v>
      </c>
      <c r="F60" s="58">
        <v>5</v>
      </c>
      <c r="G60" s="58">
        <v>3</v>
      </c>
      <c r="H60" s="58">
        <v>4</v>
      </c>
      <c r="I60" s="58">
        <v>6</v>
      </c>
      <c r="J60" s="58">
        <v>5</v>
      </c>
      <c r="K60" s="58">
        <v>5</v>
      </c>
      <c r="L60" s="58">
        <v>4</v>
      </c>
      <c r="M60" s="59">
        <v>6</v>
      </c>
      <c r="N60" s="57">
        <f t="shared" si="0"/>
        <v>4.916666666666667</v>
      </c>
    </row>
    <row r="61" spans="1:14" ht="12" customHeight="1" x14ac:dyDescent="0.2">
      <c r="A61" s="56" t="str">
        <f>'Pregnant Women Participating'!A61</f>
        <v>Wichita, Caddo &amp; Delaware (WCD), OK</v>
      </c>
      <c r="B61" s="57">
        <v>127</v>
      </c>
      <c r="C61" s="58">
        <v>132</v>
      </c>
      <c r="D61" s="58">
        <v>129</v>
      </c>
      <c r="E61" s="58">
        <v>129</v>
      </c>
      <c r="F61" s="58">
        <v>122</v>
      </c>
      <c r="G61" s="58">
        <v>130</v>
      </c>
      <c r="H61" s="58">
        <v>120</v>
      </c>
      <c r="I61" s="58">
        <v>131</v>
      </c>
      <c r="J61" s="58">
        <v>127</v>
      </c>
      <c r="K61" s="58">
        <v>136</v>
      </c>
      <c r="L61" s="58">
        <v>126</v>
      </c>
      <c r="M61" s="59">
        <v>124</v>
      </c>
      <c r="N61" s="57">
        <f t="shared" si="0"/>
        <v>127.75</v>
      </c>
    </row>
    <row r="62" spans="1:14" ht="12" customHeight="1" x14ac:dyDescent="0.2">
      <c r="A62" s="56" t="str">
        <f>'Pregnant Women Participating'!A62</f>
        <v>Colorado</v>
      </c>
      <c r="B62" s="57">
        <v>3399</v>
      </c>
      <c r="C62" s="58">
        <v>3369</v>
      </c>
      <c r="D62" s="58">
        <v>3367</v>
      </c>
      <c r="E62" s="58">
        <v>3363</v>
      </c>
      <c r="F62" s="58">
        <v>3343</v>
      </c>
      <c r="G62" s="58">
        <v>3452</v>
      </c>
      <c r="H62" s="58">
        <v>3399</v>
      </c>
      <c r="I62" s="58">
        <v>3460</v>
      </c>
      <c r="J62" s="58">
        <v>3571</v>
      </c>
      <c r="K62" s="58">
        <v>3553</v>
      </c>
      <c r="L62" s="58">
        <v>3720</v>
      </c>
      <c r="M62" s="59">
        <v>3757</v>
      </c>
      <c r="N62" s="57">
        <f t="shared" si="0"/>
        <v>3479.4166666666665</v>
      </c>
    </row>
    <row r="63" spans="1:14" ht="12" customHeight="1" x14ac:dyDescent="0.2">
      <c r="A63" s="56" t="str">
        <f>'Pregnant Women Participating'!A63</f>
        <v>Kansas</v>
      </c>
      <c r="B63" s="57">
        <v>1980</v>
      </c>
      <c r="C63" s="58">
        <v>1934</v>
      </c>
      <c r="D63" s="58">
        <v>1936</v>
      </c>
      <c r="E63" s="58">
        <v>1944</v>
      </c>
      <c r="F63" s="58">
        <v>1930</v>
      </c>
      <c r="G63" s="58">
        <v>1964</v>
      </c>
      <c r="H63" s="58">
        <v>1930</v>
      </c>
      <c r="I63" s="58">
        <v>1937</v>
      </c>
      <c r="J63" s="58">
        <v>1885</v>
      </c>
      <c r="K63" s="58">
        <v>1869</v>
      </c>
      <c r="L63" s="58">
        <v>1905</v>
      </c>
      <c r="M63" s="59">
        <v>1855</v>
      </c>
      <c r="N63" s="57">
        <f t="shared" si="0"/>
        <v>1922.4166666666667</v>
      </c>
    </row>
    <row r="64" spans="1:14" ht="12" customHeight="1" x14ac:dyDescent="0.2">
      <c r="A64" s="56" t="str">
        <f>'Pregnant Women Participating'!A64</f>
        <v>Missouri</v>
      </c>
      <c r="B64" s="57">
        <v>3271</v>
      </c>
      <c r="C64" s="58">
        <v>3375</v>
      </c>
      <c r="D64" s="58">
        <v>3314</v>
      </c>
      <c r="E64" s="58">
        <v>3371</v>
      </c>
      <c r="F64" s="58">
        <v>3423</v>
      </c>
      <c r="G64" s="58">
        <v>3405</v>
      </c>
      <c r="H64" s="58">
        <v>3317</v>
      </c>
      <c r="I64" s="58">
        <v>3330</v>
      </c>
      <c r="J64" s="58">
        <v>3271</v>
      </c>
      <c r="K64" s="58">
        <v>3188</v>
      </c>
      <c r="L64" s="58">
        <v>3303</v>
      </c>
      <c r="M64" s="59">
        <v>3306</v>
      </c>
      <c r="N64" s="57">
        <f t="shared" si="0"/>
        <v>3322.8333333333335</v>
      </c>
    </row>
    <row r="65" spans="1:14" ht="12" customHeight="1" x14ac:dyDescent="0.2">
      <c r="A65" s="56" t="str">
        <f>'Pregnant Women Participating'!A65</f>
        <v>Montana</v>
      </c>
      <c r="B65" s="57">
        <v>422</v>
      </c>
      <c r="C65" s="58">
        <v>439</v>
      </c>
      <c r="D65" s="58">
        <v>479</v>
      </c>
      <c r="E65" s="58">
        <v>506</v>
      </c>
      <c r="F65" s="58">
        <v>515</v>
      </c>
      <c r="G65" s="58">
        <v>533</v>
      </c>
      <c r="H65" s="58">
        <v>476</v>
      </c>
      <c r="I65" s="58">
        <v>455</v>
      </c>
      <c r="J65" s="58">
        <v>436</v>
      </c>
      <c r="K65" s="58">
        <v>405</v>
      </c>
      <c r="L65" s="58">
        <v>456</v>
      </c>
      <c r="M65" s="59">
        <v>443</v>
      </c>
      <c r="N65" s="57">
        <f t="shared" si="0"/>
        <v>463.75</v>
      </c>
    </row>
    <row r="66" spans="1:14" ht="12" customHeight="1" x14ac:dyDescent="0.2">
      <c r="A66" s="56" t="str">
        <f>'Pregnant Women Participating'!A66</f>
        <v>Nebraska</v>
      </c>
      <c r="B66" s="57">
        <v>1881</v>
      </c>
      <c r="C66" s="58">
        <v>1899</v>
      </c>
      <c r="D66" s="58">
        <v>1907</v>
      </c>
      <c r="E66" s="58">
        <v>1870</v>
      </c>
      <c r="F66" s="58">
        <v>1890</v>
      </c>
      <c r="G66" s="58">
        <v>1924</v>
      </c>
      <c r="H66" s="58">
        <v>1873</v>
      </c>
      <c r="I66" s="58">
        <v>1887</v>
      </c>
      <c r="J66" s="58">
        <v>1856</v>
      </c>
      <c r="K66" s="58">
        <v>1820</v>
      </c>
      <c r="L66" s="58">
        <v>1767</v>
      </c>
      <c r="M66" s="59">
        <v>1822</v>
      </c>
      <c r="N66" s="57">
        <f t="shared" si="0"/>
        <v>1866.3333333333333</v>
      </c>
    </row>
    <row r="67" spans="1:14" ht="12" customHeight="1" x14ac:dyDescent="0.2">
      <c r="A67" s="56" t="str">
        <f>'Pregnant Women Participating'!A67</f>
        <v>North Dakota</v>
      </c>
      <c r="B67" s="57">
        <v>393</v>
      </c>
      <c r="C67" s="58">
        <v>376</v>
      </c>
      <c r="D67" s="58">
        <v>381</v>
      </c>
      <c r="E67" s="58">
        <v>386</v>
      </c>
      <c r="F67" s="58">
        <v>359</v>
      </c>
      <c r="G67" s="58">
        <v>376</v>
      </c>
      <c r="H67" s="58">
        <v>364</v>
      </c>
      <c r="I67" s="58">
        <v>379</v>
      </c>
      <c r="J67" s="58">
        <v>383</v>
      </c>
      <c r="K67" s="58">
        <v>367</v>
      </c>
      <c r="L67" s="58">
        <v>366</v>
      </c>
      <c r="M67" s="59">
        <v>359</v>
      </c>
      <c r="N67" s="57">
        <f t="shared" si="0"/>
        <v>374.08333333333331</v>
      </c>
    </row>
    <row r="68" spans="1:14" ht="12" customHeight="1" x14ac:dyDescent="0.2">
      <c r="A68" s="56" t="str">
        <f>'Pregnant Women Participating'!A68</f>
        <v>South Dakota</v>
      </c>
      <c r="B68" s="57">
        <v>550</v>
      </c>
      <c r="C68" s="58">
        <v>540</v>
      </c>
      <c r="D68" s="58">
        <v>561</v>
      </c>
      <c r="E68" s="58">
        <v>575</v>
      </c>
      <c r="F68" s="58">
        <v>567</v>
      </c>
      <c r="G68" s="58">
        <v>585</v>
      </c>
      <c r="H68" s="58">
        <v>581</v>
      </c>
      <c r="I68" s="58">
        <v>588</v>
      </c>
      <c r="J68" s="58">
        <v>590</v>
      </c>
      <c r="K68" s="58">
        <v>617</v>
      </c>
      <c r="L68" s="58">
        <v>611</v>
      </c>
      <c r="M68" s="59">
        <v>597</v>
      </c>
      <c r="N68" s="57">
        <f t="shared" si="0"/>
        <v>580.16666666666663</v>
      </c>
    </row>
    <row r="69" spans="1:14" ht="12" customHeight="1" x14ac:dyDescent="0.2">
      <c r="A69" s="56" t="str">
        <f>'Pregnant Women Participating'!A69</f>
        <v>Wyoming</v>
      </c>
      <c r="B69" s="57">
        <v>191</v>
      </c>
      <c r="C69" s="58">
        <v>190</v>
      </c>
      <c r="D69" s="58">
        <v>187</v>
      </c>
      <c r="E69" s="58">
        <v>194</v>
      </c>
      <c r="F69" s="58">
        <v>198</v>
      </c>
      <c r="G69" s="58">
        <v>204</v>
      </c>
      <c r="H69" s="58">
        <v>212</v>
      </c>
      <c r="I69" s="58">
        <v>211</v>
      </c>
      <c r="J69" s="58">
        <v>218</v>
      </c>
      <c r="K69" s="58">
        <v>215</v>
      </c>
      <c r="L69" s="58">
        <v>201</v>
      </c>
      <c r="M69" s="59">
        <v>187</v>
      </c>
      <c r="N69" s="57">
        <f t="shared" si="0"/>
        <v>200.66666666666666</v>
      </c>
    </row>
    <row r="70" spans="1:14" ht="12" customHeight="1" x14ac:dyDescent="0.2">
      <c r="A70" s="56" t="str">
        <f>'Pregnant Women Participating'!A70</f>
        <v>Ute Mountain Ute Tribe, CO</v>
      </c>
      <c r="B70" s="57">
        <v>7</v>
      </c>
      <c r="C70" s="58">
        <v>6</v>
      </c>
      <c r="D70" s="58">
        <v>6</v>
      </c>
      <c r="E70" s="58">
        <v>4</v>
      </c>
      <c r="F70" s="58">
        <v>6</v>
      </c>
      <c r="G70" s="58">
        <v>7</v>
      </c>
      <c r="H70" s="58">
        <v>5</v>
      </c>
      <c r="I70" s="58">
        <v>6</v>
      </c>
      <c r="J70" s="58">
        <v>5</v>
      </c>
      <c r="K70" s="58">
        <v>4</v>
      </c>
      <c r="L70" s="58">
        <v>5</v>
      </c>
      <c r="M70" s="59">
        <v>5</v>
      </c>
      <c r="N70" s="57">
        <f t="shared" si="0"/>
        <v>5.5</v>
      </c>
    </row>
    <row r="71" spans="1:14" ht="12" customHeight="1" x14ac:dyDescent="0.2">
      <c r="A71" s="56" t="str">
        <f>'Pregnant Women Participating'!A71</f>
        <v>Omaha Sioux, NE</v>
      </c>
      <c r="B71" s="57">
        <v>9</v>
      </c>
      <c r="C71" s="58">
        <v>9</v>
      </c>
      <c r="D71" s="58">
        <v>6</v>
      </c>
      <c r="E71" s="58">
        <v>8</v>
      </c>
      <c r="F71" s="58">
        <v>6</v>
      </c>
      <c r="G71" s="58">
        <v>6</v>
      </c>
      <c r="H71" s="58">
        <v>8</v>
      </c>
      <c r="I71" s="58">
        <v>8</v>
      </c>
      <c r="J71" s="58">
        <v>7</v>
      </c>
      <c r="K71" s="58">
        <v>7</v>
      </c>
      <c r="L71" s="58">
        <v>7</v>
      </c>
      <c r="M71" s="59">
        <v>7</v>
      </c>
      <c r="N71" s="57">
        <f t="shared" si="0"/>
        <v>7.333333333333333</v>
      </c>
    </row>
    <row r="72" spans="1:14" ht="12" customHeight="1" x14ac:dyDescent="0.2">
      <c r="A72" s="56" t="str">
        <f>'Pregnant Women Participating'!A72</f>
        <v>Santee Sioux, NE</v>
      </c>
      <c r="B72" s="57">
        <v>2</v>
      </c>
      <c r="C72" s="58">
        <v>2</v>
      </c>
      <c r="D72" s="58">
        <v>1</v>
      </c>
      <c r="E72" s="58">
        <v>1</v>
      </c>
      <c r="F72" s="58">
        <v>2</v>
      </c>
      <c r="G72" s="58">
        <v>2</v>
      </c>
      <c r="H72" s="58">
        <v>2</v>
      </c>
      <c r="I72" s="58">
        <v>2</v>
      </c>
      <c r="J72" s="58">
        <v>2</v>
      </c>
      <c r="K72" s="58">
        <v>1</v>
      </c>
      <c r="L72" s="58">
        <v>0</v>
      </c>
      <c r="M72" s="59">
        <v>0</v>
      </c>
      <c r="N72" s="57">
        <f t="shared" si="0"/>
        <v>1.4166666666666667</v>
      </c>
    </row>
    <row r="73" spans="1:14" ht="12" customHeight="1" x14ac:dyDescent="0.2">
      <c r="A73" s="56" t="str">
        <f>'Pregnant Women Participating'!A73</f>
        <v>Winnebago Tribe, NE</v>
      </c>
      <c r="B73" s="57">
        <v>1</v>
      </c>
      <c r="C73" s="58">
        <v>0</v>
      </c>
      <c r="D73" s="58">
        <v>0</v>
      </c>
      <c r="E73" s="58">
        <v>1</v>
      </c>
      <c r="F73" s="58">
        <v>1</v>
      </c>
      <c r="G73" s="58">
        <v>2</v>
      </c>
      <c r="H73" s="58">
        <v>4</v>
      </c>
      <c r="I73" s="58">
        <v>7</v>
      </c>
      <c r="J73" s="58">
        <v>7</v>
      </c>
      <c r="K73" s="58">
        <v>7</v>
      </c>
      <c r="L73" s="58">
        <v>6</v>
      </c>
      <c r="M73" s="59">
        <v>6</v>
      </c>
      <c r="N73" s="57">
        <f t="shared" si="0"/>
        <v>3.5</v>
      </c>
    </row>
    <row r="74" spans="1:14" ht="12" customHeight="1" x14ac:dyDescent="0.2">
      <c r="A74" s="56" t="str">
        <f>'Pregnant Women Participating'!A74</f>
        <v>Standing Rock Sioux Tribe, ND</v>
      </c>
      <c r="B74" s="57">
        <v>9</v>
      </c>
      <c r="C74" s="58">
        <v>5</v>
      </c>
      <c r="D74" s="58">
        <v>7</v>
      </c>
      <c r="E74" s="58">
        <v>8</v>
      </c>
      <c r="F74" s="58">
        <v>9</v>
      </c>
      <c r="G74" s="58">
        <v>8</v>
      </c>
      <c r="H74" s="58">
        <v>7</v>
      </c>
      <c r="I74" s="58">
        <v>5</v>
      </c>
      <c r="J74" s="58">
        <v>4</v>
      </c>
      <c r="K74" s="58">
        <v>2</v>
      </c>
      <c r="L74" s="58">
        <v>4</v>
      </c>
      <c r="M74" s="59">
        <v>5</v>
      </c>
      <c r="N74" s="57">
        <f t="shared" si="0"/>
        <v>6.083333333333333</v>
      </c>
    </row>
    <row r="75" spans="1:14" ht="12" customHeight="1" x14ac:dyDescent="0.2">
      <c r="A75" s="56" t="str">
        <f>'Pregnant Women Participating'!A75</f>
        <v>Three Affiliated Tribes, ND</v>
      </c>
      <c r="B75" s="57">
        <v>4</v>
      </c>
      <c r="C75" s="58">
        <v>1</v>
      </c>
      <c r="D75" s="58">
        <v>2</v>
      </c>
      <c r="E75" s="58">
        <v>2</v>
      </c>
      <c r="F75" s="58">
        <v>2</v>
      </c>
      <c r="G75" s="58">
        <v>1</v>
      </c>
      <c r="H75" s="58">
        <v>0</v>
      </c>
      <c r="I75" s="58">
        <v>0</v>
      </c>
      <c r="J75" s="58">
        <v>2</v>
      </c>
      <c r="K75" s="58">
        <v>2</v>
      </c>
      <c r="L75" s="58">
        <v>2</v>
      </c>
      <c r="M75" s="59">
        <v>3</v>
      </c>
      <c r="N75" s="57">
        <f t="shared" si="0"/>
        <v>1.75</v>
      </c>
    </row>
    <row r="76" spans="1:14" ht="12" customHeight="1" x14ac:dyDescent="0.2">
      <c r="A76" s="56" t="str">
        <f>'Pregnant Women Participating'!A76</f>
        <v>Cheyenne River Sioux, SD</v>
      </c>
      <c r="B76" s="57">
        <v>19</v>
      </c>
      <c r="C76" s="58">
        <v>11</v>
      </c>
      <c r="D76" s="58">
        <v>4</v>
      </c>
      <c r="E76" s="58">
        <v>7</v>
      </c>
      <c r="F76" s="58">
        <v>8</v>
      </c>
      <c r="G76" s="58">
        <v>8</v>
      </c>
      <c r="H76" s="58">
        <v>4</v>
      </c>
      <c r="I76" s="58">
        <v>5</v>
      </c>
      <c r="J76" s="58">
        <v>5</v>
      </c>
      <c r="K76" s="58">
        <v>6</v>
      </c>
      <c r="L76" s="58">
        <v>7</v>
      </c>
      <c r="M76" s="59">
        <v>10</v>
      </c>
      <c r="N76" s="57">
        <f t="shared" si="0"/>
        <v>7.833333333333333</v>
      </c>
    </row>
    <row r="77" spans="1:14" ht="12" customHeight="1" x14ac:dyDescent="0.2">
      <c r="A77" s="56" t="str">
        <f>'Pregnant Women Participating'!A77</f>
        <v>Rosebud Sioux, SD</v>
      </c>
      <c r="B77" s="57">
        <v>29</v>
      </c>
      <c r="C77" s="58">
        <v>33</v>
      </c>
      <c r="D77" s="58">
        <v>26</v>
      </c>
      <c r="E77" s="58">
        <v>27</v>
      </c>
      <c r="F77" s="58">
        <v>27</v>
      </c>
      <c r="G77" s="58">
        <v>30</v>
      </c>
      <c r="H77" s="58">
        <v>36</v>
      </c>
      <c r="I77" s="58">
        <v>34</v>
      </c>
      <c r="J77" s="58">
        <v>37</v>
      </c>
      <c r="K77" s="58">
        <v>28</v>
      </c>
      <c r="L77" s="58">
        <v>26</v>
      </c>
      <c r="M77" s="59">
        <v>28</v>
      </c>
      <c r="N77" s="57">
        <f t="shared" si="0"/>
        <v>30.083333333333332</v>
      </c>
    </row>
    <row r="78" spans="1:14" ht="12" customHeight="1" x14ac:dyDescent="0.2">
      <c r="A78" s="56" t="str">
        <f>'Pregnant Women Participating'!A78</f>
        <v>Northern Arapahoe, WY</v>
      </c>
      <c r="B78" s="57">
        <v>19</v>
      </c>
      <c r="C78" s="58">
        <v>10</v>
      </c>
      <c r="D78" s="58">
        <v>8</v>
      </c>
      <c r="E78" s="58">
        <v>11</v>
      </c>
      <c r="F78" s="58">
        <v>10</v>
      </c>
      <c r="G78" s="58">
        <v>11</v>
      </c>
      <c r="H78" s="58">
        <v>13</v>
      </c>
      <c r="I78" s="58">
        <v>12</v>
      </c>
      <c r="J78" s="58">
        <v>15</v>
      </c>
      <c r="K78" s="58">
        <v>18</v>
      </c>
      <c r="L78" s="58">
        <v>20</v>
      </c>
      <c r="M78" s="59">
        <v>20</v>
      </c>
      <c r="N78" s="57">
        <f t="shared" si="0"/>
        <v>13.916666666666666</v>
      </c>
    </row>
    <row r="79" spans="1:14" ht="12" customHeight="1" x14ac:dyDescent="0.2">
      <c r="A79" s="56" t="str">
        <f>'Pregnant Women Participating'!A79</f>
        <v>Shoshone Tribe, WY</v>
      </c>
      <c r="B79" s="57">
        <v>0</v>
      </c>
      <c r="C79" s="58">
        <v>2</v>
      </c>
      <c r="D79" s="58">
        <v>1</v>
      </c>
      <c r="E79" s="58">
        <v>2</v>
      </c>
      <c r="F79" s="58">
        <v>0</v>
      </c>
      <c r="G79" s="58">
        <v>1</v>
      </c>
      <c r="H79" s="58">
        <v>0</v>
      </c>
      <c r="I79" s="58">
        <v>1</v>
      </c>
      <c r="J79" s="58">
        <v>1</v>
      </c>
      <c r="K79" s="58">
        <v>2</v>
      </c>
      <c r="L79" s="58">
        <v>0</v>
      </c>
      <c r="M79" s="59">
        <v>0</v>
      </c>
      <c r="N79" s="57">
        <f t="shared" si="0"/>
        <v>0.83333333333333337</v>
      </c>
    </row>
    <row r="80" spans="1:14" ht="12" customHeight="1" x14ac:dyDescent="0.2">
      <c r="A80" s="65" t="str">
        <f>'Pregnant Women Participating'!A80</f>
        <v>Alaska</v>
      </c>
      <c r="B80" s="57">
        <v>682</v>
      </c>
      <c r="C80" s="58">
        <v>697</v>
      </c>
      <c r="D80" s="58">
        <v>678</v>
      </c>
      <c r="E80" s="58">
        <v>680</v>
      </c>
      <c r="F80" s="58">
        <v>672</v>
      </c>
      <c r="G80" s="58">
        <v>698</v>
      </c>
      <c r="H80" s="58">
        <v>676</v>
      </c>
      <c r="I80" s="58">
        <v>716</v>
      </c>
      <c r="J80" s="58">
        <v>720</v>
      </c>
      <c r="K80" s="58">
        <v>705</v>
      </c>
      <c r="L80" s="58">
        <v>680</v>
      </c>
      <c r="M80" s="59">
        <v>660</v>
      </c>
      <c r="N80" s="57">
        <f t="shared" si="0"/>
        <v>688.66666666666663</v>
      </c>
    </row>
    <row r="81" spans="1:14" ht="12" customHeight="1" x14ac:dyDescent="0.2">
      <c r="A81" s="65" t="str">
        <f>'Pregnant Women Participating'!A81</f>
        <v>American Samoa</v>
      </c>
      <c r="B81" s="57">
        <v>375</v>
      </c>
      <c r="C81" s="58">
        <v>351</v>
      </c>
      <c r="D81" s="58">
        <v>349</v>
      </c>
      <c r="E81" s="58">
        <v>336</v>
      </c>
      <c r="F81" s="58">
        <v>341</v>
      </c>
      <c r="G81" s="58">
        <v>341</v>
      </c>
      <c r="H81" s="58">
        <v>340</v>
      </c>
      <c r="I81" s="58">
        <v>342</v>
      </c>
      <c r="J81" s="58">
        <v>353</v>
      </c>
      <c r="K81" s="58">
        <v>359</v>
      </c>
      <c r="L81" s="58">
        <v>365</v>
      </c>
      <c r="M81" s="59">
        <v>374</v>
      </c>
      <c r="N81" s="57">
        <f t="shared" si="0"/>
        <v>352.16666666666669</v>
      </c>
    </row>
    <row r="82" spans="1:14" ht="12" customHeight="1" x14ac:dyDescent="0.2">
      <c r="A82" s="65" t="str">
        <f>'Pregnant Women Participating'!A82</f>
        <v>California</v>
      </c>
      <c r="B82" s="57">
        <v>44297</v>
      </c>
      <c r="C82" s="58">
        <v>44398</v>
      </c>
      <c r="D82" s="58">
        <v>44425</v>
      </c>
      <c r="E82" s="58">
        <v>45153</v>
      </c>
      <c r="F82" s="58">
        <v>44344</v>
      </c>
      <c r="G82" s="58">
        <v>44707</v>
      </c>
      <c r="H82" s="58">
        <v>43949</v>
      </c>
      <c r="I82" s="58">
        <v>44238</v>
      </c>
      <c r="J82" s="58">
        <v>44021</v>
      </c>
      <c r="K82" s="58">
        <v>43959</v>
      </c>
      <c r="L82" s="58">
        <v>44437</v>
      </c>
      <c r="M82" s="59">
        <v>44256</v>
      </c>
      <c r="N82" s="57">
        <f t="shared" si="0"/>
        <v>44348.666666666664</v>
      </c>
    </row>
    <row r="83" spans="1:14" ht="12" customHeight="1" x14ac:dyDescent="0.2">
      <c r="A83" s="65" t="str">
        <f>'Pregnant Women Participating'!A83</f>
        <v>Guam</v>
      </c>
      <c r="B83" s="57">
        <v>269</v>
      </c>
      <c r="C83" s="58">
        <v>267</v>
      </c>
      <c r="D83" s="58">
        <v>271</v>
      </c>
      <c r="E83" s="58">
        <v>284</v>
      </c>
      <c r="F83" s="58">
        <v>285</v>
      </c>
      <c r="G83" s="58">
        <v>305</v>
      </c>
      <c r="H83" s="58">
        <v>325</v>
      </c>
      <c r="I83" s="58">
        <v>335</v>
      </c>
      <c r="J83" s="58">
        <v>330</v>
      </c>
      <c r="K83" s="58">
        <v>323</v>
      </c>
      <c r="L83" s="58">
        <v>320</v>
      </c>
      <c r="M83" s="59">
        <v>322</v>
      </c>
      <c r="N83" s="57">
        <f t="shared" si="0"/>
        <v>303</v>
      </c>
    </row>
    <row r="84" spans="1:14" ht="12" customHeight="1" x14ac:dyDescent="0.2">
      <c r="A84" s="65" t="str">
        <f>'Pregnant Women Participating'!A84</f>
        <v>Hawaii</v>
      </c>
      <c r="B84" s="57">
        <v>1476</v>
      </c>
      <c r="C84" s="58">
        <v>1511</v>
      </c>
      <c r="D84" s="58">
        <v>1479</v>
      </c>
      <c r="E84" s="58">
        <v>1521</v>
      </c>
      <c r="F84" s="58">
        <v>1490</v>
      </c>
      <c r="G84" s="58">
        <v>1470</v>
      </c>
      <c r="H84" s="58">
        <v>1426</v>
      </c>
      <c r="I84" s="58">
        <v>1438</v>
      </c>
      <c r="J84" s="58">
        <v>1394</v>
      </c>
      <c r="K84" s="58">
        <v>1371</v>
      </c>
      <c r="L84" s="58">
        <v>1337</v>
      </c>
      <c r="M84" s="59">
        <v>1322</v>
      </c>
      <c r="N84" s="57">
        <f t="shared" si="0"/>
        <v>1436.25</v>
      </c>
    </row>
    <row r="85" spans="1:14" ht="12" customHeight="1" x14ac:dyDescent="0.2">
      <c r="A85" s="65" t="str">
        <f>'Pregnant Women Participating'!A85</f>
        <v>Idaho</v>
      </c>
      <c r="B85" s="57">
        <v>1310</v>
      </c>
      <c r="C85" s="58">
        <v>1295</v>
      </c>
      <c r="D85" s="58">
        <v>1261</v>
      </c>
      <c r="E85" s="58">
        <v>1255</v>
      </c>
      <c r="F85" s="58">
        <v>1230</v>
      </c>
      <c r="G85" s="58">
        <v>1272</v>
      </c>
      <c r="H85" s="58">
        <v>1247</v>
      </c>
      <c r="I85" s="58">
        <v>1229</v>
      </c>
      <c r="J85" s="58">
        <v>1235</v>
      </c>
      <c r="K85" s="58">
        <v>1254</v>
      </c>
      <c r="L85" s="58">
        <v>1296</v>
      </c>
      <c r="M85" s="59">
        <v>1324</v>
      </c>
      <c r="N85" s="57">
        <f t="shared" si="0"/>
        <v>1267.3333333333333</v>
      </c>
    </row>
    <row r="86" spans="1:14" ht="12" customHeight="1" x14ac:dyDescent="0.2">
      <c r="A86" s="65" t="str">
        <f>'Pregnant Women Participating'!A86</f>
        <v>Nevada</v>
      </c>
      <c r="B86" s="57">
        <v>2773</v>
      </c>
      <c r="C86" s="58">
        <v>2770</v>
      </c>
      <c r="D86" s="58">
        <v>2789</v>
      </c>
      <c r="E86" s="58">
        <v>2788</v>
      </c>
      <c r="F86" s="58">
        <v>2739</v>
      </c>
      <c r="G86" s="58">
        <v>2743</v>
      </c>
      <c r="H86" s="58">
        <v>2686</v>
      </c>
      <c r="I86" s="58">
        <v>2715</v>
      </c>
      <c r="J86" s="58">
        <v>2671</v>
      </c>
      <c r="K86" s="58">
        <v>2630</v>
      </c>
      <c r="L86" s="58">
        <v>2637</v>
      </c>
      <c r="M86" s="59">
        <v>2668</v>
      </c>
      <c r="N86" s="57">
        <f t="shared" si="0"/>
        <v>2717.4166666666665</v>
      </c>
    </row>
    <row r="87" spans="1:14" ht="12" customHeight="1" x14ac:dyDescent="0.2">
      <c r="A87" s="65" t="str">
        <f>'Pregnant Women Participating'!A87</f>
        <v>Oregon</v>
      </c>
      <c r="B87" s="57">
        <v>1631</v>
      </c>
      <c r="C87" s="58">
        <v>1666</v>
      </c>
      <c r="D87" s="58">
        <v>1743</v>
      </c>
      <c r="E87" s="58">
        <v>1785</v>
      </c>
      <c r="F87" s="58">
        <v>1769</v>
      </c>
      <c r="G87" s="58">
        <v>1775</v>
      </c>
      <c r="H87" s="58">
        <v>1806</v>
      </c>
      <c r="I87" s="58">
        <v>1837</v>
      </c>
      <c r="J87" s="58">
        <v>1790</v>
      </c>
      <c r="K87" s="58">
        <v>1778</v>
      </c>
      <c r="L87" s="58">
        <v>1787</v>
      </c>
      <c r="M87" s="59">
        <v>1751</v>
      </c>
      <c r="N87" s="57">
        <f t="shared" si="0"/>
        <v>1759.8333333333333</v>
      </c>
    </row>
    <row r="88" spans="1:14" ht="12" customHeight="1" x14ac:dyDescent="0.2">
      <c r="A88" s="65" t="str">
        <f>'Pregnant Women Participating'!A88</f>
        <v>Washington</v>
      </c>
      <c r="B88" s="57">
        <v>6050</v>
      </c>
      <c r="C88" s="58">
        <v>6002</v>
      </c>
      <c r="D88" s="58">
        <v>6025</v>
      </c>
      <c r="E88" s="58">
        <v>6093</v>
      </c>
      <c r="F88" s="58">
        <v>5992</v>
      </c>
      <c r="G88" s="58">
        <v>6167</v>
      </c>
      <c r="H88" s="58">
        <v>5999</v>
      </c>
      <c r="I88" s="58">
        <v>6075</v>
      </c>
      <c r="J88" s="58">
        <v>6124</v>
      </c>
      <c r="K88" s="58">
        <v>6025</v>
      </c>
      <c r="L88" s="58">
        <v>6078</v>
      </c>
      <c r="M88" s="59">
        <v>6011</v>
      </c>
      <c r="N88" s="57">
        <f t="shared" si="0"/>
        <v>6053.416666666667</v>
      </c>
    </row>
    <row r="89" spans="1:14" ht="12" customHeight="1" x14ac:dyDescent="0.2">
      <c r="A89" s="65" t="str">
        <f>'Pregnant Women Participating'!A89</f>
        <v>Northern Marianas</v>
      </c>
      <c r="B89" s="57">
        <v>98</v>
      </c>
      <c r="C89" s="58">
        <v>103</v>
      </c>
      <c r="D89" s="58">
        <v>122</v>
      </c>
      <c r="E89" s="58">
        <v>130</v>
      </c>
      <c r="F89" s="58">
        <v>130</v>
      </c>
      <c r="G89" s="58">
        <v>154</v>
      </c>
      <c r="H89" s="58">
        <v>137</v>
      </c>
      <c r="I89" s="58">
        <v>128</v>
      </c>
      <c r="J89" s="58">
        <v>126</v>
      </c>
      <c r="K89" s="58">
        <v>132</v>
      </c>
      <c r="L89" s="58">
        <v>131</v>
      </c>
      <c r="M89" s="59">
        <v>145</v>
      </c>
      <c r="N89" s="57">
        <f t="shared" si="0"/>
        <v>128</v>
      </c>
    </row>
    <row r="90" spans="1:14" ht="12" customHeight="1" x14ac:dyDescent="0.2">
      <c r="A90" s="65" t="str">
        <f>'Pregnant Women Participating'!A90</f>
        <v>Inter-Tribal Council, NV</v>
      </c>
      <c r="B90" s="57">
        <v>22</v>
      </c>
      <c r="C90" s="58">
        <v>19</v>
      </c>
      <c r="D90" s="58">
        <v>18</v>
      </c>
      <c r="E90" s="58">
        <v>18</v>
      </c>
      <c r="F90" s="58">
        <v>22</v>
      </c>
      <c r="G90" s="58">
        <v>20</v>
      </c>
      <c r="H90" s="58">
        <v>12</v>
      </c>
      <c r="I90" s="58">
        <v>13</v>
      </c>
      <c r="J90" s="58">
        <v>11</v>
      </c>
      <c r="K90" s="58">
        <v>15</v>
      </c>
      <c r="L90" s="58">
        <v>11</v>
      </c>
      <c r="M90" s="59">
        <v>13</v>
      </c>
      <c r="N90" s="57">
        <f t="shared" si="0"/>
        <v>16.166666666666668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11</vt:i4>
      </vt:variant>
    </vt:vector>
  </HeadingPairs>
  <TitlesOfParts>
    <vt:vector size="28" baseType="lpstr">
      <vt:lpstr>Introduction</vt:lpstr>
      <vt:lpstr>Pregnant Women Participating</vt:lpstr>
      <vt:lpstr>Women Fully Breastfeeding</vt:lpstr>
      <vt:lpstr>Women Partially Breastfeeding</vt:lpstr>
      <vt:lpstr>Total Breastfeeding Women</vt:lpstr>
      <vt:lpstr>Postpartum Women Participating</vt:lpstr>
      <vt:lpstr>Total Women</vt:lpstr>
      <vt:lpstr>Infants Fully Breastfed</vt:lpstr>
      <vt:lpstr>Infants Partially Breastfed</vt:lpstr>
      <vt:lpstr>Infants Fully Formula-fed</vt:lpstr>
      <vt:lpstr>Total Infants</vt:lpstr>
      <vt:lpstr>Children Participating</vt:lpstr>
      <vt:lpstr>Total Number of Participants</vt:lpstr>
      <vt:lpstr>Average Food Cost Per Person</vt:lpstr>
      <vt:lpstr>Food Costs</vt:lpstr>
      <vt:lpstr>Rebates Received</vt:lpstr>
      <vt:lpstr>Nut. Services &amp; Admin. Costs</vt:lpstr>
      <vt:lpstr>'Average Food Cost Per Person'!Print_Titles</vt:lpstr>
      <vt:lpstr>'Children Participating'!Print_Titles</vt:lpstr>
      <vt:lpstr>'Food Costs'!Print_Titles</vt:lpstr>
      <vt:lpstr>'Nut. Services &amp; Admin. Costs'!Print_Titles</vt:lpstr>
      <vt:lpstr>'Postpartum Women Participating'!Print_Titles</vt:lpstr>
      <vt:lpstr>'Pregnant Women Participating'!Print_Titles</vt:lpstr>
      <vt:lpstr>'Rebates Received'!Print_Titles</vt:lpstr>
      <vt:lpstr>'Total Breastfeeding Women'!Print_Titles</vt:lpstr>
      <vt:lpstr>'Total Infants'!Print_Titles</vt:lpstr>
      <vt:lpstr>'Total Number of Participants'!Print_Titles</vt:lpstr>
      <vt:lpstr>'Total Women'!Print_Titles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Shi, Jianbai - FNS (Contractor)</dc:creator>
  <cp:lastModifiedBy>Springer, Lilly</cp:lastModifiedBy>
  <cp:lastPrinted>2007-07-12T20:45:57Z</cp:lastPrinted>
  <dcterms:created xsi:type="dcterms:W3CDTF">2003-03-31T18:32:09Z</dcterms:created>
  <dcterms:modified xsi:type="dcterms:W3CDTF">2025-02-05T19:33:31Z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xcelWriter version">
    <vt:lpwstr/>
  </property>
</Properties>
</file>