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ansas-my.sharepoint.com/personal/l160s319_home_ku_edu/Documents/Dobbs - WIC/Data/raw/"/>
    </mc:Choice>
  </mc:AlternateContent>
  <xr:revisionPtr revIDLastSave="133" documentId="11_7675E99505FD88B97F4D3822279D7B450BB09C12" xr6:coauthVersionLast="47" xr6:coauthVersionMax="47" xr10:uidLastSave="{82496BD7-D095-4CE5-8E33-14B903F6A99B}"/>
  <bookViews>
    <workbookView xWindow="-120" yWindow="-120" windowWidth="29040" windowHeight="15840" tabRatio="884" firstSheet="3" activeTab="8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Participating'!$1:$1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Participating'!$1:$1</definedName>
    <definedName name="_xlnm.Print_Titles" localSheetId="1">'Pregnant Women Participating'!$1:$1</definedName>
    <definedName name="_xlnm.Print_Titles" localSheetId="15">'Rebates Received'!$1:$5</definedName>
    <definedName name="_xlnm.Print_Titles" localSheetId="4">'Total Breastfeeding Women'!$1:$1</definedName>
    <definedName name="_xlnm.Print_Titles" localSheetId="10">'Total Infants'!$1:$1</definedName>
    <definedName name="_xlnm.Print_Titles" localSheetId="12">'Total Number of Participants'!$1:$1</definedName>
    <definedName name="_xlnm.Print_Titles" localSheetId="6">'Total Women'!$1:$1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K102" i="12"/>
  <c r="A102" i="12"/>
  <c r="K101" i="12"/>
  <c r="A101" i="12"/>
  <c r="K100" i="12"/>
  <c r="A100" i="12"/>
  <c r="K99" i="12"/>
  <c r="A99" i="12"/>
  <c r="K98" i="12"/>
  <c r="A98" i="12"/>
  <c r="K97" i="12"/>
  <c r="A97" i="12"/>
  <c r="K96" i="12"/>
  <c r="A96" i="12"/>
  <c r="K95" i="12"/>
  <c r="A95" i="12"/>
  <c r="K94" i="12"/>
  <c r="A94" i="12"/>
  <c r="K93" i="12"/>
  <c r="A93" i="12"/>
  <c r="K92" i="12"/>
  <c r="A92" i="12"/>
  <c r="K91" i="12"/>
  <c r="A91" i="12"/>
  <c r="K90" i="12"/>
  <c r="A90" i="12"/>
  <c r="K89" i="12"/>
  <c r="A89" i="12"/>
  <c r="K88" i="12"/>
  <c r="A88" i="12"/>
  <c r="K87" i="12"/>
  <c r="A87" i="12"/>
  <c r="K86" i="12"/>
  <c r="A86" i="12"/>
  <c r="K85" i="12"/>
  <c r="A85" i="12"/>
  <c r="K84" i="12"/>
  <c r="A84" i="12"/>
  <c r="K83" i="12"/>
  <c r="A83" i="12"/>
  <c r="K82" i="12"/>
  <c r="A82" i="12"/>
  <c r="K81" i="12"/>
  <c r="A81" i="12"/>
  <c r="K80" i="12"/>
  <c r="A80" i="12"/>
  <c r="K79" i="12"/>
  <c r="A79" i="12"/>
  <c r="K78" i="12"/>
  <c r="A78" i="12"/>
  <c r="K77" i="12"/>
  <c r="A77" i="12"/>
  <c r="K76" i="12"/>
  <c r="A76" i="12"/>
  <c r="K75" i="12"/>
  <c r="A75" i="12"/>
  <c r="K74" i="12"/>
  <c r="A74" i="12"/>
  <c r="K73" i="12"/>
  <c r="A73" i="12"/>
  <c r="K72" i="12"/>
  <c r="A72" i="12"/>
  <c r="K71" i="12"/>
  <c r="A71" i="12"/>
  <c r="K70" i="12"/>
  <c r="A70" i="12"/>
  <c r="K69" i="12"/>
  <c r="A69" i="12"/>
  <c r="K68" i="12"/>
  <c r="A68" i="12"/>
  <c r="K67" i="12"/>
  <c r="A67" i="12"/>
  <c r="K66" i="12"/>
  <c r="A66" i="12"/>
  <c r="K65" i="12"/>
  <c r="A65" i="12"/>
  <c r="K64" i="12"/>
  <c r="A64" i="12"/>
  <c r="K63" i="12"/>
  <c r="A63" i="12"/>
  <c r="K62" i="12"/>
  <c r="A62" i="12"/>
  <c r="K61" i="12"/>
  <c r="A61" i="12"/>
  <c r="K60" i="12"/>
  <c r="A60" i="12"/>
  <c r="K59" i="12"/>
  <c r="A59" i="12"/>
  <c r="K58" i="12"/>
  <c r="A58" i="12"/>
  <c r="K57" i="12"/>
  <c r="A57" i="12"/>
  <c r="K56" i="12"/>
  <c r="A56" i="12"/>
  <c r="K55" i="12"/>
  <c r="A55" i="12"/>
  <c r="K54" i="12"/>
  <c r="A54" i="12"/>
  <c r="K53" i="12"/>
  <c r="A53" i="12"/>
  <c r="K52" i="12"/>
  <c r="A52" i="12"/>
  <c r="K51" i="12"/>
  <c r="A51" i="12"/>
  <c r="K50" i="12"/>
  <c r="A50" i="12"/>
  <c r="K49" i="12"/>
  <c r="A49" i="12"/>
  <c r="K48" i="12"/>
  <c r="A48" i="12"/>
  <c r="K47" i="12"/>
  <c r="A47" i="12"/>
  <c r="K46" i="12"/>
  <c r="A46" i="12"/>
  <c r="K45" i="12"/>
  <c r="A45" i="12"/>
  <c r="K44" i="12"/>
  <c r="A44" i="12"/>
  <c r="K43" i="12"/>
  <c r="A43" i="12"/>
  <c r="K42" i="12"/>
  <c r="A42" i="12"/>
  <c r="K41" i="12"/>
  <c r="A41" i="12"/>
  <c r="K40" i="12"/>
  <c r="A40" i="12"/>
  <c r="K39" i="12"/>
  <c r="A39" i="12"/>
  <c r="K38" i="12"/>
  <c r="A38" i="12"/>
  <c r="K37" i="12"/>
  <c r="A37" i="12"/>
  <c r="K36" i="12"/>
  <c r="A36" i="12"/>
  <c r="K35" i="12"/>
  <c r="A35" i="12"/>
  <c r="K34" i="12"/>
  <c r="A34" i="12"/>
  <c r="K33" i="12"/>
  <c r="A33" i="12"/>
  <c r="K32" i="12"/>
  <c r="A32" i="12"/>
  <c r="K31" i="12"/>
  <c r="A31" i="12"/>
  <c r="K30" i="12"/>
  <c r="A30" i="12"/>
  <c r="K29" i="12"/>
  <c r="A29" i="12"/>
  <c r="K28" i="12"/>
  <c r="A28" i="12"/>
  <c r="K27" i="12"/>
  <c r="A27" i="12"/>
  <c r="K26" i="12"/>
  <c r="A26" i="12"/>
  <c r="K25" i="12"/>
  <c r="A25" i="12"/>
  <c r="K24" i="12"/>
  <c r="A24" i="12"/>
  <c r="K23" i="12"/>
  <c r="A23" i="12"/>
  <c r="K22" i="12"/>
  <c r="A22" i="12"/>
  <c r="K21" i="12"/>
  <c r="A21" i="12"/>
  <c r="K20" i="12"/>
  <c r="A20" i="12"/>
  <c r="K19" i="12"/>
  <c r="A19" i="12"/>
  <c r="K18" i="12"/>
  <c r="A18" i="12"/>
  <c r="K17" i="12"/>
  <c r="A17" i="12"/>
  <c r="K16" i="12"/>
  <c r="A16" i="12"/>
  <c r="K15" i="12"/>
  <c r="A15" i="12"/>
  <c r="K14" i="12"/>
  <c r="A14" i="12"/>
  <c r="K13" i="12"/>
  <c r="A13" i="12"/>
  <c r="K12" i="12"/>
  <c r="A12" i="12"/>
  <c r="K11" i="12"/>
  <c r="A11" i="12"/>
  <c r="K10" i="12"/>
  <c r="A10" i="12"/>
  <c r="K9" i="12"/>
  <c r="A9" i="12"/>
  <c r="K8" i="12"/>
  <c r="A8" i="12"/>
  <c r="K7" i="12"/>
  <c r="A7" i="12"/>
  <c r="K6" i="12"/>
  <c r="A6" i="12"/>
  <c r="B5" i="12"/>
  <c r="A3" i="12"/>
  <c r="A2" i="12"/>
  <c r="H5" i="12" s="1"/>
  <c r="K102" i="3"/>
  <c r="A102" i="3"/>
  <c r="K101" i="3"/>
  <c r="K101" i="4" s="1"/>
  <c r="A101" i="3"/>
  <c r="K100" i="3"/>
  <c r="A100" i="3"/>
  <c r="K99" i="3"/>
  <c r="K99" i="4" s="1"/>
  <c r="A99" i="3"/>
  <c r="K98" i="3"/>
  <c r="A98" i="3"/>
  <c r="K97" i="3"/>
  <c r="K97" i="4" s="1"/>
  <c r="A97" i="3"/>
  <c r="K96" i="3"/>
  <c r="A96" i="3"/>
  <c r="K95" i="3"/>
  <c r="K95" i="4" s="1"/>
  <c r="A95" i="3"/>
  <c r="K94" i="3"/>
  <c r="A94" i="3"/>
  <c r="K93" i="3"/>
  <c r="K93" i="4" s="1"/>
  <c r="A93" i="3"/>
  <c r="K92" i="3"/>
  <c r="A92" i="3"/>
  <c r="K91" i="3"/>
  <c r="K91" i="4" s="1"/>
  <c r="A91" i="3"/>
  <c r="K90" i="3"/>
  <c r="A90" i="3"/>
  <c r="K89" i="3"/>
  <c r="K89" i="4" s="1"/>
  <c r="A89" i="3"/>
  <c r="K88" i="3"/>
  <c r="A88" i="3"/>
  <c r="K87" i="3"/>
  <c r="K87" i="4" s="1"/>
  <c r="A87" i="3"/>
  <c r="K86" i="3"/>
  <c r="A86" i="3"/>
  <c r="K85" i="3"/>
  <c r="K85" i="4" s="1"/>
  <c r="A85" i="3"/>
  <c r="K84" i="3"/>
  <c r="A84" i="3"/>
  <c r="K83" i="3"/>
  <c r="K83" i="4" s="1"/>
  <c r="A83" i="3"/>
  <c r="K82" i="3"/>
  <c r="A82" i="3"/>
  <c r="K81" i="3"/>
  <c r="K81" i="4" s="1"/>
  <c r="A81" i="3"/>
  <c r="K80" i="3"/>
  <c r="A80" i="3"/>
  <c r="K79" i="3"/>
  <c r="K79" i="4" s="1"/>
  <c r="A79" i="3"/>
  <c r="K78" i="3"/>
  <c r="A78" i="3"/>
  <c r="K77" i="3"/>
  <c r="K77" i="4" s="1"/>
  <c r="A77" i="3"/>
  <c r="K76" i="3"/>
  <c r="A76" i="3"/>
  <c r="K75" i="3"/>
  <c r="K75" i="4" s="1"/>
  <c r="A75" i="3"/>
  <c r="K74" i="3"/>
  <c r="A74" i="3"/>
  <c r="K73" i="3"/>
  <c r="K73" i="4" s="1"/>
  <c r="A73" i="3"/>
  <c r="K72" i="3"/>
  <c r="A72" i="3"/>
  <c r="K71" i="3"/>
  <c r="K71" i="4" s="1"/>
  <c r="A71" i="3"/>
  <c r="K70" i="3"/>
  <c r="A70" i="3"/>
  <c r="K69" i="3"/>
  <c r="K69" i="4" s="1"/>
  <c r="A69" i="3"/>
  <c r="K68" i="3"/>
  <c r="A68" i="3"/>
  <c r="K67" i="3"/>
  <c r="K67" i="4" s="1"/>
  <c r="A67" i="3"/>
  <c r="K66" i="3"/>
  <c r="A66" i="3"/>
  <c r="K65" i="3"/>
  <c r="K65" i="4" s="1"/>
  <c r="A65" i="3"/>
  <c r="K64" i="3"/>
  <c r="A64" i="3"/>
  <c r="K63" i="3"/>
  <c r="K63" i="4" s="1"/>
  <c r="A63" i="3"/>
  <c r="K62" i="3"/>
  <c r="A62" i="3"/>
  <c r="K61" i="3"/>
  <c r="K61" i="4" s="1"/>
  <c r="A61" i="3"/>
  <c r="K60" i="3"/>
  <c r="A60" i="3"/>
  <c r="K59" i="3"/>
  <c r="K59" i="4" s="1"/>
  <c r="A59" i="3"/>
  <c r="K58" i="3"/>
  <c r="A58" i="3"/>
  <c r="K57" i="3"/>
  <c r="K57" i="4" s="1"/>
  <c r="A57" i="3"/>
  <c r="K56" i="3"/>
  <c r="A56" i="3"/>
  <c r="K55" i="3"/>
  <c r="K55" i="4" s="1"/>
  <c r="A55" i="3"/>
  <c r="K54" i="3"/>
  <c r="A54" i="3"/>
  <c r="K53" i="3"/>
  <c r="K53" i="4" s="1"/>
  <c r="A53" i="3"/>
  <c r="K52" i="3"/>
  <c r="A52" i="3"/>
  <c r="K51" i="3"/>
  <c r="K51" i="4" s="1"/>
  <c r="A51" i="3"/>
  <c r="K50" i="3"/>
  <c r="A50" i="3"/>
  <c r="K49" i="3"/>
  <c r="K49" i="4" s="1"/>
  <c r="A49" i="3"/>
  <c r="K48" i="3"/>
  <c r="A48" i="3"/>
  <c r="K47" i="3"/>
  <c r="K47" i="4" s="1"/>
  <c r="A47" i="3"/>
  <c r="K46" i="3"/>
  <c r="A46" i="3"/>
  <c r="K45" i="3"/>
  <c r="K45" i="4" s="1"/>
  <c r="A45" i="3"/>
  <c r="K44" i="3"/>
  <c r="A44" i="3"/>
  <c r="K43" i="3"/>
  <c r="K43" i="4" s="1"/>
  <c r="A43" i="3"/>
  <c r="K42" i="3"/>
  <c r="A42" i="3"/>
  <c r="K41" i="3"/>
  <c r="K41" i="4" s="1"/>
  <c r="A41" i="3"/>
  <c r="K40" i="3"/>
  <c r="A40" i="3"/>
  <c r="K39" i="3"/>
  <c r="K39" i="4" s="1"/>
  <c r="A39" i="3"/>
  <c r="K38" i="3"/>
  <c r="A38" i="3"/>
  <c r="K37" i="3"/>
  <c r="K37" i="4" s="1"/>
  <c r="A37" i="3"/>
  <c r="K36" i="3"/>
  <c r="A36" i="3"/>
  <c r="K35" i="3"/>
  <c r="K35" i="4" s="1"/>
  <c r="A35" i="3"/>
  <c r="K34" i="3"/>
  <c r="A34" i="3"/>
  <c r="K33" i="3"/>
  <c r="K33" i="4" s="1"/>
  <c r="A33" i="3"/>
  <c r="K32" i="3"/>
  <c r="A32" i="3"/>
  <c r="K31" i="3"/>
  <c r="K31" i="4" s="1"/>
  <c r="A31" i="3"/>
  <c r="K30" i="3"/>
  <c r="A30" i="3"/>
  <c r="K29" i="3"/>
  <c r="K29" i="4" s="1"/>
  <c r="A29" i="3"/>
  <c r="K28" i="3"/>
  <c r="A28" i="3"/>
  <c r="K27" i="3"/>
  <c r="K27" i="4" s="1"/>
  <c r="A27" i="3"/>
  <c r="K26" i="3"/>
  <c r="A26" i="3"/>
  <c r="K25" i="3"/>
  <c r="K25" i="4" s="1"/>
  <c r="A25" i="3"/>
  <c r="K24" i="3"/>
  <c r="A24" i="3"/>
  <c r="K23" i="3"/>
  <c r="K23" i="4" s="1"/>
  <c r="A23" i="3"/>
  <c r="K22" i="3"/>
  <c r="A22" i="3"/>
  <c r="K21" i="3"/>
  <c r="K21" i="4" s="1"/>
  <c r="A21" i="3"/>
  <c r="K20" i="3"/>
  <c r="A20" i="3"/>
  <c r="K19" i="3"/>
  <c r="K19" i="4" s="1"/>
  <c r="A19" i="3"/>
  <c r="K18" i="3"/>
  <c r="A18" i="3"/>
  <c r="K17" i="3"/>
  <c r="K17" i="4" s="1"/>
  <c r="A17" i="3"/>
  <c r="K16" i="3"/>
  <c r="A16" i="3"/>
  <c r="K15" i="3"/>
  <c r="K15" i="4" s="1"/>
  <c r="A15" i="3"/>
  <c r="K14" i="3"/>
  <c r="A14" i="3"/>
  <c r="K13" i="3"/>
  <c r="K13" i="4" s="1"/>
  <c r="A13" i="3"/>
  <c r="K12" i="3"/>
  <c r="A12" i="3"/>
  <c r="K11" i="3"/>
  <c r="K11" i="4" s="1"/>
  <c r="A11" i="3"/>
  <c r="K10" i="3"/>
  <c r="A10" i="3"/>
  <c r="K9" i="3"/>
  <c r="K9" i="4" s="1"/>
  <c r="A9" i="3"/>
  <c r="K8" i="3"/>
  <c r="A8" i="3"/>
  <c r="K7" i="3"/>
  <c r="K7" i="4" s="1"/>
  <c r="A7" i="3"/>
  <c r="K6" i="3"/>
  <c r="A6" i="3"/>
  <c r="A3" i="3"/>
  <c r="A2" i="3"/>
  <c r="C5" i="3" s="1"/>
  <c r="K102" i="4"/>
  <c r="A102" i="4"/>
  <c r="A101" i="4"/>
  <c r="K100" i="4"/>
  <c r="A100" i="4"/>
  <c r="A99" i="4"/>
  <c r="K98" i="4"/>
  <c r="A98" i="4"/>
  <c r="A97" i="4"/>
  <c r="K96" i="4"/>
  <c r="A96" i="4"/>
  <c r="A95" i="4"/>
  <c r="K94" i="4"/>
  <c r="A94" i="4"/>
  <c r="A93" i="4"/>
  <c r="K92" i="4"/>
  <c r="A92" i="4"/>
  <c r="A91" i="4"/>
  <c r="K90" i="4"/>
  <c r="A90" i="4"/>
  <c r="A89" i="4"/>
  <c r="K88" i="4"/>
  <c r="A88" i="4"/>
  <c r="A87" i="4"/>
  <c r="K86" i="4"/>
  <c r="A86" i="4"/>
  <c r="A85" i="4"/>
  <c r="K84" i="4"/>
  <c r="A84" i="4"/>
  <c r="A83" i="4"/>
  <c r="K82" i="4"/>
  <c r="A82" i="4"/>
  <c r="A81" i="4"/>
  <c r="K80" i="4"/>
  <c r="A80" i="4"/>
  <c r="A79" i="4"/>
  <c r="K78" i="4"/>
  <c r="A78" i="4"/>
  <c r="A77" i="4"/>
  <c r="K76" i="4"/>
  <c r="A76" i="4"/>
  <c r="A75" i="4"/>
  <c r="K74" i="4"/>
  <c r="A74" i="4"/>
  <c r="A73" i="4"/>
  <c r="K72" i="4"/>
  <c r="A72" i="4"/>
  <c r="A71" i="4"/>
  <c r="K70" i="4"/>
  <c r="A70" i="4"/>
  <c r="A69" i="4"/>
  <c r="K68" i="4"/>
  <c r="A68" i="4"/>
  <c r="A67" i="4"/>
  <c r="K66" i="4"/>
  <c r="A66" i="4"/>
  <c r="A65" i="4"/>
  <c r="K64" i="4"/>
  <c r="A64" i="4"/>
  <c r="A63" i="4"/>
  <c r="K62" i="4"/>
  <c r="A62" i="4"/>
  <c r="A61" i="4"/>
  <c r="K60" i="4"/>
  <c r="A60" i="4"/>
  <c r="A59" i="4"/>
  <c r="K58" i="4"/>
  <c r="A58" i="4"/>
  <c r="A57" i="4"/>
  <c r="K56" i="4"/>
  <c r="A56" i="4"/>
  <c r="A55" i="4"/>
  <c r="K54" i="4"/>
  <c r="A54" i="4"/>
  <c r="A53" i="4"/>
  <c r="K52" i="4"/>
  <c r="A52" i="4"/>
  <c r="A51" i="4"/>
  <c r="K50" i="4"/>
  <c r="A50" i="4"/>
  <c r="A49" i="4"/>
  <c r="K48" i="4"/>
  <c r="A48" i="4"/>
  <c r="A47" i="4"/>
  <c r="K46" i="4"/>
  <c r="A46" i="4"/>
  <c r="A45" i="4"/>
  <c r="K44" i="4"/>
  <c r="A44" i="4"/>
  <c r="A43" i="4"/>
  <c r="K42" i="4"/>
  <c r="A42" i="4"/>
  <c r="A41" i="4"/>
  <c r="K40" i="4"/>
  <c r="A40" i="4"/>
  <c r="A39" i="4"/>
  <c r="K38" i="4"/>
  <c r="A38" i="4"/>
  <c r="A37" i="4"/>
  <c r="K36" i="4"/>
  <c r="A36" i="4"/>
  <c r="A35" i="4"/>
  <c r="K34" i="4"/>
  <c r="A34" i="4"/>
  <c r="A33" i="4"/>
  <c r="K32" i="4"/>
  <c r="A32" i="4"/>
  <c r="A31" i="4"/>
  <c r="K30" i="4"/>
  <c r="A30" i="4"/>
  <c r="A29" i="4"/>
  <c r="K28" i="4"/>
  <c r="A28" i="4"/>
  <c r="A27" i="4"/>
  <c r="K26" i="4"/>
  <c r="A26" i="4"/>
  <c r="A25" i="4"/>
  <c r="K24" i="4"/>
  <c r="A24" i="4"/>
  <c r="A23" i="4"/>
  <c r="K22" i="4"/>
  <c r="A22" i="4"/>
  <c r="A21" i="4"/>
  <c r="K20" i="4"/>
  <c r="A20" i="4"/>
  <c r="A19" i="4"/>
  <c r="K18" i="4"/>
  <c r="A18" i="4"/>
  <c r="A17" i="4"/>
  <c r="K16" i="4"/>
  <c r="A16" i="4"/>
  <c r="A15" i="4"/>
  <c r="K14" i="4"/>
  <c r="A14" i="4"/>
  <c r="A13" i="4"/>
  <c r="K12" i="4"/>
  <c r="A12" i="4"/>
  <c r="A11" i="4"/>
  <c r="K10" i="4"/>
  <c r="A10" i="4"/>
  <c r="A9" i="4"/>
  <c r="K8" i="4"/>
  <c r="A8" i="4"/>
  <c r="A7" i="4"/>
  <c r="K6" i="4"/>
  <c r="A6" i="4"/>
  <c r="A3" i="4"/>
  <c r="A2" i="4"/>
  <c r="I5" i="4" s="1"/>
  <c r="K90" i="5"/>
  <c r="A90" i="5"/>
  <c r="K89" i="5"/>
  <c r="A89" i="5"/>
  <c r="K88" i="5"/>
  <c r="A88" i="5"/>
  <c r="K87" i="5"/>
  <c r="A87" i="5"/>
  <c r="K86" i="5"/>
  <c r="A86" i="5"/>
  <c r="K85" i="5"/>
  <c r="A85" i="5"/>
  <c r="K84" i="5"/>
  <c r="A84" i="5"/>
  <c r="K83" i="5"/>
  <c r="A83" i="5"/>
  <c r="K82" i="5"/>
  <c r="A82" i="5"/>
  <c r="K81" i="5"/>
  <c r="A81" i="5"/>
  <c r="K80" i="5"/>
  <c r="A80" i="5"/>
  <c r="K79" i="5"/>
  <c r="A79" i="5"/>
  <c r="K78" i="5"/>
  <c r="A78" i="5"/>
  <c r="K77" i="5"/>
  <c r="A77" i="5"/>
  <c r="K76" i="5"/>
  <c r="A76" i="5"/>
  <c r="K75" i="5"/>
  <c r="A75" i="5"/>
  <c r="K74" i="5"/>
  <c r="A74" i="5"/>
  <c r="K73" i="5"/>
  <c r="A73" i="5"/>
  <c r="K72" i="5"/>
  <c r="A72" i="5"/>
  <c r="K71" i="5"/>
  <c r="A71" i="5"/>
  <c r="K70" i="5"/>
  <c r="A70" i="5"/>
  <c r="K69" i="5"/>
  <c r="A69" i="5"/>
  <c r="K68" i="5"/>
  <c r="A68" i="5"/>
  <c r="K67" i="5"/>
  <c r="A67" i="5"/>
  <c r="K66" i="5"/>
  <c r="A66" i="5"/>
  <c r="K65" i="5"/>
  <c r="A65" i="5"/>
  <c r="K64" i="5"/>
  <c r="A64" i="5"/>
  <c r="K63" i="5"/>
  <c r="A63" i="5"/>
  <c r="K62" i="5"/>
  <c r="A62" i="5"/>
  <c r="K61" i="5"/>
  <c r="A61" i="5"/>
  <c r="K60" i="5"/>
  <c r="A60" i="5"/>
  <c r="K59" i="5"/>
  <c r="A59" i="5"/>
  <c r="K58" i="5"/>
  <c r="A58" i="5"/>
  <c r="K57" i="5"/>
  <c r="A57" i="5"/>
  <c r="K56" i="5"/>
  <c r="A56" i="5"/>
  <c r="K55" i="5"/>
  <c r="A55" i="5"/>
  <c r="K54" i="5"/>
  <c r="A54" i="5"/>
  <c r="K53" i="5"/>
  <c r="A53" i="5"/>
  <c r="K52" i="5"/>
  <c r="A52" i="5"/>
  <c r="K51" i="5"/>
  <c r="A51" i="5"/>
  <c r="K50" i="5"/>
  <c r="A50" i="5"/>
  <c r="K49" i="5"/>
  <c r="A49" i="5"/>
  <c r="K48" i="5"/>
  <c r="A48" i="5"/>
  <c r="K47" i="5"/>
  <c r="A47" i="5"/>
  <c r="K46" i="5"/>
  <c r="A46" i="5"/>
  <c r="K45" i="5"/>
  <c r="A45" i="5"/>
  <c r="K44" i="5"/>
  <c r="A44" i="5"/>
  <c r="K43" i="5"/>
  <c r="A43" i="5"/>
  <c r="K42" i="5"/>
  <c r="A42" i="5"/>
  <c r="K41" i="5"/>
  <c r="A41" i="5"/>
  <c r="K40" i="5"/>
  <c r="A40" i="5"/>
  <c r="K39" i="5"/>
  <c r="A39" i="5"/>
  <c r="K38" i="5"/>
  <c r="A38" i="5"/>
  <c r="K37" i="5"/>
  <c r="A37" i="5"/>
  <c r="K36" i="5"/>
  <c r="A36" i="5"/>
  <c r="K35" i="5"/>
  <c r="A35" i="5"/>
  <c r="K34" i="5"/>
  <c r="A34" i="5"/>
  <c r="K33" i="5"/>
  <c r="A33" i="5"/>
  <c r="K32" i="5"/>
  <c r="A32" i="5"/>
  <c r="K31" i="5"/>
  <c r="A31" i="5"/>
  <c r="K30" i="5"/>
  <c r="A30" i="5"/>
  <c r="K29" i="5"/>
  <c r="A29" i="5"/>
  <c r="K28" i="5"/>
  <c r="A28" i="5"/>
  <c r="K27" i="5"/>
  <c r="A27" i="5"/>
  <c r="K26" i="5"/>
  <c r="A26" i="5"/>
  <c r="K25" i="5"/>
  <c r="A25" i="5"/>
  <c r="K24" i="5"/>
  <c r="A24" i="5"/>
  <c r="K23" i="5"/>
  <c r="A23" i="5"/>
  <c r="K22" i="5"/>
  <c r="A22" i="5"/>
  <c r="K21" i="5"/>
  <c r="A21" i="5"/>
  <c r="K20" i="5"/>
  <c r="A20" i="5"/>
  <c r="K19" i="5"/>
  <c r="A19" i="5"/>
  <c r="K18" i="5"/>
  <c r="A18" i="5"/>
  <c r="K17" i="5"/>
  <c r="A17" i="5"/>
  <c r="K16" i="5"/>
  <c r="A16" i="5"/>
  <c r="K15" i="5"/>
  <c r="A15" i="5"/>
  <c r="K14" i="5"/>
  <c r="A14" i="5"/>
  <c r="K13" i="5"/>
  <c r="A13" i="5"/>
  <c r="K12" i="5"/>
  <c r="A12" i="5"/>
  <c r="K11" i="5"/>
  <c r="A11" i="5"/>
  <c r="K10" i="5"/>
  <c r="A10" i="5"/>
  <c r="K9" i="5"/>
  <c r="A9" i="5"/>
  <c r="K8" i="5"/>
  <c r="A8" i="5"/>
  <c r="K7" i="5"/>
  <c r="A7" i="5"/>
  <c r="K6" i="5"/>
  <c r="A6" i="5"/>
  <c r="K5" i="5"/>
  <c r="A5" i="5"/>
  <c r="K4" i="5"/>
  <c r="A4" i="5"/>
  <c r="K3" i="5"/>
  <c r="A3" i="5"/>
  <c r="K2" i="5"/>
  <c r="A2" i="5"/>
  <c r="K90" i="6"/>
  <c r="A90" i="6"/>
  <c r="K89" i="6"/>
  <c r="A89" i="6"/>
  <c r="K88" i="6"/>
  <c r="A88" i="6"/>
  <c r="K87" i="6"/>
  <c r="A87" i="6"/>
  <c r="K86" i="6"/>
  <c r="A86" i="6"/>
  <c r="K85" i="6"/>
  <c r="A85" i="6"/>
  <c r="K84" i="6"/>
  <c r="A84" i="6"/>
  <c r="K83" i="6"/>
  <c r="A83" i="6"/>
  <c r="K82" i="6"/>
  <c r="A82" i="6"/>
  <c r="K81" i="6"/>
  <c r="A81" i="6"/>
  <c r="K80" i="6"/>
  <c r="A80" i="6"/>
  <c r="K79" i="6"/>
  <c r="A79" i="6"/>
  <c r="K78" i="6"/>
  <c r="A78" i="6"/>
  <c r="K77" i="6"/>
  <c r="A77" i="6"/>
  <c r="K76" i="6"/>
  <c r="A76" i="6"/>
  <c r="K75" i="6"/>
  <c r="A75" i="6"/>
  <c r="K74" i="6"/>
  <c r="A74" i="6"/>
  <c r="K73" i="6"/>
  <c r="A73" i="6"/>
  <c r="K72" i="6"/>
  <c r="A72" i="6"/>
  <c r="K71" i="6"/>
  <c r="A71" i="6"/>
  <c r="K70" i="6"/>
  <c r="A70" i="6"/>
  <c r="K69" i="6"/>
  <c r="A69" i="6"/>
  <c r="K68" i="6"/>
  <c r="A68" i="6"/>
  <c r="K67" i="6"/>
  <c r="A67" i="6"/>
  <c r="K66" i="6"/>
  <c r="A66" i="6"/>
  <c r="K65" i="6"/>
  <c r="A65" i="6"/>
  <c r="K64" i="6"/>
  <c r="A64" i="6"/>
  <c r="K63" i="6"/>
  <c r="A63" i="6"/>
  <c r="K62" i="6"/>
  <c r="A62" i="6"/>
  <c r="K61" i="6"/>
  <c r="A61" i="6"/>
  <c r="K60" i="6"/>
  <c r="A60" i="6"/>
  <c r="K59" i="6"/>
  <c r="A59" i="6"/>
  <c r="K58" i="6"/>
  <c r="A58" i="6"/>
  <c r="K57" i="6"/>
  <c r="A57" i="6"/>
  <c r="K56" i="6"/>
  <c r="A56" i="6"/>
  <c r="K55" i="6"/>
  <c r="A55" i="6"/>
  <c r="K54" i="6"/>
  <c r="A54" i="6"/>
  <c r="K53" i="6"/>
  <c r="A53" i="6"/>
  <c r="K52" i="6"/>
  <c r="A52" i="6"/>
  <c r="K51" i="6"/>
  <c r="A51" i="6"/>
  <c r="K50" i="6"/>
  <c r="A50" i="6"/>
  <c r="K49" i="6"/>
  <c r="A49" i="6"/>
  <c r="K48" i="6"/>
  <c r="A48" i="6"/>
  <c r="K47" i="6"/>
  <c r="A47" i="6"/>
  <c r="K46" i="6"/>
  <c r="A46" i="6"/>
  <c r="K45" i="6"/>
  <c r="A45" i="6"/>
  <c r="K44" i="6"/>
  <c r="A44" i="6"/>
  <c r="K43" i="6"/>
  <c r="A43" i="6"/>
  <c r="K42" i="6"/>
  <c r="A42" i="6"/>
  <c r="K41" i="6"/>
  <c r="A41" i="6"/>
  <c r="K40" i="6"/>
  <c r="A40" i="6"/>
  <c r="K39" i="6"/>
  <c r="A39" i="6"/>
  <c r="K38" i="6"/>
  <c r="A38" i="6"/>
  <c r="K37" i="6"/>
  <c r="A37" i="6"/>
  <c r="K36" i="6"/>
  <c r="A36" i="6"/>
  <c r="K35" i="6"/>
  <c r="A35" i="6"/>
  <c r="K34" i="6"/>
  <c r="A34" i="6"/>
  <c r="K33" i="6"/>
  <c r="A33" i="6"/>
  <c r="K32" i="6"/>
  <c r="A32" i="6"/>
  <c r="K31" i="6"/>
  <c r="A31" i="6"/>
  <c r="K30" i="6"/>
  <c r="A30" i="6"/>
  <c r="K29" i="6"/>
  <c r="A29" i="6"/>
  <c r="K28" i="6"/>
  <c r="A28" i="6"/>
  <c r="K27" i="6"/>
  <c r="A27" i="6"/>
  <c r="K26" i="6"/>
  <c r="A26" i="6"/>
  <c r="K25" i="6"/>
  <c r="A25" i="6"/>
  <c r="K24" i="6"/>
  <c r="A24" i="6"/>
  <c r="K23" i="6"/>
  <c r="A23" i="6"/>
  <c r="K22" i="6"/>
  <c r="A22" i="6"/>
  <c r="K21" i="6"/>
  <c r="A21" i="6"/>
  <c r="K20" i="6"/>
  <c r="A20" i="6"/>
  <c r="K19" i="6"/>
  <c r="A19" i="6"/>
  <c r="K18" i="6"/>
  <c r="A18" i="6"/>
  <c r="K17" i="6"/>
  <c r="A17" i="6"/>
  <c r="K16" i="6"/>
  <c r="A16" i="6"/>
  <c r="K15" i="6"/>
  <c r="A15" i="6"/>
  <c r="K14" i="6"/>
  <c r="A14" i="6"/>
  <c r="K13" i="6"/>
  <c r="A13" i="6"/>
  <c r="K12" i="6"/>
  <c r="A12" i="6"/>
  <c r="K11" i="6"/>
  <c r="A11" i="6"/>
  <c r="K10" i="6"/>
  <c r="A10" i="6"/>
  <c r="K9" i="6"/>
  <c r="A9" i="6"/>
  <c r="K8" i="6"/>
  <c r="A8" i="6"/>
  <c r="K7" i="6"/>
  <c r="A7" i="6"/>
  <c r="K6" i="6"/>
  <c r="A6" i="6"/>
  <c r="K5" i="6"/>
  <c r="A5" i="6"/>
  <c r="K4" i="6"/>
  <c r="A4" i="6"/>
  <c r="K3" i="6"/>
  <c r="A3" i="6"/>
  <c r="K2" i="6"/>
  <c r="A2" i="6"/>
  <c r="K90" i="7"/>
  <c r="A90" i="7"/>
  <c r="K89" i="7"/>
  <c r="A89" i="7"/>
  <c r="K88" i="7"/>
  <c r="A88" i="7"/>
  <c r="K87" i="7"/>
  <c r="A87" i="7"/>
  <c r="K86" i="7"/>
  <c r="A86" i="7"/>
  <c r="K85" i="7"/>
  <c r="A85" i="7"/>
  <c r="K84" i="7"/>
  <c r="A84" i="7"/>
  <c r="K83" i="7"/>
  <c r="A83" i="7"/>
  <c r="K82" i="7"/>
  <c r="A82" i="7"/>
  <c r="K81" i="7"/>
  <c r="A81" i="7"/>
  <c r="K80" i="7"/>
  <c r="A80" i="7"/>
  <c r="K79" i="7"/>
  <c r="A79" i="7"/>
  <c r="K78" i="7"/>
  <c r="A78" i="7"/>
  <c r="K77" i="7"/>
  <c r="A77" i="7"/>
  <c r="K76" i="7"/>
  <c r="A76" i="7"/>
  <c r="K75" i="7"/>
  <c r="A75" i="7"/>
  <c r="K74" i="7"/>
  <c r="A74" i="7"/>
  <c r="K73" i="7"/>
  <c r="A73" i="7"/>
  <c r="K72" i="7"/>
  <c r="A72" i="7"/>
  <c r="K71" i="7"/>
  <c r="A71" i="7"/>
  <c r="K70" i="7"/>
  <c r="A70" i="7"/>
  <c r="K69" i="7"/>
  <c r="A69" i="7"/>
  <c r="K68" i="7"/>
  <c r="A68" i="7"/>
  <c r="K67" i="7"/>
  <c r="A67" i="7"/>
  <c r="K66" i="7"/>
  <c r="A66" i="7"/>
  <c r="K65" i="7"/>
  <c r="A65" i="7"/>
  <c r="K64" i="7"/>
  <c r="A64" i="7"/>
  <c r="K63" i="7"/>
  <c r="A63" i="7"/>
  <c r="K62" i="7"/>
  <c r="A62" i="7"/>
  <c r="K61" i="7"/>
  <c r="A61" i="7"/>
  <c r="K60" i="7"/>
  <c r="A60" i="7"/>
  <c r="K59" i="7"/>
  <c r="A59" i="7"/>
  <c r="K58" i="7"/>
  <c r="A58" i="7"/>
  <c r="K57" i="7"/>
  <c r="A57" i="7"/>
  <c r="K56" i="7"/>
  <c r="A56" i="7"/>
  <c r="K55" i="7"/>
  <c r="A55" i="7"/>
  <c r="K54" i="7"/>
  <c r="A54" i="7"/>
  <c r="K53" i="7"/>
  <c r="A53" i="7"/>
  <c r="K52" i="7"/>
  <c r="A52" i="7"/>
  <c r="K51" i="7"/>
  <c r="A51" i="7"/>
  <c r="K50" i="7"/>
  <c r="A50" i="7"/>
  <c r="K49" i="7"/>
  <c r="A49" i="7"/>
  <c r="K48" i="7"/>
  <c r="A48" i="7"/>
  <c r="K47" i="7"/>
  <c r="A47" i="7"/>
  <c r="K46" i="7"/>
  <c r="A46" i="7"/>
  <c r="K45" i="7"/>
  <c r="A45" i="7"/>
  <c r="K44" i="7"/>
  <c r="A44" i="7"/>
  <c r="K43" i="7"/>
  <c r="A43" i="7"/>
  <c r="K42" i="7"/>
  <c r="A42" i="7"/>
  <c r="K41" i="7"/>
  <c r="A41" i="7"/>
  <c r="K40" i="7"/>
  <c r="A40" i="7"/>
  <c r="K39" i="7"/>
  <c r="A39" i="7"/>
  <c r="K38" i="7"/>
  <c r="A38" i="7"/>
  <c r="K37" i="7"/>
  <c r="A37" i="7"/>
  <c r="K36" i="7"/>
  <c r="A36" i="7"/>
  <c r="K35" i="7"/>
  <c r="A35" i="7"/>
  <c r="K34" i="7"/>
  <c r="A34" i="7"/>
  <c r="K33" i="7"/>
  <c r="A33" i="7"/>
  <c r="K32" i="7"/>
  <c r="A32" i="7"/>
  <c r="K31" i="7"/>
  <c r="A31" i="7"/>
  <c r="K30" i="7"/>
  <c r="A30" i="7"/>
  <c r="K29" i="7"/>
  <c r="A29" i="7"/>
  <c r="K28" i="7"/>
  <c r="A28" i="7"/>
  <c r="K27" i="7"/>
  <c r="A27" i="7"/>
  <c r="K26" i="7"/>
  <c r="A26" i="7"/>
  <c r="K25" i="7"/>
  <c r="A25" i="7"/>
  <c r="K24" i="7"/>
  <c r="A24" i="7"/>
  <c r="K23" i="7"/>
  <c r="A23" i="7"/>
  <c r="K22" i="7"/>
  <c r="A22" i="7"/>
  <c r="K21" i="7"/>
  <c r="A21" i="7"/>
  <c r="K20" i="7"/>
  <c r="A20" i="7"/>
  <c r="K19" i="7"/>
  <c r="A19" i="7"/>
  <c r="K18" i="7"/>
  <c r="A18" i="7"/>
  <c r="K17" i="7"/>
  <c r="A17" i="7"/>
  <c r="K16" i="7"/>
  <c r="A16" i="7"/>
  <c r="K15" i="7"/>
  <c r="A15" i="7"/>
  <c r="K14" i="7"/>
  <c r="A14" i="7"/>
  <c r="K13" i="7"/>
  <c r="A13" i="7"/>
  <c r="K12" i="7"/>
  <c r="A12" i="7"/>
  <c r="K11" i="7"/>
  <c r="A11" i="7"/>
  <c r="K10" i="7"/>
  <c r="A10" i="7"/>
  <c r="K9" i="7"/>
  <c r="A9" i="7"/>
  <c r="K8" i="7"/>
  <c r="A8" i="7"/>
  <c r="K7" i="7"/>
  <c r="A7" i="7"/>
  <c r="K6" i="7"/>
  <c r="A6" i="7"/>
  <c r="K5" i="7"/>
  <c r="A5" i="7"/>
  <c r="K4" i="7"/>
  <c r="A4" i="7"/>
  <c r="K3" i="7"/>
  <c r="A3" i="7"/>
  <c r="K2" i="7"/>
  <c r="A2" i="7"/>
  <c r="K90" i="17"/>
  <c r="A90" i="17"/>
  <c r="K89" i="17"/>
  <c r="A89" i="17"/>
  <c r="K88" i="17"/>
  <c r="A88" i="17"/>
  <c r="K87" i="17"/>
  <c r="A87" i="17"/>
  <c r="K86" i="17"/>
  <c r="A86" i="17"/>
  <c r="K85" i="17"/>
  <c r="A85" i="17"/>
  <c r="K84" i="17"/>
  <c r="A84" i="17"/>
  <c r="K83" i="17"/>
  <c r="A83" i="17"/>
  <c r="K82" i="17"/>
  <c r="A82" i="17"/>
  <c r="K81" i="17"/>
  <c r="A81" i="17"/>
  <c r="K80" i="17"/>
  <c r="A80" i="17"/>
  <c r="K79" i="17"/>
  <c r="A79" i="17"/>
  <c r="K78" i="17"/>
  <c r="A78" i="17"/>
  <c r="K77" i="17"/>
  <c r="A77" i="17"/>
  <c r="K76" i="17"/>
  <c r="A76" i="17"/>
  <c r="K75" i="17"/>
  <c r="A75" i="17"/>
  <c r="K74" i="17"/>
  <c r="A74" i="17"/>
  <c r="K73" i="17"/>
  <c r="A73" i="17"/>
  <c r="K72" i="17"/>
  <c r="A72" i="17"/>
  <c r="K71" i="17"/>
  <c r="A71" i="17"/>
  <c r="K70" i="17"/>
  <c r="A70" i="17"/>
  <c r="K69" i="17"/>
  <c r="A69" i="17"/>
  <c r="K68" i="17"/>
  <c r="A68" i="17"/>
  <c r="K67" i="17"/>
  <c r="A67" i="17"/>
  <c r="K66" i="17"/>
  <c r="A66" i="17"/>
  <c r="K65" i="17"/>
  <c r="A65" i="17"/>
  <c r="K64" i="17"/>
  <c r="A64" i="17"/>
  <c r="K63" i="17"/>
  <c r="A63" i="17"/>
  <c r="K62" i="17"/>
  <c r="A62" i="17"/>
  <c r="K61" i="17"/>
  <c r="A61" i="17"/>
  <c r="K60" i="17"/>
  <c r="A60" i="17"/>
  <c r="K59" i="17"/>
  <c r="A59" i="17"/>
  <c r="K58" i="17"/>
  <c r="A58" i="17"/>
  <c r="K57" i="17"/>
  <c r="A57" i="17"/>
  <c r="K56" i="17"/>
  <c r="A56" i="17"/>
  <c r="K55" i="17"/>
  <c r="A55" i="17"/>
  <c r="K54" i="17"/>
  <c r="A54" i="17"/>
  <c r="K53" i="17"/>
  <c r="A53" i="17"/>
  <c r="K52" i="17"/>
  <c r="A52" i="17"/>
  <c r="K51" i="17"/>
  <c r="A51" i="17"/>
  <c r="K50" i="17"/>
  <c r="A50" i="17"/>
  <c r="K49" i="17"/>
  <c r="A49" i="17"/>
  <c r="K48" i="17"/>
  <c r="A48" i="17"/>
  <c r="K47" i="17"/>
  <c r="A47" i="17"/>
  <c r="K46" i="17"/>
  <c r="A46" i="17"/>
  <c r="K45" i="17"/>
  <c r="A45" i="17"/>
  <c r="K44" i="17"/>
  <c r="A44" i="17"/>
  <c r="K43" i="17"/>
  <c r="A43" i="17"/>
  <c r="K42" i="17"/>
  <c r="A42" i="17"/>
  <c r="K41" i="17"/>
  <c r="A41" i="17"/>
  <c r="K40" i="17"/>
  <c r="A40" i="17"/>
  <c r="K39" i="17"/>
  <c r="A39" i="17"/>
  <c r="K38" i="17"/>
  <c r="A38" i="17"/>
  <c r="K37" i="17"/>
  <c r="A37" i="17"/>
  <c r="K36" i="17"/>
  <c r="A36" i="17"/>
  <c r="K35" i="17"/>
  <c r="A35" i="17"/>
  <c r="K34" i="17"/>
  <c r="A34" i="17"/>
  <c r="K33" i="17"/>
  <c r="A33" i="17"/>
  <c r="K32" i="17"/>
  <c r="A32" i="17"/>
  <c r="K31" i="17"/>
  <c r="A31" i="17"/>
  <c r="K30" i="17"/>
  <c r="A30" i="17"/>
  <c r="K29" i="17"/>
  <c r="A29" i="17"/>
  <c r="K28" i="17"/>
  <c r="A28" i="17"/>
  <c r="K27" i="17"/>
  <c r="A27" i="17"/>
  <c r="K26" i="17"/>
  <c r="A26" i="17"/>
  <c r="K25" i="17"/>
  <c r="A25" i="17"/>
  <c r="K24" i="17"/>
  <c r="A24" i="17"/>
  <c r="K23" i="17"/>
  <c r="A23" i="17"/>
  <c r="K22" i="17"/>
  <c r="A22" i="17"/>
  <c r="K21" i="17"/>
  <c r="A21" i="17"/>
  <c r="K20" i="17"/>
  <c r="A20" i="17"/>
  <c r="K19" i="17"/>
  <c r="A19" i="17"/>
  <c r="K18" i="17"/>
  <c r="A18" i="17"/>
  <c r="K17" i="17"/>
  <c r="A17" i="17"/>
  <c r="K16" i="17"/>
  <c r="A16" i="17"/>
  <c r="K15" i="17"/>
  <c r="A15" i="17"/>
  <c r="K14" i="17"/>
  <c r="A14" i="17"/>
  <c r="K13" i="17"/>
  <c r="A13" i="17"/>
  <c r="K12" i="17"/>
  <c r="A12" i="17"/>
  <c r="K11" i="17"/>
  <c r="A11" i="17"/>
  <c r="K10" i="17"/>
  <c r="A10" i="17"/>
  <c r="K9" i="17"/>
  <c r="A9" i="17"/>
  <c r="K8" i="17"/>
  <c r="A8" i="17"/>
  <c r="K7" i="17"/>
  <c r="A7" i="17"/>
  <c r="K6" i="17"/>
  <c r="A6" i="17"/>
  <c r="K5" i="17"/>
  <c r="A5" i="17"/>
  <c r="K4" i="17"/>
  <c r="A4" i="17"/>
  <c r="K3" i="17"/>
  <c r="A3" i="17"/>
  <c r="K2" i="17"/>
  <c r="A2" i="17"/>
  <c r="K90" i="16"/>
  <c r="A90" i="16"/>
  <c r="K89" i="16"/>
  <c r="A89" i="16"/>
  <c r="K88" i="16"/>
  <c r="A88" i="16"/>
  <c r="K87" i="16"/>
  <c r="A87" i="16"/>
  <c r="K86" i="16"/>
  <c r="A86" i="16"/>
  <c r="K85" i="16"/>
  <c r="A85" i="16"/>
  <c r="K84" i="16"/>
  <c r="A84" i="16"/>
  <c r="K83" i="16"/>
  <c r="A83" i="16"/>
  <c r="K82" i="16"/>
  <c r="A82" i="16"/>
  <c r="K81" i="16"/>
  <c r="A81" i="16"/>
  <c r="K80" i="16"/>
  <c r="A80" i="16"/>
  <c r="K79" i="16"/>
  <c r="A79" i="16"/>
  <c r="K78" i="16"/>
  <c r="A78" i="16"/>
  <c r="K77" i="16"/>
  <c r="A77" i="16"/>
  <c r="K76" i="16"/>
  <c r="A76" i="16"/>
  <c r="K75" i="16"/>
  <c r="A75" i="16"/>
  <c r="K74" i="16"/>
  <c r="A74" i="16"/>
  <c r="K73" i="16"/>
  <c r="A73" i="16"/>
  <c r="K72" i="16"/>
  <c r="A72" i="16"/>
  <c r="K71" i="16"/>
  <c r="A71" i="16"/>
  <c r="K70" i="16"/>
  <c r="A70" i="16"/>
  <c r="K69" i="16"/>
  <c r="A69" i="16"/>
  <c r="K68" i="16"/>
  <c r="A68" i="16"/>
  <c r="K67" i="16"/>
  <c r="A67" i="16"/>
  <c r="K66" i="16"/>
  <c r="A66" i="16"/>
  <c r="K65" i="16"/>
  <c r="A65" i="16"/>
  <c r="K64" i="16"/>
  <c r="A64" i="16"/>
  <c r="K63" i="16"/>
  <c r="A63" i="16"/>
  <c r="K62" i="16"/>
  <c r="A62" i="16"/>
  <c r="K61" i="16"/>
  <c r="A61" i="16"/>
  <c r="K60" i="16"/>
  <c r="A60" i="16"/>
  <c r="K59" i="16"/>
  <c r="A59" i="16"/>
  <c r="K58" i="16"/>
  <c r="A58" i="16"/>
  <c r="K57" i="16"/>
  <c r="A57" i="16"/>
  <c r="K56" i="16"/>
  <c r="A56" i="16"/>
  <c r="K55" i="16"/>
  <c r="A55" i="16"/>
  <c r="K54" i="16"/>
  <c r="A54" i="16"/>
  <c r="K53" i="16"/>
  <c r="A53" i="16"/>
  <c r="K52" i="16"/>
  <c r="A52" i="16"/>
  <c r="K51" i="16"/>
  <c r="A51" i="16"/>
  <c r="K50" i="16"/>
  <c r="A50" i="16"/>
  <c r="K49" i="16"/>
  <c r="A49" i="16"/>
  <c r="K48" i="16"/>
  <c r="A48" i="16"/>
  <c r="K47" i="16"/>
  <c r="A47" i="16"/>
  <c r="K46" i="16"/>
  <c r="A46" i="16"/>
  <c r="K45" i="16"/>
  <c r="A45" i="16"/>
  <c r="K44" i="16"/>
  <c r="A44" i="16"/>
  <c r="K43" i="16"/>
  <c r="A43" i="16"/>
  <c r="K42" i="16"/>
  <c r="A42" i="16"/>
  <c r="K41" i="16"/>
  <c r="A41" i="16"/>
  <c r="K40" i="16"/>
  <c r="A40" i="16"/>
  <c r="K39" i="16"/>
  <c r="A39" i="16"/>
  <c r="K38" i="16"/>
  <c r="A38" i="16"/>
  <c r="K37" i="16"/>
  <c r="A37" i="16"/>
  <c r="K36" i="16"/>
  <c r="A36" i="16"/>
  <c r="K35" i="16"/>
  <c r="A35" i="16"/>
  <c r="K34" i="16"/>
  <c r="A34" i="16"/>
  <c r="K33" i="16"/>
  <c r="A33" i="16"/>
  <c r="K32" i="16"/>
  <c r="A32" i="16"/>
  <c r="K31" i="16"/>
  <c r="A31" i="16"/>
  <c r="K30" i="16"/>
  <c r="A30" i="16"/>
  <c r="K29" i="16"/>
  <c r="A29" i="16"/>
  <c r="K28" i="16"/>
  <c r="A28" i="16"/>
  <c r="K27" i="16"/>
  <c r="A27" i="16"/>
  <c r="K26" i="16"/>
  <c r="A26" i="16"/>
  <c r="K25" i="16"/>
  <c r="A25" i="16"/>
  <c r="K24" i="16"/>
  <c r="A24" i="16"/>
  <c r="K23" i="16"/>
  <c r="A23" i="16"/>
  <c r="K22" i="16"/>
  <c r="A22" i="16"/>
  <c r="K21" i="16"/>
  <c r="A21" i="16"/>
  <c r="K20" i="16"/>
  <c r="A20" i="16"/>
  <c r="K19" i="16"/>
  <c r="A19" i="16"/>
  <c r="K18" i="16"/>
  <c r="A18" i="16"/>
  <c r="K17" i="16"/>
  <c r="A17" i="16"/>
  <c r="K16" i="16"/>
  <c r="A16" i="16"/>
  <c r="K15" i="16"/>
  <c r="A15" i="16"/>
  <c r="K14" i="16"/>
  <c r="A14" i="16"/>
  <c r="K13" i="16"/>
  <c r="A13" i="16"/>
  <c r="K12" i="16"/>
  <c r="A12" i="16"/>
  <c r="K11" i="16"/>
  <c r="A11" i="16"/>
  <c r="K10" i="16"/>
  <c r="A10" i="16"/>
  <c r="K9" i="16"/>
  <c r="A9" i="16"/>
  <c r="K8" i="16"/>
  <c r="A8" i="16"/>
  <c r="K7" i="16"/>
  <c r="A7" i="16"/>
  <c r="K6" i="16"/>
  <c r="A6" i="16"/>
  <c r="K5" i="16"/>
  <c r="A5" i="16"/>
  <c r="K4" i="16"/>
  <c r="A4" i="16"/>
  <c r="K3" i="16"/>
  <c r="A3" i="16"/>
  <c r="K2" i="16"/>
  <c r="A2" i="16"/>
  <c r="K90" i="15"/>
  <c r="A90" i="15"/>
  <c r="K89" i="15"/>
  <c r="A89" i="15"/>
  <c r="K88" i="15"/>
  <c r="A88" i="15"/>
  <c r="K87" i="15"/>
  <c r="A87" i="15"/>
  <c r="K86" i="15"/>
  <c r="A86" i="15"/>
  <c r="K85" i="15"/>
  <c r="A85" i="15"/>
  <c r="K84" i="15"/>
  <c r="A84" i="15"/>
  <c r="K83" i="15"/>
  <c r="A83" i="15"/>
  <c r="K82" i="15"/>
  <c r="A82" i="15"/>
  <c r="K81" i="15"/>
  <c r="A81" i="15"/>
  <c r="K80" i="15"/>
  <c r="A80" i="15"/>
  <c r="K79" i="15"/>
  <c r="A79" i="15"/>
  <c r="K78" i="15"/>
  <c r="A78" i="15"/>
  <c r="K77" i="15"/>
  <c r="A77" i="15"/>
  <c r="K76" i="15"/>
  <c r="A76" i="15"/>
  <c r="K75" i="15"/>
  <c r="A75" i="15"/>
  <c r="K74" i="15"/>
  <c r="A74" i="15"/>
  <c r="K73" i="15"/>
  <c r="A73" i="15"/>
  <c r="K72" i="15"/>
  <c r="A72" i="15"/>
  <c r="K71" i="15"/>
  <c r="A71" i="15"/>
  <c r="K70" i="15"/>
  <c r="A70" i="15"/>
  <c r="K69" i="15"/>
  <c r="A69" i="15"/>
  <c r="K68" i="15"/>
  <c r="A68" i="15"/>
  <c r="K67" i="15"/>
  <c r="A67" i="15"/>
  <c r="K66" i="15"/>
  <c r="A66" i="15"/>
  <c r="K65" i="15"/>
  <c r="A65" i="15"/>
  <c r="K64" i="15"/>
  <c r="A64" i="15"/>
  <c r="K63" i="15"/>
  <c r="A63" i="15"/>
  <c r="K62" i="15"/>
  <c r="A62" i="15"/>
  <c r="K61" i="15"/>
  <c r="A61" i="15"/>
  <c r="K60" i="15"/>
  <c r="A60" i="15"/>
  <c r="K59" i="15"/>
  <c r="A59" i="15"/>
  <c r="K58" i="15"/>
  <c r="A58" i="15"/>
  <c r="K57" i="15"/>
  <c r="A57" i="15"/>
  <c r="K56" i="15"/>
  <c r="A56" i="15"/>
  <c r="K55" i="15"/>
  <c r="A55" i="15"/>
  <c r="K54" i="15"/>
  <c r="A54" i="15"/>
  <c r="K53" i="15"/>
  <c r="A53" i="15"/>
  <c r="K52" i="15"/>
  <c r="A52" i="15"/>
  <c r="K51" i="15"/>
  <c r="A51" i="15"/>
  <c r="K50" i="15"/>
  <c r="A50" i="15"/>
  <c r="K49" i="15"/>
  <c r="A49" i="15"/>
  <c r="K48" i="15"/>
  <c r="A48" i="15"/>
  <c r="K47" i="15"/>
  <c r="A47" i="15"/>
  <c r="K46" i="15"/>
  <c r="A46" i="15"/>
  <c r="K45" i="15"/>
  <c r="A45" i="15"/>
  <c r="K44" i="15"/>
  <c r="A44" i="15"/>
  <c r="K43" i="15"/>
  <c r="A43" i="15"/>
  <c r="K42" i="15"/>
  <c r="A42" i="15"/>
  <c r="K41" i="15"/>
  <c r="A41" i="15"/>
  <c r="K40" i="15"/>
  <c r="A40" i="15"/>
  <c r="K39" i="15"/>
  <c r="A39" i="15"/>
  <c r="K38" i="15"/>
  <c r="A38" i="15"/>
  <c r="K37" i="15"/>
  <c r="A37" i="15"/>
  <c r="K36" i="15"/>
  <c r="A36" i="15"/>
  <c r="K35" i="15"/>
  <c r="A35" i="15"/>
  <c r="K34" i="15"/>
  <c r="A34" i="15"/>
  <c r="K33" i="15"/>
  <c r="A33" i="15"/>
  <c r="K32" i="15"/>
  <c r="A32" i="15"/>
  <c r="K31" i="15"/>
  <c r="A31" i="15"/>
  <c r="K30" i="15"/>
  <c r="A30" i="15"/>
  <c r="K29" i="15"/>
  <c r="A29" i="15"/>
  <c r="K28" i="15"/>
  <c r="A28" i="15"/>
  <c r="K27" i="15"/>
  <c r="A27" i="15"/>
  <c r="K26" i="15"/>
  <c r="A26" i="15"/>
  <c r="K25" i="15"/>
  <c r="A25" i="15"/>
  <c r="K24" i="15"/>
  <c r="A24" i="15"/>
  <c r="K23" i="15"/>
  <c r="A23" i="15"/>
  <c r="K22" i="15"/>
  <c r="A22" i="15"/>
  <c r="K21" i="15"/>
  <c r="A21" i="15"/>
  <c r="K20" i="15"/>
  <c r="A20" i="15"/>
  <c r="K19" i="15"/>
  <c r="A19" i="15"/>
  <c r="K18" i="15"/>
  <c r="A18" i="15"/>
  <c r="K17" i="15"/>
  <c r="A17" i="15"/>
  <c r="K16" i="15"/>
  <c r="A16" i="15"/>
  <c r="K15" i="15"/>
  <c r="A15" i="15"/>
  <c r="K14" i="15"/>
  <c r="A14" i="15"/>
  <c r="K13" i="15"/>
  <c r="A13" i="15"/>
  <c r="K12" i="15"/>
  <c r="A12" i="15"/>
  <c r="K11" i="15"/>
  <c r="A11" i="15"/>
  <c r="K10" i="15"/>
  <c r="A10" i="15"/>
  <c r="K9" i="15"/>
  <c r="A9" i="15"/>
  <c r="K8" i="15"/>
  <c r="A8" i="15"/>
  <c r="K7" i="15"/>
  <c r="A7" i="15"/>
  <c r="K6" i="15"/>
  <c r="A6" i="15"/>
  <c r="K5" i="15"/>
  <c r="A5" i="15"/>
  <c r="K4" i="15"/>
  <c r="A4" i="15"/>
  <c r="K3" i="15"/>
  <c r="A3" i="15"/>
  <c r="K2" i="15"/>
  <c r="A2" i="15"/>
  <c r="K90" i="8"/>
  <c r="A90" i="8"/>
  <c r="K89" i="8"/>
  <c r="A89" i="8"/>
  <c r="K88" i="8"/>
  <c r="A88" i="8"/>
  <c r="K87" i="8"/>
  <c r="A87" i="8"/>
  <c r="K86" i="8"/>
  <c r="A86" i="8"/>
  <c r="K85" i="8"/>
  <c r="A85" i="8"/>
  <c r="K84" i="8"/>
  <c r="A84" i="8"/>
  <c r="K83" i="8"/>
  <c r="A83" i="8"/>
  <c r="K82" i="8"/>
  <c r="A82" i="8"/>
  <c r="K81" i="8"/>
  <c r="A81" i="8"/>
  <c r="K80" i="8"/>
  <c r="A80" i="8"/>
  <c r="K79" i="8"/>
  <c r="A79" i="8"/>
  <c r="K78" i="8"/>
  <c r="A78" i="8"/>
  <c r="K77" i="8"/>
  <c r="A77" i="8"/>
  <c r="K76" i="8"/>
  <c r="A76" i="8"/>
  <c r="K75" i="8"/>
  <c r="A75" i="8"/>
  <c r="K74" i="8"/>
  <c r="A74" i="8"/>
  <c r="K73" i="8"/>
  <c r="A73" i="8"/>
  <c r="K72" i="8"/>
  <c r="A72" i="8"/>
  <c r="K71" i="8"/>
  <c r="A71" i="8"/>
  <c r="K70" i="8"/>
  <c r="A70" i="8"/>
  <c r="K69" i="8"/>
  <c r="A69" i="8"/>
  <c r="K68" i="8"/>
  <c r="A68" i="8"/>
  <c r="K67" i="8"/>
  <c r="A67" i="8"/>
  <c r="K66" i="8"/>
  <c r="A66" i="8"/>
  <c r="K65" i="8"/>
  <c r="A65" i="8"/>
  <c r="K64" i="8"/>
  <c r="A64" i="8"/>
  <c r="K63" i="8"/>
  <c r="A63" i="8"/>
  <c r="K62" i="8"/>
  <c r="A62" i="8"/>
  <c r="K61" i="8"/>
  <c r="A61" i="8"/>
  <c r="K60" i="8"/>
  <c r="A60" i="8"/>
  <c r="K59" i="8"/>
  <c r="A59" i="8"/>
  <c r="K58" i="8"/>
  <c r="A58" i="8"/>
  <c r="K57" i="8"/>
  <c r="A57" i="8"/>
  <c r="K56" i="8"/>
  <c r="A56" i="8"/>
  <c r="K55" i="8"/>
  <c r="A55" i="8"/>
  <c r="K54" i="8"/>
  <c r="A54" i="8"/>
  <c r="K53" i="8"/>
  <c r="A53" i="8"/>
  <c r="K52" i="8"/>
  <c r="A52" i="8"/>
  <c r="K51" i="8"/>
  <c r="A51" i="8"/>
  <c r="K50" i="8"/>
  <c r="A50" i="8"/>
  <c r="K49" i="8"/>
  <c r="A49" i="8"/>
  <c r="K48" i="8"/>
  <c r="A48" i="8"/>
  <c r="K47" i="8"/>
  <c r="A47" i="8"/>
  <c r="K46" i="8"/>
  <c r="A46" i="8"/>
  <c r="K45" i="8"/>
  <c r="A45" i="8"/>
  <c r="K44" i="8"/>
  <c r="A44" i="8"/>
  <c r="K43" i="8"/>
  <c r="A43" i="8"/>
  <c r="K42" i="8"/>
  <c r="A42" i="8"/>
  <c r="K41" i="8"/>
  <c r="A41" i="8"/>
  <c r="K40" i="8"/>
  <c r="A40" i="8"/>
  <c r="K39" i="8"/>
  <c r="A39" i="8"/>
  <c r="K38" i="8"/>
  <c r="A38" i="8"/>
  <c r="K37" i="8"/>
  <c r="A37" i="8"/>
  <c r="K36" i="8"/>
  <c r="A36" i="8"/>
  <c r="K35" i="8"/>
  <c r="A35" i="8"/>
  <c r="K34" i="8"/>
  <c r="A34" i="8"/>
  <c r="K33" i="8"/>
  <c r="A33" i="8"/>
  <c r="K32" i="8"/>
  <c r="A32" i="8"/>
  <c r="K31" i="8"/>
  <c r="A31" i="8"/>
  <c r="K30" i="8"/>
  <c r="A30" i="8"/>
  <c r="K29" i="8"/>
  <c r="A29" i="8"/>
  <c r="K28" i="8"/>
  <c r="A28" i="8"/>
  <c r="K27" i="8"/>
  <c r="A27" i="8"/>
  <c r="K26" i="8"/>
  <c r="A26" i="8"/>
  <c r="K25" i="8"/>
  <c r="A25" i="8"/>
  <c r="K24" i="8"/>
  <c r="A24" i="8"/>
  <c r="K23" i="8"/>
  <c r="A23" i="8"/>
  <c r="K22" i="8"/>
  <c r="A22" i="8"/>
  <c r="K21" i="8"/>
  <c r="A21" i="8"/>
  <c r="K20" i="8"/>
  <c r="A20" i="8"/>
  <c r="K19" i="8"/>
  <c r="A19" i="8"/>
  <c r="K18" i="8"/>
  <c r="A18" i="8"/>
  <c r="K17" i="8"/>
  <c r="A17" i="8"/>
  <c r="K16" i="8"/>
  <c r="A16" i="8"/>
  <c r="K15" i="8"/>
  <c r="A15" i="8"/>
  <c r="K14" i="8"/>
  <c r="A14" i="8"/>
  <c r="K13" i="8"/>
  <c r="A13" i="8"/>
  <c r="K12" i="8"/>
  <c r="A12" i="8"/>
  <c r="K11" i="8"/>
  <c r="A11" i="8"/>
  <c r="K10" i="8"/>
  <c r="A10" i="8"/>
  <c r="K9" i="8"/>
  <c r="A9" i="8"/>
  <c r="K8" i="8"/>
  <c r="A8" i="8"/>
  <c r="K7" i="8"/>
  <c r="A7" i="8"/>
  <c r="K6" i="8"/>
  <c r="A6" i="8"/>
  <c r="K5" i="8"/>
  <c r="A5" i="8"/>
  <c r="K4" i="8"/>
  <c r="A4" i="8"/>
  <c r="K3" i="8"/>
  <c r="A3" i="8"/>
  <c r="K2" i="8"/>
  <c r="A2" i="8"/>
  <c r="K90" i="9"/>
  <c r="A90" i="9"/>
  <c r="K89" i="9"/>
  <c r="A89" i="9"/>
  <c r="K88" i="9"/>
  <c r="A88" i="9"/>
  <c r="K87" i="9"/>
  <c r="A87" i="9"/>
  <c r="K86" i="9"/>
  <c r="A86" i="9"/>
  <c r="K85" i="9"/>
  <c r="A85" i="9"/>
  <c r="K84" i="9"/>
  <c r="A84" i="9"/>
  <c r="K83" i="9"/>
  <c r="A83" i="9"/>
  <c r="K82" i="9"/>
  <c r="A82" i="9"/>
  <c r="K81" i="9"/>
  <c r="A81" i="9"/>
  <c r="K80" i="9"/>
  <c r="A80" i="9"/>
  <c r="K79" i="9"/>
  <c r="A79" i="9"/>
  <c r="K78" i="9"/>
  <c r="A78" i="9"/>
  <c r="K77" i="9"/>
  <c r="A77" i="9"/>
  <c r="K76" i="9"/>
  <c r="A76" i="9"/>
  <c r="K75" i="9"/>
  <c r="A75" i="9"/>
  <c r="K74" i="9"/>
  <c r="A74" i="9"/>
  <c r="K73" i="9"/>
  <c r="A73" i="9"/>
  <c r="K72" i="9"/>
  <c r="A72" i="9"/>
  <c r="K71" i="9"/>
  <c r="A71" i="9"/>
  <c r="K70" i="9"/>
  <c r="A70" i="9"/>
  <c r="K69" i="9"/>
  <c r="A69" i="9"/>
  <c r="K68" i="9"/>
  <c r="A68" i="9"/>
  <c r="K67" i="9"/>
  <c r="A67" i="9"/>
  <c r="K66" i="9"/>
  <c r="A66" i="9"/>
  <c r="K65" i="9"/>
  <c r="A65" i="9"/>
  <c r="K64" i="9"/>
  <c r="A64" i="9"/>
  <c r="K63" i="9"/>
  <c r="A63" i="9"/>
  <c r="K62" i="9"/>
  <c r="A62" i="9"/>
  <c r="K61" i="9"/>
  <c r="A61" i="9"/>
  <c r="K60" i="9"/>
  <c r="A60" i="9"/>
  <c r="K59" i="9"/>
  <c r="A59" i="9"/>
  <c r="K58" i="9"/>
  <c r="A58" i="9"/>
  <c r="K57" i="9"/>
  <c r="A57" i="9"/>
  <c r="K56" i="9"/>
  <c r="A56" i="9"/>
  <c r="K55" i="9"/>
  <c r="A55" i="9"/>
  <c r="K54" i="9"/>
  <c r="A54" i="9"/>
  <c r="K53" i="9"/>
  <c r="A53" i="9"/>
  <c r="K52" i="9"/>
  <c r="A52" i="9"/>
  <c r="K51" i="9"/>
  <c r="A51" i="9"/>
  <c r="K50" i="9"/>
  <c r="A50" i="9"/>
  <c r="K49" i="9"/>
  <c r="A49" i="9"/>
  <c r="K48" i="9"/>
  <c r="A48" i="9"/>
  <c r="K47" i="9"/>
  <c r="A47" i="9"/>
  <c r="K46" i="9"/>
  <c r="A46" i="9"/>
  <c r="K45" i="9"/>
  <c r="A45" i="9"/>
  <c r="K44" i="9"/>
  <c r="A44" i="9"/>
  <c r="K43" i="9"/>
  <c r="A43" i="9"/>
  <c r="K42" i="9"/>
  <c r="A42" i="9"/>
  <c r="K41" i="9"/>
  <c r="A41" i="9"/>
  <c r="K40" i="9"/>
  <c r="A40" i="9"/>
  <c r="K39" i="9"/>
  <c r="A39" i="9"/>
  <c r="K38" i="9"/>
  <c r="A38" i="9"/>
  <c r="K37" i="9"/>
  <c r="A37" i="9"/>
  <c r="K36" i="9"/>
  <c r="A36" i="9"/>
  <c r="K35" i="9"/>
  <c r="A35" i="9"/>
  <c r="K34" i="9"/>
  <c r="A34" i="9"/>
  <c r="K33" i="9"/>
  <c r="A33" i="9"/>
  <c r="K32" i="9"/>
  <c r="A32" i="9"/>
  <c r="K31" i="9"/>
  <c r="A31" i="9"/>
  <c r="K30" i="9"/>
  <c r="A30" i="9"/>
  <c r="K29" i="9"/>
  <c r="A29" i="9"/>
  <c r="K28" i="9"/>
  <c r="A28" i="9"/>
  <c r="K27" i="9"/>
  <c r="A27" i="9"/>
  <c r="K26" i="9"/>
  <c r="A26" i="9"/>
  <c r="K25" i="9"/>
  <c r="A25" i="9"/>
  <c r="K24" i="9"/>
  <c r="A24" i="9"/>
  <c r="K23" i="9"/>
  <c r="A23" i="9"/>
  <c r="K22" i="9"/>
  <c r="A22" i="9"/>
  <c r="K21" i="9"/>
  <c r="A21" i="9"/>
  <c r="K20" i="9"/>
  <c r="A20" i="9"/>
  <c r="K19" i="9"/>
  <c r="A19" i="9"/>
  <c r="K18" i="9"/>
  <c r="A18" i="9"/>
  <c r="K17" i="9"/>
  <c r="A17" i="9"/>
  <c r="K16" i="9"/>
  <c r="A16" i="9"/>
  <c r="K15" i="9"/>
  <c r="A15" i="9"/>
  <c r="K14" i="9"/>
  <c r="A14" i="9"/>
  <c r="K13" i="9"/>
  <c r="A13" i="9"/>
  <c r="K12" i="9"/>
  <c r="A12" i="9"/>
  <c r="K11" i="9"/>
  <c r="A11" i="9"/>
  <c r="K10" i="9"/>
  <c r="A10" i="9"/>
  <c r="K9" i="9"/>
  <c r="A9" i="9"/>
  <c r="K8" i="9"/>
  <c r="A8" i="9"/>
  <c r="K7" i="9"/>
  <c r="A7" i="9"/>
  <c r="K6" i="9"/>
  <c r="A6" i="9"/>
  <c r="K5" i="9"/>
  <c r="A5" i="9"/>
  <c r="K4" i="9"/>
  <c r="A4" i="9"/>
  <c r="K3" i="9"/>
  <c r="A3" i="9"/>
  <c r="K2" i="9"/>
  <c r="A2" i="9"/>
  <c r="K90" i="10"/>
  <c r="A90" i="10"/>
  <c r="K89" i="10"/>
  <c r="A89" i="10"/>
  <c r="K88" i="10"/>
  <c r="A88" i="10"/>
  <c r="K87" i="10"/>
  <c r="A87" i="10"/>
  <c r="K86" i="10"/>
  <c r="A86" i="10"/>
  <c r="K85" i="10"/>
  <c r="A85" i="10"/>
  <c r="K84" i="10"/>
  <c r="A84" i="10"/>
  <c r="K83" i="10"/>
  <c r="A83" i="10"/>
  <c r="K82" i="10"/>
  <c r="A82" i="10"/>
  <c r="K81" i="10"/>
  <c r="A81" i="10"/>
  <c r="K80" i="10"/>
  <c r="A80" i="10"/>
  <c r="K79" i="10"/>
  <c r="A79" i="10"/>
  <c r="K78" i="10"/>
  <c r="A78" i="10"/>
  <c r="K77" i="10"/>
  <c r="A77" i="10"/>
  <c r="K76" i="10"/>
  <c r="A76" i="10"/>
  <c r="K75" i="10"/>
  <c r="A75" i="10"/>
  <c r="K74" i="10"/>
  <c r="A74" i="10"/>
  <c r="K73" i="10"/>
  <c r="A73" i="10"/>
  <c r="K72" i="10"/>
  <c r="A72" i="10"/>
  <c r="K71" i="10"/>
  <c r="A71" i="10"/>
  <c r="K70" i="10"/>
  <c r="A70" i="10"/>
  <c r="K69" i="10"/>
  <c r="A69" i="10"/>
  <c r="K68" i="10"/>
  <c r="A68" i="10"/>
  <c r="K67" i="10"/>
  <c r="A67" i="10"/>
  <c r="K66" i="10"/>
  <c r="A66" i="10"/>
  <c r="K65" i="10"/>
  <c r="A65" i="10"/>
  <c r="K64" i="10"/>
  <c r="A64" i="10"/>
  <c r="K63" i="10"/>
  <c r="A63" i="10"/>
  <c r="K62" i="10"/>
  <c r="A62" i="10"/>
  <c r="K61" i="10"/>
  <c r="A61" i="10"/>
  <c r="K60" i="10"/>
  <c r="A60" i="10"/>
  <c r="K59" i="10"/>
  <c r="A59" i="10"/>
  <c r="K58" i="10"/>
  <c r="A58" i="10"/>
  <c r="K57" i="10"/>
  <c r="A57" i="10"/>
  <c r="K56" i="10"/>
  <c r="A56" i="10"/>
  <c r="K55" i="10"/>
  <c r="A55" i="10"/>
  <c r="K54" i="10"/>
  <c r="A54" i="10"/>
  <c r="K53" i="10"/>
  <c r="A53" i="10"/>
  <c r="K52" i="10"/>
  <c r="A52" i="10"/>
  <c r="K51" i="10"/>
  <c r="A51" i="10"/>
  <c r="K50" i="10"/>
  <c r="A50" i="10"/>
  <c r="K49" i="10"/>
  <c r="A49" i="10"/>
  <c r="K48" i="10"/>
  <c r="A48" i="10"/>
  <c r="K47" i="10"/>
  <c r="A47" i="10"/>
  <c r="K46" i="10"/>
  <c r="A46" i="10"/>
  <c r="K45" i="10"/>
  <c r="A45" i="10"/>
  <c r="K44" i="10"/>
  <c r="A44" i="10"/>
  <c r="K43" i="10"/>
  <c r="A43" i="10"/>
  <c r="K42" i="10"/>
  <c r="A42" i="10"/>
  <c r="K41" i="10"/>
  <c r="A41" i="10"/>
  <c r="K40" i="10"/>
  <c r="A40" i="10"/>
  <c r="K39" i="10"/>
  <c r="A39" i="10"/>
  <c r="K38" i="10"/>
  <c r="A38" i="10"/>
  <c r="K37" i="10"/>
  <c r="A37" i="10"/>
  <c r="K36" i="10"/>
  <c r="A36" i="10"/>
  <c r="K35" i="10"/>
  <c r="A35" i="10"/>
  <c r="K34" i="10"/>
  <c r="A34" i="10"/>
  <c r="K33" i="10"/>
  <c r="A33" i="10"/>
  <c r="K32" i="10"/>
  <c r="A32" i="10"/>
  <c r="K31" i="10"/>
  <c r="A31" i="10"/>
  <c r="K30" i="10"/>
  <c r="A30" i="10"/>
  <c r="K29" i="10"/>
  <c r="A29" i="10"/>
  <c r="K28" i="10"/>
  <c r="A28" i="10"/>
  <c r="K27" i="10"/>
  <c r="A27" i="10"/>
  <c r="K26" i="10"/>
  <c r="A26" i="10"/>
  <c r="K25" i="10"/>
  <c r="A25" i="10"/>
  <c r="K24" i="10"/>
  <c r="A24" i="10"/>
  <c r="K23" i="10"/>
  <c r="A23" i="10"/>
  <c r="K22" i="10"/>
  <c r="A22" i="10"/>
  <c r="K21" i="10"/>
  <c r="A21" i="10"/>
  <c r="K20" i="10"/>
  <c r="A20" i="10"/>
  <c r="K19" i="10"/>
  <c r="A19" i="10"/>
  <c r="K18" i="10"/>
  <c r="A18" i="10"/>
  <c r="K17" i="10"/>
  <c r="A17" i="10"/>
  <c r="K16" i="10"/>
  <c r="A16" i="10"/>
  <c r="K15" i="10"/>
  <c r="A15" i="10"/>
  <c r="K14" i="10"/>
  <c r="A14" i="10"/>
  <c r="K13" i="10"/>
  <c r="A13" i="10"/>
  <c r="K12" i="10"/>
  <c r="A12" i="10"/>
  <c r="K11" i="10"/>
  <c r="A11" i="10"/>
  <c r="K10" i="10"/>
  <c r="A10" i="10"/>
  <c r="K9" i="10"/>
  <c r="A9" i="10"/>
  <c r="K8" i="10"/>
  <c r="A8" i="10"/>
  <c r="K7" i="10"/>
  <c r="A7" i="10"/>
  <c r="K6" i="10"/>
  <c r="A6" i="10"/>
  <c r="K5" i="10"/>
  <c r="A5" i="10"/>
  <c r="K4" i="10"/>
  <c r="A4" i="10"/>
  <c r="K3" i="10"/>
  <c r="A3" i="10"/>
  <c r="K2" i="10"/>
  <c r="A2" i="10"/>
  <c r="K102" i="14"/>
  <c r="A102" i="14"/>
  <c r="K101" i="14"/>
  <c r="A101" i="14"/>
  <c r="K100" i="14"/>
  <c r="A100" i="14"/>
  <c r="K99" i="14"/>
  <c r="A99" i="14"/>
  <c r="K98" i="14"/>
  <c r="A98" i="14"/>
  <c r="K97" i="14"/>
  <c r="A97" i="14"/>
  <c r="K96" i="14"/>
  <c r="A96" i="14"/>
  <c r="K95" i="14"/>
  <c r="A95" i="14"/>
  <c r="K94" i="14"/>
  <c r="A94" i="14"/>
  <c r="K93" i="14"/>
  <c r="A93" i="14"/>
  <c r="K92" i="14"/>
  <c r="A92" i="14"/>
  <c r="K91" i="14"/>
  <c r="A91" i="14"/>
  <c r="K90" i="14"/>
  <c r="A90" i="14"/>
  <c r="K89" i="14"/>
  <c r="A89" i="14"/>
  <c r="K88" i="14"/>
  <c r="A88" i="14"/>
  <c r="K87" i="14"/>
  <c r="A87" i="14"/>
  <c r="K86" i="14"/>
  <c r="A86" i="14"/>
  <c r="K85" i="14"/>
  <c r="A85" i="14"/>
  <c r="K84" i="14"/>
  <c r="A84" i="14"/>
  <c r="K83" i="14"/>
  <c r="A83" i="14"/>
  <c r="K82" i="14"/>
  <c r="A82" i="14"/>
  <c r="K81" i="14"/>
  <c r="A81" i="14"/>
  <c r="K80" i="14"/>
  <c r="A80" i="14"/>
  <c r="K79" i="14"/>
  <c r="A79" i="14"/>
  <c r="K78" i="14"/>
  <c r="A78" i="14"/>
  <c r="K77" i="14"/>
  <c r="A77" i="14"/>
  <c r="K76" i="14"/>
  <c r="A76" i="14"/>
  <c r="K75" i="14"/>
  <c r="A75" i="14"/>
  <c r="K74" i="14"/>
  <c r="A74" i="14"/>
  <c r="K73" i="14"/>
  <c r="A73" i="14"/>
  <c r="K72" i="14"/>
  <c r="A72" i="14"/>
  <c r="K71" i="14"/>
  <c r="A71" i="14"/>
  <c r="K70" i="14"/>
  <c r="A70" i="14"/>
  <c r="K69" i="14"/>
  <c r="A69" i="14"/>
  <c r="K68" i="14"/>
  <c r="A68" i="14"/>
  <c r="K67" i="14"/>
  <c r="A67" i="14"/>
  <c r="K66" i="14"/>
  <c r="A66" i="14"/>
  <c r="K65" i="14"/>
  <c r="A65" i="14"/>
  <c r="K64" i="14"/>
  <c r="A64" i="14"/>
  <c r="K63" i="14"/>
  <c r="A63" i="14"/>
  <c r="K62" i="14"/>
  <c r="A62" i="14"/>
  <c r="K61" i="14"/>
  <c r="A61" i="14"/>
  <c r="K60" i="14"/>
  <c r="A60" i="14"/>
  <c r="K59" i="14"/>
  <c r="A59" i="14"/>
  <c r="K58" i="14"/>
  <c r="A58" i="14"/>
  <c r="K57" i="14"/>
  <c r="A57" i="14"/>
  <c r="K56" i="14"/>
  <c r="A56" i="14"/>
  <c r="K55" i="14"/>
  <c r="A55" i="14"/>
  <c r="K54" i="14"/>
  <c r="A54" i="14"/>
  <c r="K53" i="14"/>
  <c r="A53" i="14"/>
  <c r="K52" i="14"/>
  <c r="A52" i="14"/>
  <c r="K51" i="14"/>
  <c r="A51" i="14"/>
  <c r="K50" i="14"/>
  <c r="A50" i="14"/>
  <c r="K49" i="14"/>
  <c r="A49" i="14"/>
  <c r="K48" i="14"/>
  <c r="A48" i="14"/>
  <c r="K47" i="14"/>
  <c r="A47" i="14"/>
  <c r="K46" i="14"/>
  <c r="A46" i="14"/>
  <c r="K45" i="14"/>
  <c r="A45" i="14"/>
  <c r="K44" i="14"/>
  <c r="A44" i="14"/>
  <c r="K43" i="14"/>
  <c r="A43" i="14"/>
  <c r="K42" i="14"/>
  <c r="A42" i="14"/>
  <c r="K41" i="14"/>
  <c r="A41" i="14"/>
  <c r="K40" i="14"/>
  <c r="A40" i="14"/>
  <c r="K39" i="14"/>
  <c r="A39" i="14"/>
  <c r="K38" i="14"/>
  <c r="A38" i="14"/>
  <c r="K37" i="14"/>
  <c r="A37" i="14"/>
  <c r="K36" i="14"/>
  <c r="A36" i="14"/>
  <c r="K35" i="14"/>
  <c r="A35" i="14"/>
  <c r="K34" i="14"/>
  <c r="A34" i="14"/>
  <c r="K33" i="14"/>
  <c r="A33" i="14"/>
  <c r="K32" i="14"/>
  <c r="A32" i="14"/>
  <c r="K31" i="14"/>
  <c r="A31" i="14"/>
  <c r="K30" i="14"/>
  <c r="A30" i="14"/>
  <c r="K29" i="14"/>
  <c r="A29" i="14"/>
  <c r="K28" i="14"/>
  <c r="A28" i="14"/>
  <c r="K27" i="14"/>
  <c r="A27" i="14"/>
  <c r="K26" i="14"/>
  <c r="A26" i="14"/>
  <c r="K25" i="14"/>
  <c r="A25" i="14"/>
  <c r="K24" i="14"/>
  <c r="A24" i="14"/>
  <c r="K23" i="14"/>
  <c r="A23" i="14"/>
  <c r="K22" i="14"/>
  <c r="A22" i="14"/>
  <c r="K21" i="14"/>
  <c r="A21" i="14"/>
  <c r="K20" i="14"/>
  <c r="A20" i="14"/>
  <c r="K19" i="14"/>
  <c r="A19" i="14"/>
  <c r="K18" i="14"/>
  <c r="A18" i="14"/>
  <c r="K17" i="14"/>
  <c r="A17" i="14"/>
  <c r="K16" i="14"/>
  <c r="A16" i="14"/>
  <c r="K15" i="14"/>
  <c r="A15" i="14"/>
  <c r="K14" i="14"/>
  <c r="A14" i="14"/>
  <c r="K13" i="14"/>
  <c r="A13" i="14"/>
  <c r="K12" i="14"/>
  <c r="A12" i="14"/>
  <c r="K11" i="14"/>
  <c r="A11" i="14"/>
  <c r="K10" i="14"/>
  <c r="A10" i="14"/>
  <c r="K9" i="14"/>
  <c r="A9" i="14"/>
  <c r="K8" i="14"/>
  <c r="A8" i="14"/>
  <c r="K7" i="14"/>
  <c r="A7" i="14"/>
  <c r="K6" i="14"/>
  <c r="A6" i="14"/>
  <c r="A3" i="14"/>
  <c r="A2" i="14"/>
  <c r="H5" i="14" s="1"/>
  <c r="K102" i="13"/>
  <c r="A102" i="13"/>
  <c r="K101" i="13"/>
  <c r="A101" i="13"/>
  <c r="K100" i="13"/>
  <c r="A100" i="13"/>
  <c r="K99" i="13"/>
  <c r="A99" i="13"/>
  <c r="K98" i="13"/>
  <c r="A98" i="13"/>
  <c r="K97" i="13"/>
  <c r="A97" i="13"/>
  <c r="K96" i="13"/>
  <c r="A96" i="13"/>
  <c r="K95" i="13"/>
  <c r="A95" i="13"/>
  <c r="K94" i="13"/>
  <c r="A94" i="13"/>
  <c r="K93" i="13"/>
  <c r="A93" i="13"/>
  <c r="K92" i="13"/>
  <c r="A92" i="13"/>
  <c r="K91" i="13"/>
  <c r="A91" i="13"/>
  <c r="K90" i="13"/>
  <c r="A90" i="13"/>
  <c r="K89" i="13"/>
  <c r="A89" i="13"/>
  <c r="K88" i="13"/>
  <c r="A88" i="13"/>
  <c r="K87" i="13"/>
  <c r="A87" i="13"/>
  <c r="K86" i="13"/>
  <c r="A86" i="13"/>
  <c r="K85" i="13"/>
  <c r="A85" i="13"/>
  <c r="K84" i="13"/>
  <c r="A84" i="13"/>
  <c r="K83" i="13"/>
  <c r="A83" i="13"/>
  <c r="K82" i="13"/>
  <c r="A82" i="13"/>
  <c r="K81" i="13"/>
  <c r="A81" i="13"/>
  <c r="K80" i="13"/>
  <c r="A80" i="13"/>
  <c r="K79" i="13"/>
  <c r="A79" i="13"/>
  <c r="K78" i="13"/>
  <c r="A78" i="13"/>
  <c r="K77" i="13"/>
  <c r="A77" i="13"/>
  <c r="K76" i="13"/>
  <c r="A76" i="13"/>
  <c r="K75" i="13"/>
  <c r="A75" i="13"/>
  <c r="K74" i="13"/>
  <c r="A74" i="13"/>
  <c r="K73" i="13"/>
  <c r="A73" i="13"/>
  <c r="K72" i="13"/>
  <c r="A72" i="13"/>
  <c r="K71" i="13"/>
  <c r="A71" i="13"/>
  <c r="K70" i="13"/>
  <c r="A70" i="13"/>
  <c r="K69" i="13"/>
  <c r="A69" i="13"/>
  <c r="K68" i="13"/>
  <c r="A68" i="13"/>
  <c r="K67" i="13"/>
  <c r="A67" i="13"/>
  <c r="K66" i="13"/>
  <c r="A66" i="13"/>
  <c r="K65" i="13"/>
  <c r="A65" i="13"/>
  <c r="K64" i="13"/>
  <c r="A64" i="13"/>
  <c r="K63" i="13"/>
  <c r="A63" i="13"/>
  <c r="K62" i="13"/>
  <c r="A62" i="13"/>
  <c r="K61" i="13"/>
  <c r="A61" i="13"/>
  <c r="K60" i="13"/>
  <c r="A60" i="13"/>
  <c r="K59" i="13"/>
  <c r="A59" i="13"/>
  <c r="K58" i="13"/>
  <c r="A58" i="13"/>
  <c r="K57" i="13"/>
  <c r="A57" i="13"/>
  <c r="K56" i="13"/>
  <c r="A56" i="13"/>
  <c r="K55" i="13"/>
  <c r="A55" i="13"/>
  <c r="K54" i="13"/>
  <c r="A54" i="13"/>
  <c r="K53" i="13"/>
  <c r="A53" i="13"/>
  <c r="K52" i="13"/>
  <c r="A52" i="13"/>
  <c r="K51" i="13"/>
  <c r="A51" i="13"/>
  <c r="K50" i="13"/>
  <c r="A50" i="13"/>
  <c r="K49" i="13"/>
  <c r="A49" i="13"/>
  <c r="K48" i="13"/>
  <c r="A48" i="13"/>
  <c r="K47" i="13"/>
  <c r="A47" i="13"/>
  <c r="K46" i="13"/>
  <c r="A46" i="13"/>
  <c r="K45" i="13"/>
  <c r="A45" i="13"/>
  <c r="K44" i="13"/>
  <c r="A44" i="13"/>
  <c r="K43" i="13"/>
  <c r="A43" i="13"/>
  <c r="K42" i="13"/>
  <c r="A42" i="13"/>
  <c r="K41" i="13"/>
  <c r="A41" i="13"/>
  <c r="K40" i="13"/>
  <c r="A40" i="13"/>
  <c r="K39" i="13"/>
  <c r="A39" i="13"/>
  <c r="K38" i="13"/>
  <c r="A38" i="13"/>
  <c r="K37" i="13"/>
  <c r="A37" i="13"/>
  <c r="K36" i="13"/>
  <c r="A36" i="13"/>
  <c r="K35" i="13"/>
  <c r="A35" i="13"/>
  <c r="K34" i="13"/>
  <c r="A34" i="13"/>
  <c r="K33" i="13"/>
  <c r="A33" i="13"/>
  <c r="K32" i="13"/>
  <c r="A32" i="13"/>
  <c r="K31" i="13"/>
  <c r="A31" i="13"/>
  <c r="K30" i="13"/>
  <c r="A30" i="13"/>
  <c r="K29" i="13"/>
  <c r="A29" i="13"/>
  <c r="K28" i="13"/>
  <c r="A28" i="13"/>
  <c r="K27" i="13"/>
  <c r="A27" i="13"/>
  <c r="K26" i="13"/>
  <c r="A26" i="13"/>
  <c r="K25" i="13"/>
  <c r="A25" i="13"/>
  <c r="K24" i="13"/>
  <c r="A24" i="13"/>
  <c r="K23" i="13"/>
  <c r="A23" i="13"/>
  <c r="K22" i="13"/>
  <c r="A22" i="13"/>
  <c r="K21" i="13"/>
  <c r="A21" i="13"/>
  <c r="K20" i="13"/>
  <c r="A20" i="13"/>
  <c r="K19" i="13"/>
  <c r="A19" i="13"/>
  <c r="K18" i="13"/>
  <c r="A18" i="13"/>
  <c r="K17" i="13"/>
  <c r="A17" i="13"/>
  <c r="K16" i="13"/>
  <c r="A16" i="13"/>
  <c r="K15" i="13"/>
  <c r="A15" i="13"/>
  <c r="K14" i="13"/>
  <c r="A14" i="13"/>
  <c r="K13" i="13"/>
  <c r="A13" i="13"/>
  <c r="K12" i="13"/>
  <c r="A12" i="13"/>
  <c r="K11" i="13"/>
  <c r="A11" i="13"/>
  <c r="K10" i="13"/>
  <c r="A10" i="13"/>
  <c r="K9" i="13"/>
  <c r="A9" i="13"/>
  <c r="K8" i="13"/>
  <c r="A8" i="13"/>
  <c r="K7" i="13"/>
  <c r="A7" i="13"/>
  <c r="K6" i="13"/>
  <c r="A6" i="13"/>
  <c r="A3" i="13"/>
  <c r="A2" i="13"/>
  <c r="I5" i="13" s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5" i="13" l="1"/>
  <c r="E5" i="14"/>
  <c r="F5" i="14"/>
  <c r="B5" i="14"/>
  <c r="D5" i="3"/>
  <c r="C5" i="12"/>
  <c r="I5" i="14"/>
  <c r="D5" i="12"/>
  <c r="J5" i="14"/>
  <c r="E5" i="12"/>
  <c r="C5" i="4"/>
  <c r="F5" i="12"/>
  <c r="C5" i="13"/>
  <c r="D5" i="4"/>
  <c r="G5" i="12"/>
  <c r="D5" i="13"/>
  <c r="I5" i="12"/>
  <c r="E5" i="13"/>
  <c r="J5" i="12"/>
  <c r="B5" i="13"/>
  <c r="F5" i="13"/>
  <c r="G5" i="13"/>
  <c r="F5" i="3"/>
  <c r="H5" i="13"/>
  <c r="C5" i="14"/>
  <c r="D5" i="14"/>
  <c r="B5" i="4"/>
  <c r="J5" i="4"/>
  <c r="E5" i="3"/>
  <c r="G5" i="3"/>
  <c r="G5" i="14"/>
  <c r="E5" i="4"/>
  <c r="H5" i="3"/>
  <c r="F5" i="4"/>
  <c r="I5" i="3"/>
  <c r="G5" i="4"/>
  <c r="B5" i="3"/>
  <c r="J5" i="3"/>
  <c r="H5" i="4"/>
</calcChain>
</file>

<file path=xl/sharedStrings.xml><?xml version="1.0" encoding="utf-8"?>
<sst xmlns="http://schemas.openxmlformats.org/spreadsheetml/2006/main" count="246" uniqueCount="225">
  <si>
    <t>State Agency or Indian Tribal Organization</t>
  </si>
  <si>
    <t>All data are preliminary and are subject to revision.</t>
  </si>
  <si>
    <t>WIC PROGRAM -- NUTRITION SERVICES AND ADMINISTRATION</t>
  </si>
  <si>
    <t>WIC PROGRAM -- FOOD COSTS</t>
  </si>
  <si>
    <t>WIC PROGRAM -- AVERAGE FOOD COST PER PERSON</t>
  </si>
  <si>
    <t>Average Participation</t>
  </si>
  <si>
    <t>Note on WIC Agency Level Monthly Spreadsheets</t>
  </si>
  <si>
    <t xml:space="preserve">This file contains monthly data for the current fiscal year for each WIC State agency.  There are 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</si>
  <si>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</si>
  <si>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</si>
  <si>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</si>
  <si>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</si>
  <si>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</si>
  <si>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</si>
  <si>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</si>
  <si>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</si>
  <si>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</si>
  <si>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</si>
  <si>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</si>
  <si>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>Sixteen spreadsheets are included in the following order:</t>
  </si>
  <si>
    <t xml:space="preserve">     Infants Fully Breastfed</t>
  </si>
  <si>
    <t xml:space="preserve">     Infants Partially Breastfed</t>
  </si>
  <si>
    <t xml:space="preserve">     Infants Fully Formula-fed</t>
  </si>
  <si>
    <t>WIC PROGRAM -- Women Fully Breastfeeding</t>
  </si>
  <si>
    <t>WIC PROGRAM -- Women Partially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</si>
  <si>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</si>
  <si>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</si>
  <si>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</si>
  <si>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</si>
  <si>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</si>
  <si>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</si>
  <si>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</si>
  <si>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</si>
  <si>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</si>
  <si>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</si>
  <si>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</si>
  <si>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</si>
  <si>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</si>
  <si>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</si>
  <si>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</si>
  <si>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</si>
  <si>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</si>
  <si>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</si>
  <si>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</si>
  <si>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</si>
  <si>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</si>
  <si>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</si>
  <si>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</si>
  <si>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</si>
  <si>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</si>
  <si>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</si>
  <si>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</si>
  <si>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</si>
  <si>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</si>
  <si>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</si>
  <si>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</si>
  <si>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</si>
  <si>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</si>
  <si>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Illinois</t>
  </si>
  <si>
    <t>Indiana</t>
  </si>
  <si>
    <t>Iowa</t>
  </si>
  <si>
    <t>Michigan</t>
  </si>
  <si>
    <t>Minnesota</t>
  </si>
  <si>
    <t>Ohio</t>
  </si>
  <si>
    <t>Wisconsin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</si>
  <si>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</si>
  <si>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</si>
  <si>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</si>
  <si>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</si>
  <si>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</si>
  <si>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</si>
  <si>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</si>
  <si>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</si>
  <si>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</si>
  <si>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</si>
  <si>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</si>
  <si>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</si>
  <si>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</si>
  <si>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</si>
  <si>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</si>
  <si>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</si>
  <si>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</si>
  <si>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</si>
  <si>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</si>
  <si>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</si>
  <si>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</si>
  <si>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</si>
  <si>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</si>
  <si>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</si>
  <si>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</si>
  <si>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</si>
  <si>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</si>
  <si>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</si>
  <si>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</si>
  <si>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</si>
  <si>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</si>
  <si>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</si>
  <si>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</si>
  <si>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</si>
  <si>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</si>
  <si>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</si>
  <si>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</si>
  <si>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</si>
  <si>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</si>
  <si>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</si>
  <si>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</si>
  <si>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</si>
  <si>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</si>
  <si>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</si>
  <si>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</si>
  <si>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</si>
  <si>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</si>
  <si>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</si>
  <si>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</si>
  <si>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</si>
  <si>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</si>
  <si>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</si>
  <si>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</si>
  <si>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</si>
  <si>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Cumulative Cost:
 October-June</t>
  </si>
  <si>
    <t>This month's release provides data for October through June of FY 2024.  They are preliminary and</t>
  </si>
  <si>
    <t xml:space="preserve">currently 89 WIC State agencies:  the 50 geographic states, the District of Columbia, Puerto Rico, </t>
  </si>
  <si>
    <t xml:space="preserve">Guam, the Virgin Islands, American Samoa, Northern Marianas, and 33 Indian tribal organizations (ITO's).  </t>
  </si>
  <si>
    <t>are subject to revision.  Data as of September 13, 2024</t>
  </si>
  <si>
    <t>state</t>
  </si>
  <si>
    <t>preg_10</t>
  </si>
  <si>
    <t>preg_11</t>
  </si>
  <si>
    <t>preg_12</t>
  </si>
  <si>
    <t>preg_1</t>
  </si>
  <si>
    <t>preg_2</t>
  </si>
  <si>
    <t>preg_3</t>
  </si>
  <si>
    <t>preg_4</t>
  </si>
  <si>
    <t>preg_5</t>
  </si>
  <si>
    <t>preg_6</t>
  </si>
  <si>
    <t>preg_FY24</t>
  </si>
  <si>
    <t>infant_10</t>
  </si>
  <si>
    <t>infant_11</t>
  </si>
  <si>
    <t>infant_12</t>
  </si>
  <si>
    <t>infant_1</t>
  </si>
  <si>
    <t>infant_2</t>
  </si>
  <si>
    <t>infant_3</t>
  </si>
  <si>
    <t>infant_4</t>
  </si>
  <si>
    <t>infant_5</t>
  </si>
  <si>
    <t>infant_6</t>
  </si>
  <si>
    <t>infant_FY24</t>
  </si>
  <si>
    <t>child_10</t>
  </si>
  <si>
    <t>child_11</t>
  </si>
  <si>
    <t>child_12</t>
  </si>
  <si>
    <t>child_1</t>
  </si>
  <si>
    <t>child_2</t>
  </si>
  <si>
    <t>child_3</t>
  </si>
  <si>
    <t>child_4</t>
  </si>
  <si>
    <t>child_5</t>
  </si>
  <si>
    <t>child_6</t>
  </si>
  <si>
    <t>child_FY24</t>
  </si>
  <si>
    <t>total_10</t>
  </si>
  <si>
    <t>total_11</t>
  </si>
  <si>
    <t>total_12</t>
  </si>
  <si>
    <t>total_1</t>
  </si>
  <si>
    <t>total_2</t>
  </si>
  <si>
    <t>total_3</t>
  </si>
  <si>
    <t>total_4</t>
  </si>
  <si>
    <t>total_5</t>
  </si>
  <si>
    <t>total_6</t>
  </si>
  <si>
    <t>total_FY24</t>
  </si>
  <si>
    <t>women_10</t>
  </si>
  <si>
    <t>women_11</t>
  </si>
  <si>
    <t>women_12</t>
  </si>
  <si>
    <t>women_1</t>
  </si>
  <si>
    <t>women_2</t>
  </si>
  <si>
    <t>women_3</t>
  </si>
  <si>
    <t>women_4</t>
  </si>
  <si>
    <t>women_5</t>
  </si>
  <si>
    <t>women_6</t>
  </si>
  <si>
    <t>women_FY24</t>
  </si>
  <si>
    <t>breast_10</t>
  </si>
  <si>
    <t>breast_11</t>
  </si>
  <si>
    <t>breast_12</t>
  </si>
  <si>
    <t>breast_1</t>
  </si>
  <si>
    <t>breast_2</t>
  </si>
  <si>
    <t>breast_3</t>
  </si>
  <si>
    <t>breast_4</t>
  </si>
  <si>
    <t>breast_5</t>
  </si>
  <si>
    <t>breast_6</t>
  </si>
  <si>
    <t>breast_FY24</t>
  </si>
  <si>
    <t>post_10</t>
  </si>
  <si>
    <t>post_11</t>
  </si>
  <si>
    <t>post_12</t>
  </si>
  <si>
    <t>post_1</t>
  </si>
  <si>
    <t>post_2</t>
  </si>
  <si>
    <t>post_3</t>
  </si>
  <si>
    <t>post_4</t>
  </si>
  <si>
    <t>post_5</t>
  </si>
  <si>
    <t>post_6</t>
  </si>
  <si>
    <t>post_FY24</t>
  </si>
  <si>
    <t>infantfb_10</t>
  </si>
  <si>
    <t>infantfb_11</t>
  </si>
  <si>
    <t>infantfb_12</t>
  </si>
  <si>
    <t>infantfb_1</t>
  </si>
  <si>
    <t>infantfb_2</t>
  </si>
  <si>
    <t>infantfb_3</t>
  </si>
  <si>
    <t>infantfb_4</t>
  </si>
  <si>
    <t>infantfb_5</t>
  </si>
  <si>
    <t>infantfb_6</t>
  </si>
  <si>
    <t>infantbf_FY24</t>
  </si>
  <si>
    <t>infantpb_10</t>
  </si>
  <si>
    <t>infantpb_11</t>
  </si>
  <si>
    <t>infantpb_12</t>
  </si>
  <si>
    <t>infantpb_1</t>
  </si>
  <si>
    <t>infantpb_2</t>
  </si>
  <si>
    <t>infantpb_3</t>
  </si>
  <si>
    <t>infantpb_4</t>
  </si>
  <si>
    <t>infantpb_5</t>
  </si>
  <si>
    <t>infantpb_6</t>
  </si>
  <si>
    <t>infantpb_FY24</t>
  </si>
  <si>
    <t>infantf_10</t>
  </si>
  <si>
    <t>infantf_11</t>
  </si>
  <si>
    <t>infantf_12</t>
  </si>
  <si>
    <t>infantf_1</t>
  </si>
  <si>
    <t>infantf_2</t>
  </si>
  <si>
    <t>infantf_3</t>
  </si>
  <si>
    <t>infantf_4</t>
  </si>
  <si>
    <t>infantf_5</t>
  </si>
  <si>
    <t>infantf_6</t>
  </si>
  <si>
    <t>infantf_FY24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</si>
</sst>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0" x14ac:knownFonts="1">
    <font>
      <sz val="10"/>
      <name val="Arial"/>
    </font>
    <font>
      <sz val="8"/>
      <name val="Arial"/>
    </font>
    <font>
      <b/>
      <sz val="10"/>
      <name val="Arial"/>
    </font>
    <font>
      <b/>
      <sz val="9"/>
      <name val="Arial"/>
    </font>
    <font>
      <sz val="9"/>
      <name val="Arial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0"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3" fontId="3" fillId="0" borderId="0" xfId="0" applyNumberFormat="1" applyFont="1" applyAlignment="1">
      <alignment horizontal="left"/>
    </xf>
    <xf numFmtId="0" fontId="2" fillId="0" borderId="0" xfId="0" applyFont="1"/>
    <xf numFmtId="0" fontId="3" fillId="0" borderId="3" xfId="0" applyFont="1" applyBorder="1" applyAlignment="1">
      <alignment horizontal="right" vertical="center" wrapText="1"/>
    </xf>
    <xf numFmtId="3" fontId="4" fillId="0" borderId="4" xfId="0" applyNumberFormat="1" applyFont="1" applyBorder="1" applyAlignment="1">
      <alignment horizontal="right"/>
    </xf>
    <xf numFmtId="0" fontId="6" fillId="0" borderId="5" xfId="0" applyFont="1" applyBorder="1" applyAlignment="1">
      <alignment horizontal="left" vertical="top"/>
    </xf>
    <xf numFmtId="3" fontId="6" fillId="0" borderId="6" xfId="0" applyNumberFormat="1" applyFont="1" applyBorder="1" applyAlignment="1">
      <alignment horizontal="right" vertical="top"/>
    </xf>
    <xf numFmtId="3" fontId="6" fillId="0" borderId="7" xfId="0" applyNumberFormat="1" applyFont="1" applyBorder="1" applyAlignment="1">
      <alignment horizontal="right" vertical="top"/>
    </xf>
    <xf numFmtId="0" fontId="6" fillId="0" borderId="0" xfId="0" applyFont="1" applyAlignment="1">
      <alignment vertical="top"/>
    </xf>
    <xf numFmtId="164" fontId="3" fillId="0" borderId="3" xfId="0" applyNumberFormat="1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left" vertical="top"/>
    </xf>
    <xf numFmtId="3" fontId="7" fillId="0" borderId="11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3" fontId="2" fillId="0" borderId="10" xfId="0" applyNumberFormat="1" applyFont="1" applyBorder="1" applyAlignment="1">
      <alignment horizontal="left" vertical="top"/>
    </xf>
    <xf numFmtId="3" fontId="2" fillId="0" borderId="11" xfId="0" applyNumberFormat="1" applyFont="1" applyBorder="1" applyAlignment="1">
      <alignment horizontal="right" vertical="top"/>
    </xf>
    <xf numFmtId="3" fontId="2" fillId="0" borderId="12" xfId="0" applyNumberFormat="1" applyFont="1" applyBorder="1" applyAlignment="1">
      <alignment horizontal="right" vertical="top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3" xfId="0" applyNumberFormat="1" applyFont="1" applyBorder="1" applyAlignment="1">
      <alignment horizontal="right" vertical="center" wrapText="1"/>
    </xf>
    <xf numFmtId="4" fontId="4" fillId="0" borderId="4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6" fillId="0" borderId="7" xfId="0" applyNumberFormat="1" applyFont="1" applyBorder="1" applyAlignment="1">
      <alignment horizontal="right" vertical="top"/>
    </xf>
    <xf numFmtId="4" fontId="6" fillId="0" borderId="6" xfId="0" applyNumberFormat="1" applyFont="1" applyBorder="1" applyAlignment="1">
      <alignment horizontal="right" vertical="top"/>
    </xf>
    <xf numFmtId="4" fontId="2" fillId="0" borderId="11" xfId="0" applyNumberFormat="1" applyFont="1" applyBorder="1" applyAlignment="1">
      <alignment horizontal="right" vertical="top"/>
    </xf>
    <xf numFmtId="4" fontId="2" fillId="0" borderId="12" xfId="0" applyNumberFormat="1" applyFont="1" applyBorder="1" applyAlignment="1">
      <alignment horizontal="right" vertical="top"/>
    </xf>
    <xf numFmtId="4" fontId="9" fillId="0" borderId="0" xfId="0" applyNumberFormat="1" applyFont="1"/>
    <xf numFmtId="3" fontId="6" fillId="0" borderId="5" xfId="0" applyNumberFormat="1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 vertical="top"/>
    </xf>
    <xf numFmtId="4" fontId="6" fillId="0" borderId="5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/>
    </xf>
    <xf numFmtId="4" fontId="2" fillId="0" borderId="10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top"/>
    </xf>
    <xf numFmtId="4" fontId="3" fillId="0" borderId="3" xfId="0" applyNumberFormat="1" applyFont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64" fontId="3" fillId="2" borderId="3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/>
    </xf>
    <xf numFmtId="3" fontId="4" fillId="2" borderId="4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6" fillId="2" borderId="5" xfId="0" applyFont="1" applyFill="1" applyBorder="1" applyAlignment="1">
      <alignment horizontal="left" vertical="top"/>
    </xf>
    <xf numFmtId="3" fontId="6" fillId="2" borderId="7" xfId="0" applyNumberFormat="1" applyFont="1" applyFill="1" applyBorder="1" applyAlignment="1">
      <alignment horizontal="right" vertical="top"/>
    </xf>
    <xf numFmtId="3" fontId="6" fillId="2" borderId="6" xfId="0" applyNumberFormat="1" applyFont="1" applyFill="1" applyBorder="1" applyAlignment="1">
      <alignment horizontal="right" vertical="top"/>
    </xf>
    <xf numFmtId="3" fontId="6" fillId="2" borderId="5" xfId="0" applyNumberFormat="1" applyFont="1" applyFill="1" applyBorder="1" applyAlignment="1">
      <alignment horizontal="right" vertical="top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3" fontId="2" fillId="2" borderId="10" xfId="0" applyNumberFormat="1" applyFont="1" applyFill="1" applyBorder="1" applyAlignment="1">
      <alignment horizontal="right" vertical="top"/>
    </xf>
    <xf numFmtId="0" fontId="2" fillId="2" borderId="0" xfId="0" applyFont="1" applyFill="1" applyAlignment="1">
      <alignment vertical="top"/>
    </xf>
    <xf numFmtId="3" fontId="3" fillId="2" borderId="0" xfId="0" applyNumberFormat="1" applyFont="1" applyFill="1" applyAlignment="1">
      <alignment horizontal="left"/>
    </xf>
    <xf numFmtId="0" fontId="9" fillId="2" borderId="0" xfId="0" applyFont="1" applyFill="1"/>
    <xf numFmtId="164" fontId="6" fillId="0" borderId="3" xfId="0" applyNumberFormat="1" applyFont="1" applyBorder="1" applyAlignment="1">
      <alignment horizontal="right" vertical="center"/>
    </xf>
    <xf numFmtId="164" fontId="6" fillId="0" borderId="8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164" fontId="3" fillId="3" borderId="3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activeCell="A6" sqref="A6"/>
    </sheetView>
  </sheetViews>
  <sheetFormatPr defaultRowHeight="12.75" x14ac:dyDescent="0.2"/>
  <sheetData>
    <row r="1" spans="1:8" x14ac:dyDescent="0.2">
      <c r="A1" s="79" t="s">
        <v>6</v>
      </c>
      <c r="B1" s="79"/>
      <c r="C1" s="79"/>
      <c r="D1" s="79"/>
      <c r="E1" s="79"/>
      <c r="F1" s="79"/>
      <c r="G1" s="79"/>
      <c r="H1" s="79"/>
    </row>
    <row r="3" spans="1:8" x14ac:dyDescent="0.2">
      <c r="A3" t="s">
        <v>7</v>
      </c>
    </row>
    <row r="4" spans="1:8" x14ac:dyDescent="0.2">
      <c r="A4" s="24" t="s">
        <v>121</v>
      </c>
    </row>
    <row r="5" spans="1:8" x14ac:dyDescent="0.2">
      <c r="A5" s="24" t="s">
        <v>122</v>
      </c>
    </row>
    <row r="7" spans="1:8" x14ac:dyDescent="0.2">
      <c r="A7" t="s">
        <v>19</v>
      </c>
    </row>
    <row r="8" spans="1:8" x14ac:dyDescent="0.2">
      <c r="A8" t="s">
        <v>8</v>
      </c>
    </row>
    <row r="9" spans="1:8" x14ac:dyDescent="0.2">
      <c r="A9" t="s">
        <v>25</v>
      </c>
    </row>
    <row r="10" spans="1:8" x14ac:dyDescent="0.2">
      <c r="A10" t="s">
        <v>26</v>
      </c>
    </row>
    <row r="11" spans="1:8" x14ac:dyDescent="0.2">
      <c r="A11" t="s">
        <v>27</v>
      </c>
    </row>
    <row r="12" spans="1:8" x14ac:dyDescent="0.2">
      <c r="A12" t="s">
        <v>9</v>
      </c>
    </row>
    <row r="13" spans="1:8" x14ac:dyDescent="0.2">
      <c r="A13" t="s">
        <v>10</v>
      </c>
    </row>
    <row r="14" spans="1:8" x14ac:dyDescent="0.2">
      <c r="A14" t="s">
        <v>20</v>
      </c>
    </row>
    <row r="15" spans="1:8" x14ac:dyDescent="0.2">
      <c r="A15" t="s">
        <v>21</v>
      </c>
    </row>
    <row r="16" spans="1:8" x14ac:dyDescent="0.2">
      <c r="A16" t="s">
        <v>22</v>
      </c>
    </row>
    <row r="17" spans="1:1" x14ac:dyDescent="0.2">
      <c r="A17" t="s">
        <v>28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18</v>
      </c>
    </row>
    <row r="23" spans="1:1" x14ac:dyDescent="0.2">
      <c r="A23" t="s">
        <v>15</v>
      </c>
    </row>
    <row r="25" spans="1:1" x14ac:dyDescent="0.2">
      <c r="A25" t="s">
        <v>120</v>
      </c>
    </row>
    <row r="26" spans="1:1" x14ac:dyDescent="0.2">
      <c r="A26" t="s">
        <v>123</v>
      </c>
    </row>
  </sheetData>
  <mergeCells count="1">
    <mergeCell ref="A1:H1"/>
  </mergeCells>
  <phoneticPr fontId="1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0"/>
  <sheetViews>
    <sheetView workbookViewId="0">
      <selection activeCell="J28" sqref="J28"/>
    </sheetView>
  </sheetViews>
  <sheetFormatPr defaultColWidth="9.140625" defaultRowHeight="12" x14ac:dyDescent="0.2"/>
  <cols>
    <col min="1" max="1" width="34.7109375" style="49" customWidth="1"/>
    <col min="2" max="9" width="11.7109375" style="49" customWidth="1"/>
    <col min="10" max="11" width="13.7109375" style="49" customWidth="1"/>
    <col min="12" max="16384" width="9.140625" style="49"/>
  </cols>
  <sheetData>
    <row r="1" spans="1:11" ht="24" customHeight="1" x14ac:dyDescent="0.2">
      <c r="A1" s="77" t="s">
        <v>124</v>
      </c>
      <c r="B1" s="78" t="s">
        <v>215</v>
      </c>
      <c r="C1" s="78" t="s">
        <v>216</v>
      </c>
      <c r="D1" s="78" t="s">
        <v>217</v>
      </c>
      <c r="E1" s="78" t="s">
        <v>218</v>
      </c>
      <c r="F1" s="78" t="s">
        <v>219</v>
      </c>
      <c r="G1" s="78" t="s">
        <v>220</v>
      </c>
      <c r="H1" s="78" t="s">
        <v>221</v>
      </c>
      <c r="I1" s="78" t="s">
        <v>222</v>
      </c>
      <c r="J1" s="78" t="s">
        <v>223</v>
      </c>
      <c r="K1" s="55" t="s">
        <v>224</v>
      </c>
    </row>
    <row r="2" spans="1:11" ht="12" customHeight="1" x14ac:dyDescent="0.2">
      <c r="A2" s="56" t="str">
        <f>'Pregnant Women Participating'!A2</f>
        <v>Connecticut</v>
      </c>
      <c r="B2" s="57">
        <v>6294</v>
      </c>
      <c r="C2" s="58">
        <v>6191</v>
      </c>
      <c r="D2" s="58">
        <v>6116</v>
      </c>
      <c r="E2" s="58">
        <v>6095</v>
      </c>
      <c r="F2" s="58">
        <v>6091</v>
      </c>
      <c r="G2" s="58">
        <v>6123</v>
      </c>
      <c r="H2" s="58">
        <v>6160</v>
      </c>
      <c r="I2" s="58">
        <v>6226</v>
      </c>
      <c r="J2" s="59">
        <v>6102</v>
      </c>
      <c r="K2" s="57">
        <f t="shared" ref="K2:K90" si="0">IF(SUM(B2:J2)&gt;0,AVERAGE(B2:J2),"0")</f>
        <v>6155.333333333333</v>
      </c>
    </row>
    <row r="3" spans="1:11" ht="12" customHeight="1" x14ac:dyDescent="0.2">
      <c r="A3" s="56" t="str">
        <f>'Pregnant Women Participating'!A3</f>
        <v>Maine</v>
      </c>
      <c r="B3" s="57">
        <v>2221</v>
      </c>
      <c r="C3" s="58">
        <v>2181</v>
      </c>
      <c r="D3" s="58">
        <v>2110</v>
      </c>
      <c r="E3" s="58">
        <v>2091</v>
      </c>
      <c r="F3" s="58">
        <v>2006</v>
      </c>
      <c r="G3" s="58">
        <v>1960</v>
      </c>
      <c r="H3" s="58">
        <v>1955</v>
      </c>
      <c r="I3" s="58">
        <v>1977</v>
      </c>
      <c r="J3" s="59">
        <v>1943</v>
      </c>
      <c r="K3" s="57">
        <f t="shared" si="0"/>
        <v>2049.3333333333335</v>
      </c>
    </row>
    <row r="4" spans="1:11" ht="12" customHeight="1" x14ac:dyDescent="0.2">
      <c r="A4" s="56" t="str">
        <f>'Pregnant Women Participating'!A4</f>
        <v>Massachusetts</v>
      </c>
      <c r="B4" s="57">
        <v>13201</v>
      </c>
      <c r="C4" s="58">
        <v>13076</v>
      </c>
      <c r="D4" s="58">
        <v>12875</v>
      </c>
      <c r="E4" s="58">
        <v>12916</v>
      </c>
      <c r="F4" s="58">
        <v>13043</v>
      </c>
      <c r="G4" s="58">
        <v>13221</v>
      </c>
      <c r="H4" s="58">
        <v>13171</v>
      </c>
      <c r="I4" s="58">
        <v>13222</v>
      </c>
      <c r="J4" s="59">
        <v>13073</v>
      </c>
      <c r="K4" s="57">
        <f t="shared" si="0"/>
        <v>13088.666666666666</v>
      </c>
    </row>
    <row r="5" spans="1:11" ht="12" customHeight="1" x14ac:dyDescent="0.2">
      <c r="A5" s="56" t="str">
        <f>'Pregnant Women Participating'!A5</f>
        <v>New Hampshire</v>
      </c>
      <c r="B5" s="57">
        <v>1343</v>
      </c>
      <c r="C5" s="58">
        <v>1362</v>
      </c>
      <c r="D5" s="58">
        <v>1338</v>
      </c>
      <c r="E5" s="58">
        <v>1345</v>
      </c>
      <c r="F5" s="58">
        <v>1324</v>
      </c>
      <c r="G5" s="58">
        <v>1292</v>
      </c>
      <c r="H5" s="58">
        <v>1311</v>
      </c>
      <c r="I5" s="58">
        <v>1337</v>
      </c>
      <c r="J5" s="59">
        <v>1332</v>
      </c>
      <c r="K5" s="57">
        <f t="shared" si="0"/>
        <v>1331.5555555555557</v>
      </c>
    </row>
    <row r="6" spans="1:11" ht="12" customHeight="1" x14ac:dyDescent="0.2">
      <c r="A6" s="56" t="str">
        <f>'Pregnant Women Participating'!A6</f>
        <v>New York</v>
      </c>
      <c r="B6" s="57">
        <v>39784</v>
      </c>
      <c r="C6" s="58">
        <v>39384</v>
      </c>
      <c r="D6" s="58">
        <v>38967</v>
      </c>
      <c r="E6" s="58">
        <v>39251</v>
      </c>
      <c r="F6" s="58">
        <v>39253</v>
      </c>
      <c r="G6" s="58">
        <v>39411</v>
      </c>
      <c r="H6" s="58">
        <v>39410</v>
      </c>
      <c r="I6" s="58">
        <v>39485</v>
      </c>
      <c r="J6" s="59">
        <v>38714</v>
      </c>
      <c r="K6" s="57">
        <f t="shared" si="0"/>
        <v>39295.444444444445</v>
      </c>
    </row>
    <row r="7" spans="1:11" ht="12" customHeight="1" x14ac:dyDescent="0.2">
      <c r="A7" s="56" t="str">
        <f>'Pregnant Women Participating'!A7</f>
        <v>Rhode Island</v>
      </c>
      <c r="B7" s="57">
        <v>2477</v>
      </c>
      <c r="C7" s="58">
        <v>2448</v>
      </c>
      <c r="D7" s="58">
        <v>2448</v>
      </c>
      <c r="E7" s="58">
        <v>2470</v>
      </c>
      <c r="F7" s="58">
        <v>2525</v>
      </c>
      <c r="G7" s="58">
        <v>2516</v>
      </c>
      <c r="H7" s="58">
        <v>2549</v>
      </c>
      <c r="I7" s="58">
        <v>2588</v>
      </c>
      <c r="J7" s="59">
        <v>2519</v>
      </c>
      <c r="K7" s="57">
        <f t="shared" si="0"/>
        <v>2504.4444444444443</v>
      </c>
    </row>
    <row r="8" spans="1:11" ht="12" customHeight="1" x14ac:dyDescent="0.2">
      <c r="A8" s="56" t="str">
        <f>'Pregnant Women Participating'!A8</f>
        <v>Vermont</v>
      </c>
      <c r="B8" s="57">
        <v>816</v>
      </c>
      <c r="C8" s="58">
        <v>833</v>
      </c>
      <c r="D8" s="58">
        <v>815</v>
      </c>
      <c r="E8" s="58">
        <v>831</v>
      </c>
      <c r="F8" s="58">
        <v>846</v>
      </c>
      <c r="G8" s="58">
        <v>844</v>
      </c>
      <c r="H8" s="58">
        <v>843</v>
      </c>
      <c r="I8" s="58">
        <v>837</v>
      </c>
      <c r="J8" s="59">
        <v>811</v>
      </c>
      <c r="K8" s="57">
        <f t="shared" si="0"/>
        <v>830.66666666666663</v>
      </c>
    </row>
    <row r="9" spans="1:11" ht="12" customHeight="1" x14ac:dyDescent="0.2">
      <c r="A9" s="56" t="str">
        <f>'Pregnant Women Participating'!A9</f>
        <v>Virgin Islands</v>
      </c>
      <c r="B9" s="57">
        <v>176</v>
      </c>
      <c r="C9" s="58">
        <v>166</v>
      </c>
      <c r="D9" s="58">
        <v>165</v>
      </c>
      <c r="E9" s="58">
        <v>159</v>
      </c>
      <c r="F9" s="58">
        <v>158</v>
      </c>
      <c r="G9" s="58">
        <v>163</v>
      </c>
      <c r="H9" s="58">
        <v>157</v>
      </c>
      <c r="I9" s="58">
        <v>165</v>
      </c>
      <c r="J9" s="59">
        <v>166</v>
      </c>
      <c r="K9" s="57">
        <f t="shared" si="0"/>
        <v>163.88888888888889</v>
      </c>
    </row>
    <row r="10" spans="1:11" ht="12" customHeight="1" x14ac:dyDescent="0.2">
      <c r="A10" s="56" t="str">
        <f>'Pregnant Women Participating'!A10</f>
        <v>Indian Township, ME</v>
      </c>
      <c r="B10" s="57">
        <v>1</v>
      </c>
      <c r="C10" s="58">
        <v>2</v>
      </c>
      <c r="D10" s="58">
        <v>7</v>
      </c>
      <c r="E10" s="58">
        <v>8</v>
      </c>
      <c r="F10" s="58">
        <v>4</v>
      </c>
      <c r="G10" s="58">
        <v>4</v>
      </c>
      <c r="H10" s="58">
        <v>4</v>
      </c>
      <c r="I10" s="58">
        <v>4</v>
      </c>
      <c r="J10" s="59">
        <v>4</v>
      </c>
      <c r="K10" s="57">
        <f t="shared" si="0"/>
        <v>4.2222222222222223</v>
      </c>
    </row>
    <row r="11" spans="1:11" ht="12" customHeight="1" x14ac:dyDescent="0.2">
      <c r="A11" s="56" t="str">
        <f>'Pregnant Women Participating'!A11</f>
        <v>Pleasant Point, ME</v>
      </c>
      <c r="B11" s="57">
        <v>7</v>
      </c>
      <c r="C11" s="58">
        <v>7</v>
      </c>
      <c r="D11" s="58">
        <v>8</v>
      </c>
      <c r="E11" s="58">
        <v>7</v>
      </c>
      <c r="F11" s="58">
        <v>7</v>
      </c>
      <c r="G11" s="58">
        <v>8</v>
      </c>
      <c r="H11" s="58">
        <v>9</v>
      </c>
      <c r="I11" s="58">
        <v>8</v>
      </c>
      <c r="J11" s="59">
        <v>0</v>
      </c>
      <c r="K11" s="57">
        <f t="shared" si="0"/>
        <v>6.7777777777777777</v>
      </c>
    </row>
    <row r="12" spans="1:11" ht="12" customHeight="1" x14ac:dyDescent="0.2">
      <c r="A12" s="56" t="str">
        <f>'Pregnant Women Participating'!A12</f>
        <v>Delaware</v>
      </c>
      <c r="B12" s="57">
        <v>2816</v>
      </c>
      <c r="C12" s="58">
        <v>2821</v>
      </c>
      <c r="D12" s="58">
        <v>2760</v>
      </c>
      <c r="E12" s="58">
        <v>2769</v>
      </c>
      <c r="F12" s="58">
        <v>2807</v>
      </c>
      <c r="G12" s="58">
        <v>2866</v>
      </c>
      <c r="H12" s="58">
        <v>2814</v>
      </c>
      <c r="I12" s="58">
        <v>2902</v>
      </c>
      <c r="J12" s="59">
        <v>2835</v>
      </c>
      <c r="K12" s="57">
        <f t="shared" si="0"/>
        <v>2821.1111111111113</v>
      </c>
    </row>
    <row r="13" spans="1:11" ht="12" customHeight="1" x14ac:dyDescent="0.2">
      <c r="A13" s="56" t="str">
        <f>'Pregnant Women Participating'!A13</f>
        <v>District of Columbia</v>
      </c>
      <c r="B13" s="57">
        <v>1667</v>
      </c>
      <c r="C13" s="58">
        <v>1662</v>
      </c>
      <c r="D13" s="58">
        <v>1613</v>
      </c>
      <c r="E13" s="58">
        <v>1622</v>
      </c>
      <c r="F13" s="58">
        <v>1589</v>
      </c>
      <c r="G13" s="58">
        <v>1559</v>
      </c>
      <c r="H13" s="58">
        <v>1525</v>
      </c>
      <c r="I13" s="58">
        <v>1539</v>
      </c>
      <c r="J13" s="59">
        <v>1531</v>
      </c>
      <c r="K13" s="57">
        <f t="shared" si="0"/>
        <v>1589.6666666666667</v>
      </c>
    </row>
    <row r="14" spans="1:11" ht="12" customHeight="1" x14ac:dyDescent="0.2">
      <c r="A14" s="56" t="str">
        <f>'Pregnant Women Participating'!A14</f>
        <v>Maryland</v>
      </c>
      <c r="B14" s="57">
        <v>14064</v>
      </c>
      <c r="C14" s="58">
        <v>13990</v>
      </c>
      <c r="D14" s="58">
        <v>13892</v>
      </c>
      <c r="E14" s="58">
        <v>13872</v>
      </c>
      <c r="F14" s="58">
        <v>13791</v>
      </c>
      <c r="G14" s="58">
        <v>13829</v>
      </c>
      <c r="H14" s="58">
        <v>13918</v>
      </c>
      <c r="I14" s="58">
        <v>14021</v>
      </c>
      <c r="J14" s="59">
        <v>13913</v>
      </c>
      <c r="K14" s="57">
        <f t="shared" si="0"/>
        <v>13921.111111111111</v>
      </c>
    </row>
    <row r="15" spans="1:11" ht="12" customHeight="1" x14ac:dyDescent="0.2">
      <c r="A15" s="56" t="str">
        <f>'Pregnant Women Participating'!A15</f>
        <v>New Jersey</v>
      </c>
      <c r="B15" s="57">
        <v>16650</v>
      </c>
      <c r="C15" s="58">
        <v>16331</v>
      </c>
      <c r="D15" s="58">
        <v>15778</v>
      </c>
      <c r="E15" s="58">
        <v>15695</v>
      </c>
      <c r="F15" s="58">
        <v>15859</v>
      </c>
      <c r="G15" s="58">
        <v>15950</v>
      </c>
      <c r="H15" s="58">
        <v>16038</v>
      </c>
      <c r="I15" s="58">
        <v>16053</v>
      </c>
      <c r="J15" s="59">
        <v>15828</v>
      </c>
      <c r="K15" s="57">
        <f t="shared" si="0"/>
        <v>16020.222222222223</v>
      </c>
    </row>
    <row r="16" spans="1:11" ht="12" customHeight="1" x14ac:dyDescent="0.2">
      <c r="A16" s="56" t="str">
        <f>'Pregnant Women Participating'!A16</f>
        <v>Pennsylvania</v>
      </c>
      <c r="B16" s="57">
        <v>30357</v>
      </c>
      <c r="C16" s="58">
        <v>30209</v>
      </c>
      <c r="D16" s="58">
        <v>29727</v>
      </c>
      <c r="E16" s="58">
        <v>30062</v>
      </c>
      <c r="F16" s="58">
        <v>30302</v>
      </c>
      <c r="G16" s="58">
        <v>30243</v>
      </c>
      <c r="H16" s="58">
        <v>30610</v>
      </c>
      <c r="I16" s="58">
        <v>30653</v>
      </c>
      <c r="J16" s="59">
        <v>30275</v>
      </c>
      <c r="K16" s="57">
        <f t="shared" si="0"/>
        <v>30270.888888888891</v>
      </c>
    </row>
    <row r="17" spans="1:11" ht="12" customHeight="1" x14ac:dyDescent="0.2">
      <c r="A17" s="56" t="str">
        <f>'Pregnant Women Participating'!A17</f>
        <v>Puerto Rico</v>
      </c>
      <c r="B17" s="57">
        <v>9612</v>
      </c>
      <c r="C17" s="58">
        <v>9502</v>
      </c>
      <c r="D17" s="58">
        <v>9389</v>
      </c>
      <c r="E17" s="58">
        <v>9506</v>
      </c>
      <c r="F17" s="58">
        <v>9549</v>
      </c>
      <c r="G17" s="58">
        <v>9412</v>
      </c>
      <c r="H17" s="58">
        <v>9483</v>
      </c>
      <c r="I17" s="58">
        <v>9601</v>
      </c>
      <c r="J17" s="59">
        <v>9473</v>
      </c>
      <c r="K17" s="57">
        <f t="shared" si="0"/>
        <v>9503</v>
      </c>
    </row>
    <row r="18" spans="1:11" ht="12" customHeight="1" x14ac:dyDescent="0.2">
      <c r="A18" s="56" t="str">
        <f>'Pregnant Women Participating'!A18</f>
        <v>Virginia</v>
      </c>
      <c r="B18" s="57">
        <v>17797</v>
      </c>
      <c r="C18" s="58">
        <v>17366</v>
      </c>
      <c r="D18" s="58">
        <v>16962</v>
      </c>
      <c r="E18" s="58">
        <v>16979</v>
      </c>
      <c r="F18" s="58">
        <v>17080</v>
      </c>
      <c r="G18" s="58">
        <v>17161</v>
      </c>
      <c r="H18" s="58">
        <v>17260</v>
      </c>
      <c r="I18" s="58">
        <v>17392</v>
      </c>
      <c r="J18" s="59">
        <v>17195</v>
      </c>
      <c r="K18" s="57">
        <f t="shared" si="0"/>
        <v>17243.555555555555</v>
      </c>
    </row>
    <row r="19" spans="1:11" ht="12" customHeight="1" x14ac:dyDescent="0.2">
      <c r="A19" s="56" t="str">
        <f>'Pregnant Women Participating'!A19</f>
        <v>West Virginia</v>
      </c>
      <c r="B19" s="57">
        <v>6402</v>
      </c>
      <c r="C19" s="58">
        <v>6394</v>
      </c>
      <c r="D19" s="58">
        <v>6294</v>
      </c>
      <c r="E19" s="58">
        <v>6279</v>
      </c>
      <c r="F19" s="58">
        <v>6188</v>
      </c>
      <c r="G19" s="58">
        <v>6281</v>
      </c>
      <c r="H19" s="58">
        <v>6266</v>
      </c>
      <c r="I19" s="58">
        <v>6263</v>
      </c>
      <c r="J19" s="59">
        <v>6214</v>
      </c>
      <c r="K19" s="57">
        <f t="shared" si="0"/>
        <v>6286.7777777777774</v>
      </c>
    </row>
    <row r="20" spans="1:11" ht="12" customHeight="1" x14ac:dyDescent="0.2">
      <c r="A20" s="56" t="str">
        <f>'Pregnant Women Participating'!A20</f>
        <v>Alabama</v>
      </c>
      <c r="B20" s="57">
        <v>23877</v>
      </c>
      <c r="C20" s="58">
        <v>23634</v>
      </c>
      <c r="D20" s="58">
        <v>23421</v>
      </c>
      <c r="E20" s="58">
        <v>23518</v>
      </c>
      <c r="F20" s="58">
        <v>23215</v>
      </c>
      <c r="G20" s="58">
        <v>23244</v>
      </c>
      <c r="H20" s="58">
        <v>23225</v>
      </c>
      <c r="I20" s="58">
        <v>23362</v>
      </c>
      <c r="J20" s="59">
        <v>23248</v>
      </c>
      <c r="K20" s="57">
        <f t="shared" si="0"/>
        <v>23416</v>
      </c>
    </row>
    <row r="21" spans="1:11" ht="12" customHeight="1" x14ac:dyDescent="0.2">
      <c r="A21" s="56" t="str">
        <f>'Pregnant Women Participating'!A21</f>
        <v>Florida</v>
      </c>
      <c r="B21" s="57">
        <v>52328</v>
      </c>
      <c r="C21" s="58">
        <v>51509</v>
      </c>
      <c r="D21" s="58">
        <v>50717</v>
      </c>
      <c r="E21" s="58">
        <v>50880</v>
      </c>
      <c r="F21" s="58">
        <v>51298</v>
      </c>
      <c r="G21" s="58">
        <v>52785</v>
      </c>
      <c r="H21" s="58">
        <v>52214</v>
      </c>
      <c r="I21" s="58">
        <v>52519</v>
      </c>
      <c r="J21" s="59">
        <v>50888</v>
      </c>
      <c r="K21" s="57">
        <f t="shared" si="0"/>
        <v>51682</v>
      </c>
    </row>
    <row r="22" spans="1:11" ht="12" customHeight="1" x14ac:dyDescent="0.2">
      <c r="A22" s="56" t="str">
        <f>'Pregnant Women Participating'!A22</f>
        <v>Georgia</v>
      </c>
      <c r="B22" s="57">
        <v>37877</v>
      </c>
      <c r="C22" s="58">
        <v>37731</v>
      </c>
      <c r="D22" s="58">
        <v>37447</v>
      </c>
      <c r="E22" s="58">
        <v>37437</v>
      </c>
      <c r="F22" s="58">
        <v>37548</v>
      </c>
      <c r="G22" s="58">
        <v>37713</v>
      </c>
      <c r="H22" s="58">
        <v>37523</v>
      </c>
      <c r="I22" s="58">
        <v>37882</v>
      </c>
      <c r="J22" s="59">
        <v>37792</v>
      </c>
      <c r="K22" s="57">
        <f t="shared" si="0"/>
        <v>37661.111111111109</v>
      </c>
    </row>
    <row r="23" spans="1:11" ht="12" customHeight="1" x14ac:dyDescent="0.2">
      <c r="A23" s="56" t="str">
        <f>'Pregnant Women Participating'!A23</f>
        <v>Kentucky</v>
      </c>
      <c r="B23" s="57">
        <v>17435</v>
      </c>
      <c r="C23" s="58">
        <v>17425</v>
      </c>
      <c r="D23" s="58">
        <v>17212</v>
      </c>
      <c r="E23" s="58">
        <v>17519</v>
      </c>
      <c r="F23" s="58">
        <v>17707</v>
      </c>
      <c r="G23" s="58">
        <v>17757</v>
      </c>
      <c r="H23" s="58">
        <v>17802</v>
      </c>
      <c r="I23" s="58">
        <v>17889</v>
      </c>
      <c r="J23" s="59">
        <v>17612</v>
      </c>
      <c r="K23" s="57">
        <f t="shared" si="0"/>
        <v>17595.333333333332</v>
      </c>
    </row>
    <row r="24" spans="1:11" ht="12" customHeight="1" x14ac:dyDescent="0.2">
      <c r="A24" s="56" t="str">
        <f>'Pregnant Women Participating'!A24</f>
        <v>Mississippi</v>
      </c>
      <c r="B24" s="57">
        <v>14673</v>
      </c>
      <c r="C24" s="58">
        <v>14842</v>
      </c>
      <c r="D24" s="58">
        <v>14555</v>
      </c>
      <c r="E24" s="58">
        <v>14331</v>
      </c>
      <c r="F24" s="58">
        <v>14474</v>
      </c>
      <c r="G24" s="58">
        <v>14640</v>
      </c>
      <c r="H24" s="58">
        <v>14793</v>
      </c>
      <c r="I24" s="58">
        <v>14730</v>
      </c>
      <c r="J24" s="59">
        <v>14514</v>
      </c>
      <c r="K24" s="57">
        <f t="shared" si="0"/>
        <v>14616.888888888889</v>
      </c>
    </row>
    <row r="25" spans="1:11" ht="12" customHeight="1" x14ac:dyDescent="0.2">
      <c r="A25" s="56" t="str">
        <f>'Pregnant Women Participating'!A25</f>
        <v>North Carolina</v>
      </c>
      <c r="B25" s="57">
        <v>34025</v>
      </c>
      <c r="C25" s="58">
        <v>33298</v>
      </c>
      <c r="D25" s="58">
        <v>32789</v>
      </c>
      <c r="E25" s="58">
        <v>33135</v>
      </c>
      <c r="F25" s="58">
        <v>33151</v>
      </c>
      <c r="G25" s="58">
        <v>33306</v>
      </c>
      <c r="H25" s="58">
        <v>33705</v>
      </c>
      <c r="I25" s="58">
        <v>33831</v>
      </c>
      <c r="J25" s="59">
        <v>33779</v>
      </c>
      <c r="K25" s="57">
        <f t="shared" si="0"/>
        <v>33446.555555555555</v>
      </c>
    </row>
    <row r="26" spans="1:11" ht="12" customHeight="1" x14ac:dyDescent="0.2">
      <c r="A26" s="56" t="str">
        <f>'Pregnant Women Participating'!A26</f>
        <v>South Carolina</v>
      </c>
      <c r="B26" s="57">
        <v>16819</v>
      </c>
      <c r="C26" s="58">
        <v>16666</v>
      </c>
      <c r="D26" s="58">
        <v>16390</v>
      </c>
      <c r="E26" s="58">
        <v>16564</v>
      </c>
      <c r="F26" s="58">
        <v>16667</v>
      </c>
      <c r="G26" s="58">
        <v>16907</v>
      </c>
      <c r="H26" s="58">
        <v>16900</v>
      </c>
      <c r="I26" s="58">
        <v>16921</v>
      </c>
      <c r="J26" s="59">
        <v>16814</v>
      </c>
      <c r="K26" s="57">
        <f t="shared" si="0"/>
        <v>16738.666666666668</v>
      </c>
    </row>
    <row r="27" spans="1:11" ht="12" customHeight="1" x14ac:dyDescent="0.2">
      <c r="A27" s="56" t="str">
        <f>'Pregnant Women Participating'!A27</f>
        <v>Tennessee</v>
      </c>
      <c r="B27" s="57">
        <v>21664</v>
      </c>
      <c r="C27" s="58">
        <v>21443</v>
      </c>
      <c r="D27" s="58">
        <v>20728</v>
      </c>
      <c r="E27" s="58">
        <v>20761</v>
      </c>
      <c r="F27" s="58">
        <v>21137</v>
      </c>
      <c r="G27" s="58">
        <v>21321</v>
      </c>
      <c r="H27" s="58">
        <v>21470</v>
      </c>
      <c r="I27" s="58">
        <v>21603</v>
      </c>
      <c r="J27" s="59">
        <v>21367</v>
      </c>
      <c r="K27" s="57">
        <f t="shared" si="0"/>
        <v>21277.111111111109</v>
      </c>
    </row>
    <row r="28" spans="1:11" ht="12" customHeight="1" x14ac:dyDescent="0.2">
      <c r="A28" s="56" t="str">
        <f>'Pregnant Women Participating'!A28</f>
        <v>Choctaw Indians, MS</v>
      </c>
      <c r="B28" s="57">
        <v>127</v>
      </c>
      <c r="C28" s="58">
        <v>120</v>
      </c>
      <c r="D28" s="58">
        <v>126</v>
      </c>
      <c r="E28" s="58">
        <v>129</v>
      </c>
      <c r="F28" s="58">
        <v>121</v>
      </c>
      <c r="G28" s="58">
        <v>119</v>
      </c>
      <c r="H28" s="58">
        <v>141</v>
      </c>
      <c r="I28" s="58">
        <v>144</v>
      </c>
      <c r="J28" s="59">
        <v>145</v>
      </c>
      <c r="K28" s="57">
        <f t="shared" si="0"/>
        <v>130.22222222222223</v>
      </c>
    </row>
    <row r="29" spans="1:11" ht="12" customHeight="1" x14ac:dyDescent="0.2">
      <c r="A29" s="56" t="str">
        <f>'Pregnant Women Participating'!A29</f>
        <v>Eastern Cherokee, NC</v>
      </c>
      <c r="B29" s="57">
        <v>41</v>
      </c>
      <c r="C29" s="58">
        <v>43</v>
      </c>
      <c r="D29" s="58">
        <v>46</v>
      </c>
      <c r="E29" s="58">
        <v>44</v>
      </c>
      <c r="F29" s="58">
        <v>44</v>
      </c>
      <c r="G29" s="58">
        <v>46</v>
      </c>
      <c r="H29" s="58">
        <v>49</v>
      </c>
      <c r="I29" s="58">
        <v>57</v>
      </c>
      <c r="J29" s="59">
        <v>58</v>
      </c>
      <c r="K29" s="57">
        <f t="shared" si="0"/>
        <v>47.555555555555557</v>
      </c>
    </row>
    <row r="30" spans="1:11" ht="12" customHeight="1" x14ac:dyDescent="0.2">
      <c r="A30" s="56" t="str">
        <f>'Pregnant Women Participating'!A30</f>
        <v>Illinois</v>
      </c>
      <c r="B30" s="57">
        <v>26546</v>
      </c>
      <c r="C30" s="58">
        <v>26298</v>
      </c>
      <c r="D30" s="58">
        <v>25962</v>
      </c>
      <c r="E30" s="58">
        <v>26177</v>
      </c>
      <c r="F30" s="58">
        <v>26337</v>
      </c>
      <c r="G30" s="58">
        <v>26590</v>
      </c>
      <c r="H30" s="58">
        <v>26521</v>
      </c>
      <c r="I30" s="58">
        <v>26669</v>
      </c>
      <c r="J30" s="59">
        <v>26533</v>
      </c>
      <c r="K30" s="57">
        <f t="shared" si="0"/>
        <v>26403.666666666668</v>
      </c>
    </row>
    <row r="31" spans="1:11" ht="12" customHeight="1" x14ac:dyDescent="0.2">
      <c r="A31" s="56" t="str">
        <f>'Pregnant Women Participating'!A31</f>
        <v>Indiana</v>
      </c>
      <c r="B31" s="57">
        <v>21360</v>
      </c>
      <c r="C31" s="58">
        <v>21159</v>
      </c>
      <c r="D31" s="58">
        <v>20941</v>
      </c>
      <c r="E31" s="58">
        <v>21101</v>
      </c>
      <c r="F31" s="58">
        <v>21232</v>
      </c>
      <c r="G31" s="58">
        <v>21485</v>
      </c>
      <c r="H31" s="58">
        <v>21465</v>
      </c>
      <c r="I31" s="58">
        <v>21444</v>
      </c>
      <c r="J31" s="59">
        <v>21352</v>
      </c>
      <c r="K31" s="57">
        <f t="shared" si="0"/>
        <v>21282.111111111109</v>
      </c>
    </row>
    <row r="32" spans="1:11" ht="12" customHeight="1" x14ac:dyDescent="0.2">
      <c r="A32" s="56" t="str">
        <f>'Pregnant Women Participating'!A32</f>
        <v>Iowa</v>
      </c>
      <c r="B32" s="57">
        <v>8374</v>
      </c>
      <c r="C32" s="58">
        <v>8429</v>
      </c>
      <c r="D32" s="58">
        <v>8260</v>
      </c>
      <c r="E32" s="58">
        <v>9200</v>
      </c>
      <c r="F32" s="58">
        <v>9195</v>
      </c>
      <c r="G32" s="58">
        <v>9190</v>
      </c>
      <c r="H32" s="58">
        <v>9244</v>
      </c>
      <c r="I32" s="58">
        <v>9267</v>
      </c>
      <c r="J32" s="59">
        <v>9182</v>
      </c>
      <c r="K32" s="57">
        <f t="shared" si="0"/>
        <v>8926.7777777777774</v>
      </c>
    </row>
    <row r="33" spans="1:11" ht="12" customHeight="1" x14ac:dyDescent="0.2">
      <c r="A33" s="56" t="str">
        <f>'Pregnant Women Participating'!A33</f>
        <v>Michigan</v>
      </c>
      <c r="B33" s="57">
        <v>29879</v>
      </c>
      <c r="C33" s="58">
        <v>29550</v>
      </c>
      <c r="D33" s="58">
        <v>28993</v>
      </c>
      <c r="E33" s="58">
        <v>28795</v>
      </c>
      <c r="F33" s="58">
        <v>28780</v>
      </c>
      <c r="G33" s="58">
        <v>28660</v>
      </c>
      <c r="H33" s="58">
        <v>28585</v>
      </c>
      <c r="I33" s="58">
        <v>28668</v>
      </c>
      <c r="J33" s="59">
        <v>28374</v>
      </c>
      <c r="K33" s="57">
        <f t="shared" si="0"/>
        <v>28920.444444444445</v>
      </c>
    </row>
    <row r="34" spans="1:11" ht="12" customHeight="1" x14ac:dyDescent="0.2">
      <c r="A34" s="56" t="str">
        <f>'Pregnant Women Participating'!A34</f>
        <v>Minnesota</v>
      </c>
      <c r="B34" s="57">
        <v>11261</v>
      </c>
      <c r="C34" s="58">
        <v>11129</v>
      </c>
      <c r="D34" s="58">
        <v>10989</v>
      </c>
      <c r="E34" s="58">
        <v>10987</v>
      </c>
      <c r="F34" s="58">
        <v>10873</v>
      </c>
      <c r="G34" s="58">
        <v>10930</v>
      </c>
      <c r="H34" s="58">
        <v>10945</v>
      </c>
      <c r="I34" s="58">
        <v>11061</v>
      </c>
      <c r="J34" s="59">
        <v>10978</v>
      </c>
      <c r="K34" s="57">
        <f t="shared" si="0"/>
        <v>11017</v>
      </c>
    </row>
    <row r="35" spans="1:11" ht="12" customHeight="1" x14ac:dyDescent="0.2">
      <c r="A35" s="56" t="str">
        <f>'Pregnant Women Participating'!A35</f>
        <v>Ohio</v>
      </c>
      <c r="B35" s="57">
        <v>36246</v>
      </c>
      <c r="C35" s="58">
        <v>35895</v>
      </c>
      <c r="D35" s="58">
        <v>34927</v>
      </c>
      <c r="E35" s="58">
        <v>35209</v>
      </c>
      <c r="F35" s="58">
        <v>35135</v>
      </c>
      <c r="G35" s="58">
        <v>34842</v>
      </c>
      <c r="H35" s="58">
        <v>35277</v>
      </c>
      <c r="I35" s="58">
        <v>35459</v>
      </c>
      <c r="J35" s="59">
        <v>35113</v>
      </c>
      <c r="K35" s="57">
        <f t="shared" si="0"/>
        <v>35344.777777777781</v>
      </c>
    </row>
    <row r="36" spans="1:11" ht="12" customHeight="1" x14ac:dyDescent="0.2">
      <c r="A36" s="56" t="str">
        <f>'Pregnant Women Participating'!A36</f>
        <v>Wisconsin</v>
      </c>
      <c r="B36" s="57">
        <v>12937</v>
      </c>
      <c r="C36" s="58">
        <v>12819</v>
      </c>
      <c r="D36" s="58">
        <v>12714</v>
      </c>
      <c r="E36" s="58">
        <v>12805</v>
      </c>
      <c r="F36" s="58">
        <v>12649</v>
      </c>
      <c r="G36" s="58">
        <v>12716</v>
      </c>
      <c r="H36" s="58">
        <v>12778</v>
      </c>
      <c r="I36" s="58">
        <v>12810</v>
      </c>
      <c r="J36" s="59">
        <v>12543</v>
      </c>
      <c r="K36" s="57">
        <f t="shared" si="0"/>
        <v>12752.333333333334</v>
      </c>
    </row>
    <row r="37" spans="1:11" ht="12" customHeight="1" x14ac:dyDescent="0.2">
      <c r="A37" s="56" t="str">
        <f>'Pregnant Women Participating'!A37</f>
        <v>Arizona</v>
      </c>
      <c r="B37" s="57">
        <v>19921</v>
      </c>
      <c r="C37" s="58">
        <v>19454</v>
      </c>
      <c r="D37" s="58">
        <v>18949</v>
      </c>
      <c r="E37" s="58">
        <v>19432</v>
      </c>
      <c r="F37" s="58">
        <v>19694</v>
      </c>
      <c r="G37" s="58">
        <v>19806</v>
      </c>
      <c r="H37" s="58">
        <v>20110</v>
      </c>
      <c r="I37" s="58">
        <v>20265</v>
      </c>
      <c r="J37" s="59">
        <v>20144</v>
      </c>
      <c r="K37" s="57">
        <f t="shared" si="0"/>
        <v>19752.777777777777</v>
      </c>
    </row>
    <row r="38" spans="1:11" ht="12" customHeight="1" x14ac:dyDescent="0.2">
      <c r="A38" s="56" t="str">
        <f>'Pregnant Women Participating'!A38</f>
        <v>Arkansas</v>
      </c>
      <c r="B38" s="57">
        <v>12941</v>
      </c>
      <c r="C38" s="58">
        <v>13249</v>
      </c>
      <c r="D38" s="58">
        <v>13092</v>
      </c>
      <c r="E38" s="58">
        <v>13002</v>
      </c>
      <c r="F38" s="58">
        <v>13123</v>
      </c>
      <c r="G38" s="58">
        <v>13171</v>
      </c>
      <c r="H38" s="58">
        <v>13251</v>
      </c>
      <c r="I38" s="58">
        <v>13378</v>
      </c>
      <c r="J38" s="59">
        <v>13183</v>
      </c>
      <c r="K38" s="57">
        <f t="shared" si="0"/>
        <v>13154.444444444445</v>
      </c>
    </row>
    <row r="39" spans="1:11" ht="12" customHeight="1" x14ac:dyDescent="0.2">
      <c r="A39" s="56" t="str">
        <f>'Pregnant Women Participating'!A39</f>
        <v>Louisiana</v>
      </c>
      <c r="B39" s="57">
        <v>22502</v>
      </c>
      <c r="C39" s="58">
        <v>22396</v>
      </c>
      <c r="D39" s="58">
        <v>22081</v>
      </c>
      <c r="E39" s="58">
        <v>21844</v>
      </c>
      <c r="F39" s="58">
        <v>21572</v>
      </c>
      <c r="G39" s="58">
        <v>21644</v>
      </c>
      <c r="H39" s="58">
        <v>21862</v>
      </c>
      <c r="I39" s="58">
        <v>21950</v>
      </c>
      <c r="J39" s="59">
        <v>21713</v>
      </c>
      <c r="K39" s="57">
        <f t="shared" si="0"/>
        <v>21951.555555555555</v>
      </c>
    </row>
    <row r="40" spans="1:11" ht="12" customHeight="1" x14ac:dyDescent="0.2">
      <c r="A40" s="56" t="str">
        <f>'Pregnant Women Participating'!A40</f>
        <v>New Mexico</v>
      </c>
      <c r="B40" s="57">
        <v>5393</v>
      </c>
      <c r="C40" s="58">
        <v>5374</v>
      </c>
      <c r="D40" s="58">
        <v>5322</v>
      </c>
      <c r="E40" s="58">
        <v>5291</v>
      </c>
      <c r="F40" s="58">
        <v>5305</v>
      </c>
      <c r="G40" s="58">
        <v>5292</v>
      </c>
      <c r="H40" s="58">
        <v>5319</v>
      </c>
      <c r="I40" s="58">
        <v>5325</v>
      </c>
      <c r="J40" s="59">
        <v>5339</v>
      </c>
      <c r="K40" s="57">
        <f t="shared" si="0"/>
        <v>5328.8888888888887</v>
      </c>
    </row>
    <row r="41" spans="1:11" ht="12" customHeight="1" x14ac:dyDescent="0.2">
      <c r="A41" s="56" t="str">
        <f>'Pregnant Women Participating'!A41</f>
        <v>Oklahoma</v>
      </c>
      <c r="B41" s="57">
        <v>13524</v>
      </c>
      <c r="C41" s="58">
        <v>13315</v>
      </c>
      <c r="D41" s="58">
        <v>13170</v>
      </c>
      <c r="E41" s="58">
        <v>13242</v>
      </c>
      <c r="F41" s="58">
        <v>13109</v>
      </c>
      <c r="G41" s="58">
        <v>13100</v>
      </c>
      <c r="H41" s="58">
        <v>13129</v>
      </c>
      <c r="I41" s="58">
        <v>13180</v>
      </c>
      <c r="J41" s="59">
        <v>14455</v>
      </c>
      <c r="K41" s="57">
        <f t="shared" si="0"/>
        <v>13358.222222222223</v>
      </c>
    </row>
    <row r="42" spans="1:11" ht="12" customHeight="1" x14ac:dyDescent="0.2">
      <c r="A42" s="56" t="str">
        <f>'Pregnant Women Participating'!A42</f>
        <v>Texas</v>
      </c>
      <c r="B42" s="57">
        <v>75579</v>
      </c>
      <c r="C42" s="58">
        <v>74880</v>
      </c>
      <c r="D42" s="58">
        <v>73919</v>
      </c>
      <c r="E42" s="58">
        <v>74971</v>
      </c>
      <c r="F42" s="58">
        <v>75058</v>
      </c>
      <c r="G42" s="58">
        <v>75291</v>
      </c>
      <c r="H42" s="58">
        <v>76404</v>
      </c>
      <c r="I42" s="58">
        <v>77109</v>
      </c>
      <c r="J42" s="59">
        <v>76873</v>
      </c>
      <c r="K42" s="57">
        <f t="shared" si="0"/>
        <v>75564.888888888891</v>
      </c>
    </row>
    <row r="43" spans="1:11" ht="12" customHeight="1" x14ac:dyDescent="0.2">
      <c r="A43" s="56" t="str">
        <f>'Pregnant Women Participating'!A43</f>
        <v>Utah</v>
      </c>
      <c r="B43" s="57">
        <v>5401</v>
      </c>
      <c r="C43" s="58">
        <v>5346</v>
      </c>
      <c r="D43" s="58">
        <v>5220</v>
      </c>
      <c r="E43" s="58">
        <v>5200</v>
      </c>
      <c r="F43" s="58">
        <v>5253</v>
      </c>
      <c r="G43" s="58">
        <v>5287</v>
      </c>
      <c r="H43" s="58">
        <v>5378</v>
      </c>
      <c r="I43" s="58">
        <v>5435</v>
      </c>
      <c r="J43" s="59">
        <v>5413</v>
      </c>
      <c r="K43" s="57">
        <f t="shared" si="0"/>
        <v>5325.8888888888887</v>
      </c>
    </row>
    <row r="44" spans="1:11" ht="12" customHeight="1" x14ac:dyDescent="0.2">
      <c r="A44" s="56" t="str">
        <f>'Pregnant Women Participating'!A44</f>
        <v>Inter-Tribal Council, AZ</v>
      </c>
      <c r="B44" s="57">
        <v>865</v>
      </c>
      <c r="C44" s="58">
        <v>842</v>
      </c>
      <c r="D44" s="58">
        <v>837</v>
      </c>
      <c r="E44" s="58">
        <v>850</v>
      </c>
      <c r="F44" s="58">
        <v>865</v>
      </c>
      <c r="G44" s="58">
        <v>880</v>
      </c>
      <c r="H44" s="58">
        <v>862</v>
      </c>
      <c r="I44" s="58">
        <v>880</v>
      </c>
      <c r="J44" s="59">
        <v>880</v>
      </c>
      <c r="K44" s="57">
        <f t="shared" si="0"/>
        <v>862.33333333333337</v>
      </c>
    </row>
    <row r="45" spans="1:11" ht="12" customHeight="1" x14ac:dyDescent="0.2">
      <c r="A45" s="56" t="str">
        <f>'Pregnant Women Participating'!A45</f>
        <v>Navajo Nation, AZ</v>
      </c>
      <c r="B45" s="57">
        <v>17</v>
      </c>
      <c r="C45" s="58">
        <v>466</v>
      </c>
      <c r="D45" s="58">
        <v>444</v>
      </c>
      <c r="E45" s="58">
        <v>473</v>
      </c>
      <c r="F45" s="58">
        <v>460</v>
      </c>
      <c r="G45" s="58">
        <v>472</v>
      </c>
      <c r="H45" s="58">
        <v>489</v>
      </c>
      <c r="I45" s="58">
        <v>487</v>
      </c>
      <c r="J45" s="59">
        <v>480</v>
      </c>
      <c r="K45" s="57">
        <f t="shared" si="0"/>
        <v>420.88888888888891</v>
      </c>
    </row>
    <row r="46" spans="1:11" ht="12" customHeight="1" x14ac:dyDescent="0.2">
      <c r="A46" s="56" t="str">
        <f>'Pregnant Women Participating'!A46</f>
        <v>Acoma, Canoncito &amp; Laguna, NM</v>
      </c>
      <c r="B46" s="57">
        <v>27</v>
      </c>
      <c r="C46" s="58">
        <v>26</v>
      </c>
      <c r="D46" s="58">
        <v>30</v>
      </c>
      <c r="E46" s="58">
        <v>37</v>
      </c>
      <c r="F46" s="58">
        <v>35</v>
      </c>
      <c r="G46" s="58">
        <v>38</v>
      </c>
      <c r="H46" s="58">
        <v>36</v>
      </c>
      <c r="I46" s="58">
        <v>39</v>
      </c>
      <c r="J46" s="59">
        <v>39</v>
      </c>
      <c r="K46" s="57">
        <f t="shared" si="0"/>
        <v>34.111111111111114</v>
      </c>
    </row>
    <row r="47" spans="1:11" ht="12" customHeight="1" x14ac:dyDescent="0.2">
      <c r="A47" s="56" t="str">
        <f>'Pregnant Women Participating'!A47</f>
        <v>Eight Northern Pueblos, NM</v>
      </c>
      <c r="B47" s="57">
        <v>53</v>
      </c>
      <c r="C47" s="58">
        <v>55</v>
      </c>
      <c r="D47" s="58">
        <v>55</v>
      </c>
      <c r="E47" s="58">
        <v>57</v>
      </c>
      <c r="F47" s="58">
        <v>55</v>
      </c>
      <c r="G47" s="58">
        <v>48</v>
      </c>
      <c r="H47" s="58">
        <v>53</v>
      </c>
      <c r="I47" s="58">
        <v>53</v>
      </c>
      <c r="J47" s="59">
        <v>43</v>
      </c>
      <c r="K47" s="57">
        <f t="shared" si="0"/>
        <v>52.444444444444443</v>
      </c>
    </row>
    <row r="48" spans="1:11" ht="12" customHeight="1" x14ac:dyDescent="0.2">
      <c r="A48" s="56" t="str">
        <f>'Pregnant Women Participating'!A48</f>
        <v>Five Sandoval Pueblos, NM</v>
      </c>
      <c r="B48" s="57">
        <v>28</v>
      </c>
      <c r="C48" s="58">
        <v>29</v>
      </c>
      <c r="D48" s="58">
        <v>28</v>
      </c>
      <c r="E48" s="58">
        <v>26</v>
      </c>
      <c r="F48" s="58">
        <v>6</v>
      </c>
      <c r="G48" s="58">
        <v>29</v>
      </c>
      <c r="H48" s="58">
        <v>28</v>
      </c>
      <c r="I48" s="58">
        <v>31</v>
      </c>
      <c r="J48" s="59">
        <v>28</v>
      </c>
      <c r="K48" s="57">
        <f t="shared" si="0"/>
        <v>25.888888888888889</v>
      </c>
    </row>
    <row r="49" spans="1:11" ht="12" customHeight="1" x14ac:dyDescent="0.2">
      <c r="A49" s="56" t="str">
        <f>'Pregnant Women Participating'!A49</f>
        <v>Isleta Pueblo, NM</v>
      </c>
      <c r="B49" s="57">
        <v>202</v>
      </c>
      <c r="C49" s="58">
        <v>203</v>
      </c>
      <c r="D49" s="58">
        <v>206</v>
      </c>
      <c r="E49" s="58">
        <v>194</v>
      </c>
      <c r="F49" s="58">
        <v>188</v>
      </c>
      <c r="G49" s="58">
        <v>170</v>
      </c>
      <c r="H49" s="58">
        <v>173</v>
      </c>
      <c r="I49" s="58">
        <v>168</v>
      </c>
      <c r="J49" s="59">
        <v>162</v>
      </c>
      <c r="K49" s="57">
        <f t="shared" si="0"/>
        <v>185.11111111111111</v>
      </c>
    </row>
    <row r="50" spans="1:11" ht="12" customHeight="1" x14ac:dyDescent="0.2">
      <c r="A50" s="56" t="str">
        <f>'Pregnant Women Participating'!A50</f>
        <v>San Felipe Pueblo, NM</v>
      </c>
      <c r="B50" s="57">
        <v>24</v>
      </c>
      <c r="C50" s="58">
        <v>23</v>
      </c>
      <c r="D50" s="58">
        <v>23</v>
      </c>
      <c r="E50" s="58">
        <v>27</v>
      </c>
      <c r="F50" s="58">
        <v>30</v>
      </c>
      <c r="G50" s="58">
        <v>23</v>
      </c>
      <c r="H50" s="58">
        <v>23</v>
      </c>
      <c r="I50" s="58">
        <v>23</v>
      </c>
      <c r="J50" s="59">
        <v>27</v>
      </c>
      <c r="K50" s="57">
        <f t="shared" si="0"/>
        <v>24.777777777777779</v>
      </c>
    </row>
    <row r="51" spans="1:11" ht="12" customHeight="1" x14ac:dyDescent="0.2">
      <c r="A51" s="56" t="str">
        <f>'Pregnant Women Participating'!A51</f>
        <v>Santo Domingo Tribe, NM</v>
      </c>
      <c r="B51" s="57">
        <v>10</v>
      </c>
      <c r="C51" s="58">
        <v>14</v>
      </c>
      <c r="D51" s="58">
        <v>13</v>
      </c>
      <c r="E51" s="58">
        <v>12</v>
      </c>
      <c r="F51" s="58">
        <v>10</v>
      </c>
      <c r="G51" s="58">
        <v>11</v>
      </c>
      <c r="H51" s="58">
        <v>11</v>
      </c>
      <c r="I51" s="58">
        <v>3</v>
      </c>
      <c r="J51" s="59">
        <v>10</v>
      </c>
      <c r="K51" s="57">
        <f t="shared" si="0"/>
        <v>10.444444444444445</v>
      </c>
    </row>
    <row r="52" spans="1:11" ht="12" customHeight="1" x14ac:dyDescent="0.2">
      <c r="A52" s="56" t="str">
        <f>'Pregnant Women Participating'!A52</f>
        <v>Zuni Pueblo, NM</v>
      </c>
      <c r="B52" s="57">
        <v>37</v>
      </c>
      <c r="C52" s="58">
        <v>41</v>
      </c>
      <c r="D52" s="58">
        <v>38</v>
      </c>
      <c r="E52" s="58">
        <v>36</v>
      </c>
      <c r="F52" s="58">
        <v>33</v>
      </c>
      <c r="G52" s="58">
        <v>31</v>
      </c>
      <c r="H52" s="58">
        <v>31</v>
      </c>
      <c r="I52" s="58">
        <v>33</v>
      </c>
      <c r="J52" s="59">
        <v>34</v>
      </c>
      <c r="K52" s="57">
        <f t="shared" si="0"/>
        <v>34.888888888888886</v>
      </c>
    </row>
    <row r="53" spans="1:11" ht="12" customHeight="1" x14ac:dyDescent="0.2">
      <c r="A53" s="56" t="str">
        <f>'Pregnant Women Participating'!A53</f>
        <v>Cherokee Nation, OK</v>
      </c>
      <c r="B53" s="57">
        <v>1239</v>
      </c>
      <c r="C53" s="58">
        <v>1251</v>
      </c>
      <c r="D53" s="58">
        <v>1268</v>
      </c>
      <c r="E53" s="58">
        <v>1279</v>
      </c>
      <c r="F53" s="58">
        <v>1307</v>
      </c>
      <c r="G53" s="58">
        <v>1313</v>
      </c>
      <c r="H53" s="58">
        <v>1315</v>
      </c>
      <c r="I53" s="58">
        <v>1353</v>
      </c>
      <c r="J53" s="59">
        <v>1349</v>
      </c>
      <c r="K53" s="57">
        <f t="shared" si="0"/>
        <v>1297.1111111111111</v>
      </c>
    </row>
    <row r="54" spans="1:11" ht="12" customHeight="1" x14ac:dyDescent="0.2">
      <c r="A54" s="56" t="str">
        <f>'Pregnant Women Participating'!A54</f>
        <v>Chickasaw Nation, OK</v>
      </c>
      <c r="B54" s="57">
        <v>643</v>
      </c>
      <c r="C54" s="58">
        <v>667</v>
      </c>
      <c r="D54" s="58">
        <v>645</v>
      </c>
      <c r="E54" s="58">
        <v>678</v>
      </c>
      <c r="F54" s="58">
        <v>657</v>
      </c>
      <c r="G54" s="58">
        <v>659</v>
      </c>
      <c r="H54" s="58">
        <v>659</v>
      </c>
      <c r="I54" s="58">
        <v>657</v>
      </c>
      <c r="J54" s="59">
        <v>667</v>
      </c>
      <c r="K54" s="57">
        <f t="shared" si="0"/>
        <v>659.11111111111109</v>
      </c>
    </row>
    <row r="55" spans="1:11" ht="12" customHeight="1" x14ac:dyDescent="0.2">
      <c r="A55" s="56" t="str">
        <f>'Pregnant Women Participating'!A55</f>
        <v>Choctaw Nation, OK</v>
      </c>
      <c r="B55" s="57">
        <v>909</v>
      </c>
      <c r="C55" s="58">
        <v>902</v>
      </c>
      <c r="D55" s="58">
        <v>859</v>
      </c>
      <c r="E55" s="58">
        <v>855</v>
      </c>
      <c r="F55" s="58">
        <v>828</v>
      </c>
      <c r="G55" s="58">
        <v>821</v>
      </c>
      <c r="H55" s="58">
        <v>813</v>
      </c>
      <c r="I55" s="58">
        <v>810</v>
      </c>
      <c r="J55" s="59">
        <v>802</v>
      </c>
      <c r="K55" s="57">
        <f t="shared" si="0"/>
        <v>844.33333333333337</v>
      </c>
    </row>
    <row r="56" spans="1:11" ht="12" customHeight="1" x14ac:dyDescent="0.2">
      <c r="A56" s="56" t="str">
        <f>'Pregnant Women Participating'!A56</f>
        <v>Citizen Potawatomi Nation, OK</v>
      </c>
      <c r="B56" s="57">
        <v>229</v>
      </c>
      <c r="C56" s="58">
        <v>231</v>
      </c>
      <c r="D56" s="58">
        <v>229</v>
      </c>
      <c r="E56" s="58">
        <v>215</v>
      </c>
      <c r="F56" s="58">
        <v>213</v>
      </c>
      <c r="G56" s="58">
        <v>209</v>
      </c>
      <c r="H56" s="58">
        <v>211</v>
      </c>
      <c r="I56" s="58">
        <v>199</v>
      </c>
      <c r="J56" s="59">
        <v>197</v>
      </c>
      <c r="K56" s="57">
        <f t="shared" si="0"/>
        <v>214.77777777777777</v>
      </c>
    </row>
    <row r="57" spans="1:11" ht="12" customHeight="1" x14ac:dyDescent="0.2">
      <c r="A57" s="56" t="str">
        <f>'Pregnant Women Participating'!A57</f>
        <v>Inter-Tribal Council, OK</v>
      </c>
      <c r="B57" s="57">
        <v>96</v>
      </c>
      <c r="C57" s="58">
        <v>89</v>
      </c>
      <c r="D57" s="58">
        <v>88</v>
      </c>
      <c r="E57" s="58">
        <v>90</v>
      </c>
      <c r="F57" s="58">
        <v>93</v>
      </c>
      <c r="G57" s="58">
        <v>97</v>
      </c>
      <c r="H57" s="58">
        <v>105</v>
      </c>
      <c r="I57" s="58">
        <v>114</v>
      </c>
      <c r="J57" s="59">
        <v>109</v>
      </c>
      <c r="K57" s="57">
        <f t="shared" si="0"/>
        <v>97.888888888888886</v>
      </c>
    </row>
    <row r="58" spans="1:11" ht="12" customHeight="1" x14ac:dyDescent="0.2">
      <c r="A58" s="56" t="str">
        <f>'Pregnant Women Participating'!A58</f>
        <v>Muscogee Creek Nation, OK</v>
      </c>
      <c r="B58" s="57">
        <v>331</v>
      </c>
      <c r="C58" s="58">
        <v>322</v>
      </c>
      <c r="D58" s="58">
        <v>314</v>
      </c>
      <c r="E58" s="58">
        <v>328</v>
      </c>
      <c r="F58" s="58">
        <v>328</v>
      </c>
      <c r="G58" s="58">
        <v>321</v>
      </c>
      <c r="H58" s="58">
        <v>326</v>
      </c>
      <c r="I58" s="58">
        <v>319</v>
      </c>
      <c r="J58" s="59">
        <v>315</v>
      </c>
      <c r="K58" s="57">
        <f t="shared" si="0"/>
        <v>322.66666666666669</v>
      </c>
    </row>
    <row r="59" spans="1:11" ht="12" customHeight="1" x14ac:dyDescent="0.2">
      <c r="A59" s="56" t="str">
        <f>'Pregnant Women Participating'!A59</f>
        <v>Osage Tribal Council, OK</v>
      </c>
      <c r="B59" s="57">
        <v>556</v>
      </c>
      <c r="C59" s="58">
        <v>565</v>
      </c>
      <c r="D59" s="58">
        <v>546</v>
      </c>
      <c r="E59" s="58">
        <v>555</v>
      </c>
      <c r="F59" s="58">
        <v>535</v>
      </c>
      <c r="G59" s="58">
        <v>540</v>
      </c>
      <c r="H59" s="58">
        <v>527</v>
      </c>
      <c r="I59" s="58">
        <v>523</v>
      </c>
      <c r="J59" s="59">
        <v>489</v>
      </c>
      <c r="K59" s="57">
        <f t="shared" si="0"/>
        <v>537.33333333333337</v>
      </c>
    </row>
    <row r="60" spans="1:11" ht="12" customHeight="1" x14ac:dyDescent="0.2">
      <c r="A60" s="56" t="str">
        <f>'Pregnant Women Participating'!A60</f>
        <v>Otoe-Missouria Tribe, OK</v>
      </c>
      <c r="B60" s="57">
        <v>64</v>
      </c>
      <c r="C60" s="58">
        <v>61</v>
      </c>
      <c r="D60" s="58">
        <v>63</v>
      </c>
      <c r="E60" s="58">
        <v>63</v>
      </c>
      <c r="F60" s="58">
        <v>61</v>
      </c>
      <c r="G60" s="58">
        <v>56</v>
      </c>
      <c r="H60" s="58">
        <v>63</v>
      </c>
      <c r="I60" s="58">
        <v>65</v>
      </c>
      <c r="J60" s="59">
        <v>64</v>
      </c>
      <c r="K60" s="57">
        <f t="shared" si="0"/>
        <v>62.222222222222221</v>
      </c>
    </row>
    <row r="61" spans="1:11" ht="12" customHeight="1" x14ac:dyDescent="0.2">
      <c r="A61" s="56" t="str">
        <f>'Pregnant Women Participating'!A61</f>
        <v>Wichita, Caddo &amp; Delaware (WCD), OK</v>
      </c>
      <c r="B61" s="57">
        <v>557</v>
      </c>
      <c r="C61" s="58">
        <v>535</v>
      </c>
      <c r="D61" s="58">
        <v>527</v>
      </c>
      <c r="E61" s="58">
        <v>545</v>
      </c>
      <c r="F61" s="58">
        <v>542</v>
      </c>
      <c r="G61" s="58">
        <v>543</v>
      </c>
      <c r="H61" s="58">
        <v>563</v>
      </c>
      <c r="I61" s="58">
        <v>559</v>
      </c>
      <c r="J61" s="59">
        <v>550</v>
      </c>
      <c r="K61" s="57">
        <f t="shared" si="0"/>
        <v>546.77777777777783</v>
      </c>
    </row>
    <row r="62" spans="1:11" ht="12" customHeight="1" x14ac:dyDescent="0.2">
      <c r="A62" s="56" t="str">
        <f>'Pregnant Women Participating'!A62</f>
        <v>Colorado</v>
      </c>
      <c r="B62" s="57">
        <v>10629</v>
      </c>
      <c r="C62" s="58">
        <v>10695</v>
      </c>
      <c r="D62" s="58">
        <v>10480</v>
      </c>
      <c r="E62" s="58">
        <v>10658</v>
      </c>
      <c r="F62" s="58">
        <v>10718</v>
      </c>
      <c r="G62" s="58">
        <v>10615</v>
      </c>
      <c r="H62" s="58">
        <v>10603</v>
      </c>
      <c r="I62" s="58">
        <v>10574</v>
      </c>
      <c r="J62" s="59">
        <v>10493</v>
      </c>
      <c r="K62" s="57">
        <f t="shared" si="0"/>
        <v>10607.222222222223</v>
      </c>
    </row>
    <row r="63" spans="1:11" ht="12" customHeight="1" x14ac:dyDescent="0.2">
      <c r="A63" s="56" t="str">
        <f>'Pregnant Women Participating'!A63</f>
        <v>Kansas</v>
      </c>
      <c r="B63" s="57">
        <v>6547</v>
      </c>
      <c r="C63" s="58">
        <v>6547</v>
      </c>
      <c r="D63" s="58">
        <v>6472</v>
      </c>
      <c r="E63" s="58">
        <v>6449</v>
      </c>
      <c r="F63" s="58">
        <v>6443</v>
      </c>
      <c r="G63" s="58">
        <v>6461</v>
      </c>
      <c r="H63" s="58">
        <v>6508</v>
      </c>
      <c r="I63" s="58">
        <v>6599</v>
      </c>
      <c r="J63" s="59">
        <v>6442</v>
      </c>
      <c r="K63" s="57">
        <f t="shared" si="0"/>
        <v>6496.4444444444443</v>
      </c>
    </row>
    <row r="64" spans="1:11" ht="12" customHeight="1" x14ac:dyDescent="0.2">
      <c r="A64" s="56" t="str">
        <f>'Pregnant Women Participating'!A64</f>
        <v>Missouri</v>
      </c>
      <c r="B64" s="57">
        <v>16688</v>
      </c>
      <c r="C64" s="58">
        <v>16811</v>
      </c>
      <c r="D64" s="58">
        <v>16444</v>
      </c>
      <c r="E64" s="58">
        <v>16584</v>
      </c>
      <c r="F64" s="58">
        <v>16574</v>
      </c>
      <c r="G64" s="58">
        <v>16713</v>
      </c>
      <c r="H64" s="58">
        <v>16887</v>
      </c>
      <c r="I64" s="58">
        <v>17116</v>
      </c>
      <c r="J64" s="59">
        <v>16916</v>
      </c>
      <c r="K64" s="57">
        <f t="shared" si="0"/>
        <v>16748.111111111109</v>
      </c>
    </row>
    <row r="65" spans="1:11" ht="12" customHeight="1" x14ac:dyDescent="0.2">
      <c r="A65" s="56" t="str">
        <f>'Pregnant Women Participating'!A65</f>
        <v>Montana</v>
      </c>
      <c r="B65" s="57">
        <v>1771</v>
      </c>
      <c r="C65" s="58">
        <v>1766</v>
      </c>
      <c r="D65" s="58">
        <v>1775</v>
      </c>
      <c r="E65" s="58">
        <v>1784</v>
      </c>
      <c r="F65" s="58">
        <v>1732</v>
      </c>
      <c r="G65" s="58">
        <v>1730</v>
      </c>
      <c r="H65" s="58">
        <v>1770</v>
      </c>
      <c r="I65" s="58">
        <v>1765</v>
      </c>
      <c r="J65" s="59">
        <v>1696</v>
      </c>
      <c r="K65" s="57">
        <f t="shared" si="0"/>
        <v>1754.3333333333333</v>
      </c>
    </row>
    <row r="66" spans="1:11" ht="12" customHeight="1" x14ac:dyDescent="0.2">
      <c r="A66" s="56" t="str">
        <f>'Pregnant Women Participating'!A66</f>
        <v>Nebraska</v>
      </c>
      <c r="B66" s="57">
        <v>4420</v>
      </c>
      <c r="C66" s="58">
        <v>4434</v>
      </c>
      <c r="D66" s="58">
        <v>4310</v>
      </c>
      <c r="E66" s="58">
        <v>4314</v>
      </c>
      <c r="F66" s="58">
        <v>4415</v>
      </c>
      <c r="G66" s="58">
        <v>4461</v>
      </c>
      <c r="H66" s="58">
        <v>4553</v>
      </c>
      <c r="I66" s="58">
        <v>4615</v>
      </c>
      <c r="J66" s="59">
        <v>5044</v>
      </c>
      <c r="K66" s="57">
        <f t="shared" si="0"/>
        <v>4507.333333333333</v>
      </c>
    </row>
    <row r="67" spans="1:11" ht="12" customHeight="1" x14ac:dyDescent="0.2">
      <c r="A67" s="56" t="str">
        <f>'Pregnant Women Participating'!A67</f>
        <v>North Dakota</v>
      </c>
      <c r="B67" s="57">
        <v>1492</v>
      </c>
      <c r="C67" s="58">
        <v>1445</v>
      </c>
      <c r="D67" s="58">
        <v>1406</v>
      </c>
      <c r="E67" s="58">
        <v>1394</v>
      </c>
      <c r="F67" s="58">
        <v>1364</v>
      </c>
      <c r="G67" s="58">
        <v>1364</v>
      </c>
      <c r="H67" s="58">
        <v>1375</v>
      </c>
      <c r="I67" s="58">
        <v>1397</v>
      </c>
      <c r="J67" s="59">
        <v>1384</v>
      </c>
      <c r="K67" s="57">
        <f t="shared" si="0"/>
        <v>1402.3333333333333</v>
      </c>
    </row>
    <row r="68" spans="1:11" ht="12" customHeight="1" x14ac:dyDescent="0.2">
      <c r="A68" s="56" t="str">
        <f>'Pregnant Women Participating'!A68</f>
        <v>South Dakota</v>
      </c>
      <c r="B68" s="57">
        <v>1895</v>
      </c>
      <c r="C68" s="58">
        <v>1900</v>
      </c>
      <c r="D68" s="58">
        <v>1896</v>
      </c>
      <c r="E68" s="58">
        <v>1901</v>
      </c>
      <c r="F68" s="58">
        <v>1927</v>
      </c>
      <c r="G68" s="58">
        <v>1952</v>
      </c>
      <c r="H68" s="58">
        <v>1980</v>
      </c>
      <c r="I68" s="58">
        <v>1974</v>
      </c>
      <c r="J68" s="59">
        <v>1927</v>
      </c>
      <c r="K68" s="57">
        <f t="shared" si="0"/>
        <v>1928</v>
      </c>
    </row>
    <row r="69" spans="1:11" ht="12" customHeight="1" x14ac:dyDescent="0.2">
      <c r="A69" s="56" t="str">
        <f>'Pregnant Women Participating'!A69</f>
        <v>Wyoming</v>
      </c>
      <c r="B69" s="57">
        <v>1042</v>
      </c>
      <c r="C69" s="58">
        <v>1066</v>
      </c>
      <c r="D69" s="58">
        <v>1047</v>
      </c>
      <c r="E69" s="58">
        <v>1049</v>
      </c>
      <c r="F69" s="58">
        <v>1040</v>
      </c>
      <c r="G69" s="58">
        <v>1043</v>
      </c>
      <c r="H69" s="58">
        <v>1058</v>
      </c>
      <c r="I69" s="58">
        <v>1083</v>
      </c>
      <c r="J69" s="59">
        <v>1080</v>
      </c>
      <c r="K69" s="57">
        <f t="shared" si="0"/>
        <v>1056.4444444444443</v>
      </c>
    </row>
    <row r="70" spans="1:11" ht="12" customHeight="1" x14ac:dyDescent="0.2">
      <c r="A70" s="56" t="str">
        <f>'Pregnant Women Participating'!A70</f>
        <v>Ute Mountain Ute Tribe, CO</v>
      </c>
      <c r="B70" s="57">
        <v>21</v>
      </c>
      <c r="C70" s="58">
        <v>22</v>
      </c>
      <c r="D70" s="58">
        <v>23</v>
      </c>
      <c r="E70" s="58">
        <v>22</v>
      </c>
      <c r="F70" s="58">
        <v>21</v>
      </c>
      <c r="G70" s="58">
        <v>22</v>
      </c>
      <c r="H70" s="58">
        <v>16</v>
      </c>
      <c r="I70" s="58">
        <v>13</v>
      </c>
      <c r="J70" s="59">
        <v>17</v>
      </c>
      <c r="K70" s="57">
        <f t="shared" si="0"/>
        <v>19.666666666666668</v>
      </c>
    </row>
    <row r="71" spans="1:11" ht="12" customHeight="1" x14ac:dyDescent="0.2">
      <c r="A71" s="56" t="str">
        <f>'Pregnant Women Participating'!A71</f>
        <v>Omaha Sioux, NE</v>
      </c>
      <c r="B71" s="57">
        <v>46</v>
      </c>
      <c r="C71" s="58">
        <v>56</v>
      </c>
      <c r="D71" s="58">
        <v>55</v>
      </c>
      <c r="E71" s="58">
        <v>55</v>
      </c>
      <c r="F71" s="58">
        <v>49</v>
      </c>
      <c r="G71" s="58">
        <v>50</v>
      </c>
      <c r="H71" s="58">
        <v>51</v>
      </c>
      <c r="I71" s="58">
        <v>46</v>
      </c>
      <c r="J71" s="59">
        <v>44</v>
      </c>
      <c r="K71" s="57">
        <f t="shared" si="0"/>
        <v>50.222222222222221</v>
      </c>
    </row>
    <row r="72" spans="1:11" ht="12" customHeight="1" x14ac:dyDescent="0.2">
      <c r="A72" s="56" t="str">
        <f>'Pregnant Women Participating'!A72</f>
        <v>Santee Sioux, NE</v>
      </c>
      <c r="B72" s="57">
        <v>13</v>
      </c>
      <c r="C72" s="58">
        <v>12</v>
      </c>
      <c r="D72" s="58">
        <v>12</v>
      </c>
      <c r="E72" s="58">
        <v>14</v>
      </c>
      <c r="F72" s="58">
        <v>13</v>
      </c>
      <c r="G72" s="58">
        <v>13</v>
      </c>
      <c r="H72" s="58">
        <v>15</v>
      </c>
      <c r="I72" s="58">
        <v>14</v>
      </c>
      <c r="J72" s="59">
        <v>15</v>
      </c>
      <c r="K72" s="57">
        <f t="shared" si="0"/>
        <v>13.444444444444445</v>
      </c>
    </row>
    <row r="73" spans="1:11" ht="12" customHeight="1" x14ac:dyDescent="0.2">
      <c r="A73" s="56" t="str">
        <f>'Pregnant Women Participating'!A73</f>
        <v>Winnebago Tribe, NE</v>
      </c>
      <c r="B73" s="57">
        <v>31</v>
      </c>
      <c r="C73" s="58">
        <v>34</v>
      </c>
      <c r="D73" s="58">
        <v>33</v>
      </c>
      <c r="E73" s="58">
        <v>34</v>
      </c>
      <c r="F73" s="58">
        <v>32</v>
      </c>
      <c r="G73" s="58">
        <v>28</v>
      </c>
      <c r="H73" s="58">
        <v>25</v>
      </c>
      <c r="I73" s="58">
        <v>26</v>
      </c>
      <c r="J73" s="59">
        <v>24</v>
      </c>
      <c r="K73" s="57">
        <f t="shared" si="0"/>
        <v>29.666666666666668</v>
      </c>
    </row>
    <row r="74" spans="1:11" ht="12" customHeight="1" x14ac:dyDescent="0.2">
      <c r="A74" s="56" t="str">
        <f>'Pregnant Women Participating'!A74</f>
        <v>Standing Rock Sioux Tribe, ND</v>
      </c>
      <c r="B74" s="57">
        <v>54</v>
      </c>
      <c r="C74" s="58">
        <v>67</v>
      </c>
      <c r="D74" s="58">
        <v>63</v>
      </c>
      <c r="E74" s="58">
        <v>63</v>
      </c>
      <c r="F74" s="58">
        <v>65</v>
      </c>
      <c r="G74" s="58">
        <v>61</v>
      </c>
      <c r="H74" s="58">
        <v>66</v>
      </c>
      <c r="I74" s="58">
        <v>64</v>
      </c>
      <c r="J74" s="59">
        <v>62</v>
      </c>
      <c r="K74" s="57">
        <f t="shared" si="0"/>
        <v>62.777777777777779</v>
      </c>
    </row>
    <row r="75" spans="1:11" ht="12" customHeight="1" x14ac:dyDescent="0.2">
      <c r="A75" s="56" t="str">
        <f>'Pregnant Women Participating'!A75</f>
        <v>Three Affiliated Tribes, ND</v>
      </c>
      <c r="B75" s="57">
        <v>19</v>
      </c>
      <c r="C75" s="58">
        <v>18</v>
      </c>
      <c r="D75" s="58">
        <v>16</v>
      </c>
      <c r="E75" s="58">
        <v>18</v>
      </c>
      <c r="F75" s="58">
        <v>23</v>
      </c>
      <c r="G75" s="58">
        <v>24</v>
      </c>
      <c r="H75" s="58">
        <v>24</v>
      </c>
      <c r="I75" s="58">
        <v>22</v>
      </c>
      <c r="J75" s="59">
        <v>24</v>
      </c>
      <c r="K75" s="57">
        <f t="shared" si="0"/>
        <v>20.888888888888889</v>
      </c>
    </row>
    <row r="76" spans="1:11" ht="12" customHeight="1" x14ac:dyDescent="0.2">
      <c r="A76" s="56" t="str">
        <f>'Pregnant Women Participating'!A76</f>
        <v>Cheyenne River Sioux, SD</v>
      </c>
      <c r="B76" s="57">
        <v>69</v>
      </c>
      <c r="C76" s="58">
        <v>78</v>
      </c>
      <c r="D76" s="58">
        <v>89</v>
      </c>
      <c r="E76" s="58">
        <v>78</v>
      </c>
      <c r="F76" s="58">
        <v>79</v>
      </c>
      <c r="G76" s="58">
        <v>77</v>
      </c>
      <c r="H76" s="58">
        <v>74</v>
      </c>
      <c r="I76" s="58">
        <v>73</v>
      </c>
      <c r="J76" s="59">
        <v>77</v>
      </c>
      <c r="K76" s="57">
        <f t="shared" si="0"/>
        <v>77.111111111111114</v>
      </c>
    </row>
    <row r="77" spans="1:11" ht="12" customHeight="1" x14ac:dyDescent="0.2">
      <c r="A77" s="56" t="str">
        <f>'Pregnant Women Participating'!A77</f>
        <v>Rosebud Sioux, SD</v>
      </c>
      <c r="B77" s="57">
        <v>108</v>
      </c>
      <c r="C77" s="58">
        <v>134</v>
      </c>
      <c r="D77" s="58">
        <v>124</v>
      </c>
      <c r="E77" s="58">
        <v>121</v>
      </c>
      <c r="F77" s="58">
        <v>117</v>
      </c>
      <c r="G77" s="58">
        <v>120</v>
      </c>
      <c r="H77" s="58">
        <v>120</v>
      </c>
      <c r="I77" s="58">
        <v>113</v>
      </c>
      <c r="J77" s="59">
        <v>115</v>
      </c>
      <c r="K77" s="57">
        <f t="shared" si="0"/>
        <v>119.11111111111111</v>
      </c>
    </row>
    <row r="78" spans="1:11" ht="12" customHeight="1" x14ac:dyDescent="0.2">
      <c r="A78" s="56" t="str">
        <f>'Pregnant Women Participating'!A78</f>
        <v>Northern Arapahoe, WY</v>
      </c>
      <c r="B78" s="57">
        <v>21</v>
      </c>
      <c r="C78" s="58">
        <v>29</v>
      </c>
      <c r="D78" s="58">
        <v>30</v>
      </c>
      <c r="E78" s="58">
        <v>29</v>
      </c>
      <c r="F78" s="58">
        <v>28</v>
      </c>
      <c r="G78" s="58">
        <v>31</v>
      </c>
      <c r="H78" s="58">
        <v>29</v>
      </c>
      <c r="I78" s="58">
        <v>34</v>
      </c>
      <c r="J78" s="59">
        <v>39</v>
      </c>
      <c r="K78" s="57">
        <f t="shared" si="0"/>
        <v>30</v>
      </c>
    </row>
    <row r="79" spans="1:11" ht="12" customHeight="1" x14ac:dyDescent="0.2">
      <c r="A79" s="56" t="str">
        <f>'Pregnant Women Participating'!A79</f>
        <v>Shoshone Tribe, WY</v>
      </c>
      <c r="B79" s="57">
        <v>12</v>
      </c>
      <c r="C79" s="58">
        <v>13</v>
      </c>
      <c r="D79" s="58">
        <v>14</v>
      </c>
      <c r="E79" s="58">
        <v>17</v>
      </c>
      <c r="F79" s="58">
        <v>16</v>
      </c>
      <c r="G79" s="58">
        <v>16</v>
      </c>
      <c r="H79" s="58">
        <v>17</v>
      </c>
      <c r="I79" s="58">
        <v>20</v>
      </c>
      <c r="J79" s="59">
        <v>16</v>
      </c>
      <c r="K79" s="57">
        <f t="shared" si="0"/>
        <v>15.666666666666666</v>
      </c>
    </row>
    <row r="80" spans="1:11" ht="12" customHeight="1" x14ac:dyDescent="0.2">
      <c r="A80" s="65" t="str">
        <f>'Pregnant Women Participating'!A80</f>
        <v>Alaska</v>
      </c>
      <c r="B80" s="57">
        <v>1438</v>
      </c>
      <c r="C80" s="58">
        <v>1452</v>
      </c>
      <c r="D80" s="58">
        <v>1446</v>
      </c>
      <c r="E80" s="58">
        <v>1418</v>
      </c>
      <c r="F80" s="58">
        <v>1398</v>
      </c>
      <c r="G80" s="58">
        <v>1412</v>
      </c>
      <c r="H80" s="58">
        <v>1417</v>
      </c>
      <c r="I80" s="58">
        <v>1447</v>
      </c>
      <c r="J80" s="59">
        <v>1858</v>
      </c>
      <c r="K80" s="57">
        <f t="shared" si="0"/>
        <v>1476.2222222222222</v>
      </c>
    </row>
    <row r="81" spans="1:11" ht="12" customHeight="1" x14ac:dyDescent="0.2">
      <c r="A81" s="65" t="str">
        <f>'Pregnant Women Participating'!A81</f>
        <v>American Samoa</v>
      </c>
      <c r="B81" s="57">
        <v>322</v>
      </c>
      <c r="C81" s="58">
        <v>313</v>
      </c>
      <c r="D81" s="58">
        <v>292</v>
      </c>
      <c r="E81" s="58">
        <v>308</v>
      </c>
      <c r="F81" s="58">
        <v>308</v>
      </c>
      <c r="G81" s="58">
        <v>307</v>
      </c>
      <c r="H81" s="58">
        <v>317</v>
      </c>
      <c r="I81" s="58">
        <v>335</v>
      </c>
      <c r="J81" s="59">
        <v>322</v>
      </c>
      <c r="K81" s="57">
        <f t="shared" si="0"/>
        <v>313.77777777777777</v>
      </c>
    </row>
    <row r="82" spans="1:11" ht="12" customHeight="1" x14ac:dyDescent="0.2">
      <c r="A82" s="65" t="str">
        <f>'Pregnant Women Participating'!A82</f>
        <v>California</v>
      </c>
      <c r="B82" s="57">
        <v>90501</v>
      </c>
      <c r="C82" s="58">
        <v>89520</v>
      </c>
      <c r="D82" s="58">
        <v>88383</v>
      </c>
      <c r="E82" s="58">
        <v>89339</v>
      </c>
      <c r="F82" s="58">
        <v>89213</v>
      </c>
      <c r="G82" s="58">
        <v>88787</v>
      </c>
      <c r="H82" s="58">
        <v>89435</v>
      </c>
      <c r="I82" s="58">
        <v>89617</v>
      </c>
      <c r="J82" s="59">
        <v>88807</v>
      </c>
      <c r="K82" s="57">
        <f t="shared" si="0"/>
        <v>89289.111111111109</v>
      </c>
    </row>
    <row r="83" spans="1:11" ht="12" customHeight="1" x14ac:dyDescent="0.2">
      <c r="A83" s="65" t="str">
        <f>'Pregnant Women Participating'!A83</f>
        <v>Guam</v>
      </c>
      <c r="B83" s="57">
        <v>796</v>
      </c>
      <c r="C83" s="58">
        <v>791</v>
      </c>
      <c r="D83" s="58">
        <v>793</v>
      </c>
      <c r="E83" s="58">
        <v>800</v>
      </c>
      <c r="F83" s="58">
        <v>809</v>
      </c>
      <c r="G83" s="58">
        <v>821</v>
      </c>
      <c r="H83" s="58">
        <v>801</v>
      </c>
      <c r="I83" s="58">
        <v>808</v>
      </c>
      <c r="J83" s="59">
        <v>822</v>
      </c>
      <c r="K83" s="57">
        <f t="shared" si="0"/>
        <v>804.55555555555554</v>
      </c>
    </row>
    <row r="84" spans="1:11" ht="12" customHeight="1" x14ac:dyDescent="0.2">
      <c r="A84" s="65" t="str">
        <f>'Pregnant Women Participating'!A84</f>
        <v>Hawaii</v>
      </c>
      <c r="B84" s="57">
        <v>2364</v>
      </c>
      <c r="C84" s="58">
        <v>2312</v>
      </c>
      <c r="D84" s="58">
        <v>2245</v>
      </c>
      <c r="E84" s="58">
        <v>2284</v>
      </c>
      <c r="F84" s="58">
        <v>2345</v>
      </c>
      <c r="G84" s="58">
        <v>2367</v>
      </c>
      <c r="H84" s="58">
        <v>2405</v>
      </c>
      <c r="I84" s="58">
        <v>2421</v>
      </c>
      <c r="J84" s="59">
        <v>2382</v>
      </c>
      <c r="K84" s="57">
        <f t="shared" si="0"/>
        <v>2347.2222222222222</v>
      </c>
    </row>
    <row r="85" spans="1:11" ht="12" customHeight="1" x14ac:dyDescent="0.2">
      <c r="A85" s="65" t="str">
        <f>'Pregnant Women Participating'!A85</f>
        <v>Idaho</v>
      </c>
      <c r="B85" s="57">
        <v>3159</v>
      </c>
      <c r="C85" s="58">
        <v>3152</v>
      </c>
      <c r="D85" s="58">
        <v>3126</v>
      </c>
      <c r="E85" s="58">
        <v>3116</v>
      </c>
      <c r="F85" s="58">
        <v>3095</v>
      </c>
      <c r="G85" s="58">
        <v>3111</v>
      </c>
      <c r="H85" s="58">
        <v>3123</v>
      </c>
      <c r="I85" s="58">
        <v>3155</v>
      </c>
      <c r="J85" s="59">
        <v>3165</v>
      </c>
      <c r="K85" s="57">
        <f t="shared" si="0"/>
        <v>3133.5555555555557</v>
      </c>
    </row>
    <row r="86" spans="1:11" ht="12" customHeight="1" x14ac:dyDescent="0.2">
      <c r="A86" s="65" t="str">
        <f>'Pregnant Women Participating'!A86</f>
        <v>Nevada</v>
      </c>
      <c r="B86" s="57">
        <v>7587</v>
      </c>
      <c r="C86" s="58">
        <v>7544</v>
      </c>
      <c r="D86" s="58">
        <v>8134</v>
      </c>
      <c r="E86" s="58">
        <v>8106</v>
      </c>
      <c r="F86" s="58">
        <v>8068</v>
      </c>
      <c r="G86" s="58">
        <v>8098</v>
      </c>
      <c r="H86" s="58">
        <v>8232</v>
      </c>
      <c r="I86" s="58">
        <v>8327</v>
      </c>
      <c r="J86" s="59">
        <v>8249</v>
      </c>
      <c r="K86" s="57">
        <f t="shared" si="0"/>
        <v>8038.333333333333</v>
      </c>
    </row>
    <row r="87" spans="1:11" ht="12" customHeight="1" x14ac:dyDescent="0.2">
      <c r="A87" s="65" t="str">
        <f>'Pregnant Women Participating'!A87</f>
        <v>Oregon</v>
      </c>
      <c r="B87" s="57">
        <v>8262</v>
      </c>
      <c r="C87" s="58">
        <v>8262</v>
      </c>
      <c r="D87" s="58">
        <v>8049</v>
      </c>
      <c r="E87" s="58">
        <v>8171</v>
      </c>
      <c r="F87" s="58">
        <v>8167</v>
      </c>
      <c r="G87" s="58">
        <v>8269</v>
      </c>
      <c r="H87" s="58">
        <v>8282</v>
      </c>
      <c r="I87" s="58">
        <v>8389</v>
      </c>
      <c r="J87" s="59">
        <v>8264</v>
      </c>
      <c r="K87" s="57">
        <f t="shared" si="0"/>
        <v>8235</v>
      </c>
    </row>
    <row r="88" spans="1:11" ht="12" customHeight="1" x14ac:dyDescent="0.2">
      <c r="A88" s="65" t="str">
        <f>'Pregnant Women Participating'!A88</f>
        <v>Washington</v>
      </c>
      <c r="B88" s="57">
        <v>12419</v>
      </c>
      <c r="C88" s="58">
        <v>12317</v>
      </c>
      <c r="D88" s="58">
        <v>12102</v>
      </c>
      <c r="E88" s="58">
        <v>12200</v>
      </c>
      <c r="F88" s="58">
        <v>12077</v>
      </c>
      <c r="G88" s="58">
        <v>12098</v>
      </c>
      <c r="H88" s="58">
        <v>12092</v>
      </c>
      <c r="I88" s="58">
        <v>12137</v>
      </c>
      <c r="J88" s="59">
        <v>12053</v>
      </c>
      <c r="K88" s="57">
        <f t="shared" si="0"/>
        <v>12166.111111111111</v>
      </c>
    </row>
    <row r="89" spans="1:11" ht="12" customHeight="1" x14ac:dyDescent="0.2">
      <c r="A89" s="65" t="str">
        <f>'Pregnant Women Participating'!A89</f>
        <v>Northern Marianas</v>
      </c>
      <c r="B89" s="57">
        <v>228</v>
      </c>
      <c r="C89" s="58">
        <v>226</v>
      </c>
      <c r="D89" s="58">
        <v>225</v>
      </c>
      <c r="E89" s="58">
        <v>225</v>
      </c>
      <c r="F89" s="58">
        <v>203</v>
      </c>
      <c r="G89" s="58">
        <v>200</v>
      </c>
      <c r="H89" s="58">
        <v>215</v>
      </c>
      <c r="I89" s="58">
        <v>225</v>
      </c>
      <c r="J89" s="59">
        <v>207</v>
      </c>
      <c r="K89" s="57">
        <f t="shared" si="0"/>
        <v>217.11111111111111</v>
      </c>
    </row>
    <row r="90" spans="1:11" ht="12" customHeight="1" x14ac:dyDescent="0.2">
      <c r="A90" s="65" t="str">
        <f>'Pregnant Women Participating'!A90</f>
        <v>Inter-Tribal Council, NV</v>
      </c>
      <c r="B90" s="57">
        <v>51</v>
      </c>
      <c r="C90" s="58">
        <v>47</v>
      </c>
      <c r="D90" s="58">
        <v>45</v>
      </c>
      <c r="E90" s="58">
        <v>40</v>
      </c>
      <c r="F90" s="58">
        <v>40</v>
      </c>
      <c r="G90" s="58">
        <v>45</v>
      </c>
      <c r="H90" s="58">
        <v>43</v>
      </c>
      <c r="I90" s="58">
        <v>45</v>
      </c>
      <c r="J90" s="59">
        <v>45</v>
      </c>
      <c r="K90" s="57">
        <f t="shared" si="0"/>
        <v>44.555555555555557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M90"/>
  <sheetViews>
    <sheetView showGridLines="0" topLeftCell="A60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0" width="11.7109375" style="3" customWidth="1"/>
    <col min="11" max="11" width="13.7109375" style="3" customWidth="1"/>
    <col min="12" max="16384" width="9.140625" style="3"/>
  </cols>
  <sheetData>
    <row r="1" spans="1:13" ht="24" customHeight="1" x14ac:dyDescent="0.2">
      <c r="A1" s="6" t="s">
        <v>124</v>
      </c>
      <c r="B1" s="73" t="s">
        <v>135</v>
      </c>
      <c r="C1" s="74" t="s">
        <v>136</v>
      </c>
      <c r="D1" s="74" t="s">
        <v>137</v>
      </c>
      <c r="E1" s="74" t="s">
        <v>138</v>
      </c>
      <c r="F1" s="74" t="s">
        <v>139</v>
      </c>
      <c r="G1" s="74" t="s">
        <v>140</v>
      </c>
      <c r="H1" s="74" t="s">
        <v>141</v>
      </c>
      <c r="I1" s="74" t="s">
        <v>142</v>
      </c>
      <c r="J1" s="74" t="s">
        <v>143</v>
      </c>
      <c r="K1" s="75" t="s">
        <v>144</v>
      </c>
      <c r="L1" s="74"/>
      <c r="M1" s="74"/>
    </row>
    <row r="2" spans="1:13" ht="12" customHeight="1" x14ac:dyDescent="0.2">
      <c r="A2" s="7" t="str">
        <f>'Pregnant Women Participating'!A2</f>
        <v>Connecticut</v>
      </c>
      <c r="B2" s="12">
        <v>11276</v>
      </c>
      <c r="C2" s="4">
        <v>11168</v>
      </c>
      <c r="D2" s="4">
        <v>11042</v>
      </c>
      <c r="E2" s="4">
        <v>11203</v>
      </c>
      <c r="F2" s="4">
        <v>11253</v>
      </c>
      <c r="G2" s="4">
        <v>11333</v>
      </c>
      <c r="H2" s="4">
        <v>11510</v>
      </c>
      <c r="I2" s="4">
        <v>11650</v>
      </c>
      <c r="J2" s="39">
        <v>11426</v>
      </c>
      <c r="K2" s="12">
        <f t="shared" ref="K2:K11" si="0">IF(SUM(B2:J2)&gt;0,AVERAGE(B2:J2)," ")</f>
        <v>11317.888888888889</v>
      </c>
    </row>
    <row r="3" spans="1:13" ht="12" customHeight="1" x14ac:dyDescent="0.2">
      <c r="A3" s="7" t="str">
        <f>'Pregnant Women Participating'!A3</f>
        <v>Maine</v>
      </c>
      <c r="B3" s="12">
        <v>3916</v>
      </c>
      <c r="C3" s="4">
        <v>3915</v>
      </c>
      <c r="D3" s="4">
        <v>3851</v>
      </c>
      <c r="E3" s="4">
        <v>3848</v>
      </c>
      <c r="F3" s="4">
        <v>3735</v>
      </c>
      <c r="G3" s="4">
        <v>3722</v>
      </c>
      <c r="H3" s="4">
        <v>3720</v>
      </c>
      <c r="I3" s="4">
        <v>3771</v>
      </c>
      <c r="J3" s="39">
        <v>3746</v>
      </c>
      <c r="K3" s="12">
        <f t="shared" si="0"/>
        <v>3802.6666666666665</v>
      </c>
    </row>
    <row r="4" spans="1:13" ht="12" customHeight="1" x14ac:dyDescent="0.2">
      <c r="A4" s="7" t="str">
        <f>'Pregnant Women Participating'!A4</f>
        <v>Massachusetts</v>
      </c>
      <c r="B4" s="12">
        <v>23948</v>
      </c>
      <c r="C4" s="4">
        <v>23861</v>
      </c>
      <c r="D4" s="4">
        <v>23647</v>
      </c>
      <c r="E4" s="4">
        <v>23839</v>
      </c>
      <c r="F4" s="4">
        <v>24020</v>
      </c>
      <c r="G4" s="4">
        <v>24238</v>
      </c>
      <c r="H4" s="4">
        <v>24175</v>
      </c>
      <c r="I4" s="4">
        <v>24274</v>
      </c>
      <c r="J4" s="39">
        <v>23906</v>
      </c>
      <c r="K4" s="12">
        <f t="shared" si="0"/>
        <v>23989.777777777777</v>
      </c>
    </row>
    <row r="5" spans="1:13" ht="12" customHeight="1" x14ac:dyDescent="0.2">
      <c r="A5" s="7" t="str">
        <f>'Pregnant Women Participating'!A5</f>
        <v>New Hampshire</v>
      </c>
      <c r="B5" s="12">
        <v>2290</v>
      </c>
      <c r="C5" s="4">
        <v>2333</v>
      </c>
      <c r="D5" s="4">
        <v>2295</v>
      </c>
      <c r="E5" s="4">
        <v>2309</v>
      </c>
      <c r="F5" s="4">
        <v>2305</v>
      </c>
      <c r="G5" s="4">
        <v>2295</v>
      </c>
      <c r="H5" s="4">
        <v>2314</v>
      </c>
      <c r="I5" s="4">
        <v>2342</v>
      </c>
      <c r="J5" s="39">
        <v>2315</v>
      </c>
      <c r="K5" s="12">
        <f t="shared" si="0"/>
        <v>2310.8888888888887</v>
      </c>
    </row>
    <row r="6" spans="1:13" ht="12" customHeight="1" x14ac:dyDescent="0.2">
      <c r="A6" s="7" t="str">
        <f>'Pregnant Women Participating'!A6</f>
        <v>New York</v>
      </c>
      <c r="B6" s="12">
        <v>88356</v>
      </c>
      <c r="C6" s="4">
        <v>87802</v>
      </c>
      <c r="D6" s="4">
        <v>87367</v>
      </c>
      <c r="E6" s="4">
        <v>88792</v>
      </c>
      <c r="F6" s="4">
        <v>89172</v>
      </c>
      <c r="G6" s="4">
        <v>90091</v>
      </c>
      <c r="H6" s="4">
        <v>90005</v>
      </c>
      <c r="I6" s="4">
        <v>90608</v>
      </c>
      <c r="J6" s="39">
        <v>88889</v>
      </c>
      <c r="K6" s="12">
        <f t="shared" si="0"/>
        <v>89009.111111111109</v>
      </c>
    </row>
    <row r="7" spans="1:13" ht="12" customHeight="1" x14ac:dyDescent="0.2">
      <c r="A7" s="7" t="str">
        <f>'Pregnant Women Participating'!A7</f>
        <v>Rhode Island</v>
      </c>
      <c r="B7" s="12">
        <v>3876</v>
      </c>
      <c r="C7" s="4">
        <v>3854</v>
      </c>
      <c r="D7" s="4">
        <v>3860</v>
      </c>
      <c r="E7" s="4">
        <v>3870</v>
      </c>
      <c r="F7" s="4">
        <v>3948</v>
      </c>
      <c r="G7" s="4">
        <v>3941</v>
      </c>
      <c r="H7" s="4">
        <v>4025</v>
      </c>
      <c r="I7" s="4">
        <v>4030</v>
      </c>
      <c r="J7" s="39">
        <v>3906</v>
      </c>
      <c r="K7" s="12">
        <f t="shared" si="0"/>
        <v>3923.3333333333335</v>
      </c>
    </row>
    <row r="8" spans="1:13" ht="12" customHeight="1" x14ac:dyDescent="0.2">
      <c r="A8" s="7" t="str">
        <f>'Pregnant Women Participating'!A8</f>
        <v>Vermont</v>
      </c>
      <c r="B8" s="12">
        <v>1827</v>
      </c>
      <c r="C8" s="4">
        <v>1782</v>
      </c>
      <c r="D8" s="4">
        <v>1773</v>
      </c>
      <c r="E8" s="4">
        <v>1779</v>
      </c>
      <c r="F8" s="4">
        <v>1841</v>
      </c>
      <c r="G8" s="4">
        <v>1860</v>
      </c>
      <c r="H8" s="4">
        <v>1855</v>
      </c>
      <c r="I8" s="4">
        <v>1860</v>
      </c>
      <c r="J8" s="39">
        <v>1846</v>
      </c>
      <c r="K8" s="12">
        <f t="shared" si="0"/>
        <v>1824.7777777777778</v>
      </c>
    </row>
    <row r="9" spans="1:13" ht="12" customHeight="1" x14ac:dyDescent="0.2">
      <c r="A9" s="7" t="str">
        <f>'Pregnant Women Participating'!A9</f>
        <v>Virgin Islands</v>
      </c>
      <c r="B9" s="12">
        <v>608</v>
      </c>
      <c r="C9" s="4">
        <v>592</v>
      </c>
      <c r="D9" s="4">
        <v>600</v>
      </c>
      <c r="E9" s="4">
        <v>604</v>
      </c>
      <c r="F9" s="4">
        <v>588</v>
      </c>
      <c r="G9" s="4">
        <v>581</v>
      </c>
      <c r="H9" s="4">
        <v>567</v>
      </c>
      <c r="I9" s="4">
        <v>564</v>
      </c>
      <c r="J9" s="39">
        <v>564</v>
      </c>
      <c r="K9" s="12">
        <f t="shared" si="0"/>
        <v>585.33333333333337</v>
      </c>
    </row>
    <row r="10" spans="1:13" ht="12" customHeight="1" x14ac:dyDescent="0.2">
      <c r="A10" s="7" t="str">
        <f>'Pregnant Women Participating'!A10</f>
        <v>Indian Township, ME</v>
      </c>
      <c r="B10" s="12">
        <v>9</v>
      </c>
      <c r="C10" s="4">
        <v>9</v>
      </c>
      <c r="D10" s="4">
        <v>12</v>
      </c>
      <c r="E10" s="4">
        <v>12</v>
      </c>
      <c r="F10" s="4">
        <v>10</v>
      </c>
      <c r="G10" s="4">
        <v>10</v>
      </c>
      <c r="H10" s="4">
        <v>10</v>
      </c>
      <c r="I10" s="4">
        <v>10</v>
      </c>
      <c r="J10" s="39">
        <v>10</v>
      </c>
      <c r="K10" s="12">
        <f t="shared" si="0"/>
        <v>10.222222222222221</v>
      </c>
    </row>
    <row r="11" spans="1:13" ht="12" customHeight="1" x14ac:dyDescent="0.2">
      <c r="A11" s="7" t="str">
        <f>'Pregnant Women Participating'!A11</f>
        <v>Pleasant Point, ME</v>
      </c>
      <c r="B11" s="12">
        <v>8</v>
      </c>
      <c r="C11" s="4">
        <v>9</v>
      </c>
      <c r="D11" s="4">
        <v>12</v>
      </c>
      <c r="E11" s="4">
        <v>11</v>
      </c>
      <c r="F11" s="4">
        <v>11</v>
      </c>
      <c r="G11" s="4">
        <v>11</v>
      </c>
      <c r="H11" s="4">
        <v>12</v>
      </c>
      <c r="I11" s="4">
        <v>11</v>
      </c>
      <c r="J11" s="39">
        <v>0</v>
      </c>
      <c r="K11" s="12">
        <f t="shared" si="0"/>
        <v>9.4444444444444446</v>
      </c>
    </row>
    <row r="12" spans="1:13" ht="12" customHeight="1" x14ac:dyDescent="0.2">
      <c r="A12" s="7" t="str">
        <f>'Pregnant Women Participating'!A12</f>
        <v>Delaware</v>
      </c>
      <c r="B12" s="12">
        <v>4723</v>
      </c>
      <c r="C12" s="4">
        <v>4785</v>
      </c>
      <c r="D12" s="4">
        <v>4728</v>
      </c>
      <c r="E12" s="4">
        <v>4758</v>
      </c>
      <c r="F12" s="4">
        <v>4838</v>
      </c>
      <c r="G12" s="4">
        <v>4920</v>
      </c>
      <c r="H12" s="4">
        <v>4844</v>
      </c>
      <c r="I12" s="4">
        <v>4968</v>
      </c>
      <c r="J12" s="39">
        <v>4926</v>
      </c>
      <c r="K12" s="12">
        <f t="shared" ref="K12:K90" si="1">IF(SUM(B12:J12)&gt;0,AVERAGE(B12:J12)," ")</f>
        <v>4832.2222222222226</v>
      </c>
    </row>
    <row r="13" spans="1:13" ht="12" customHeight="1" x14ac:dyDescent="0.2">
      <c r="A13" s="7" t="str">
        <f>'Pregnant Women Participating'!A13</f>
        <v>District of Columbia</v>
      </c>
      <c r="B13" s="12">
        <v>3158</v>
      </c>
      <c r="C13" s="4">
        <v>3170</v>
      </c>
      <c r="D13" s="4">
        <v>3096</v>
      </c>
      <c r="E13" s="4">
        <v>3124</v>
      </c>
      <c r="F13" s="4">
        <v>3125</v>
      </c>
      <c r="G13" s="4">
        <v>3101</v>
      </c>
      <c r="H13" s="4">
        <v>3086</v>
      </c>
      <c r="I13" s="4">
        <v>3075</v>
      </c>
      <c r="J13" s="39">
        <v>3044</v>
      </c>
      <c r="K13" s="12">
        <f t="shared" si="1"/>
        <v>3108.7777777777778</v>
      </c>
    </row>
    <row r="14" spans="1:13" ht="12" customHeight="1" x14ac:dyDescent="0.2">
      <c r="A14" s="7" t="str">
        <f>'Pregnant Women Participating'!A14</f>
        <v>Maryland</v>
      </c>
      <c r="B14" s="12">
        <v>27135</v>
      </c>
      <c r="C14" s="4">
        <v>27030</v>
      </c>
      <c r="D14" s="4">
        <v>26835</v>
      </c>
      <c r="E14" s="4">
        <v>26874</v>
      </c>
      <c r="F14" s="4">
        <v>26895</v>
      </c>
      <c r="G14" s="4">
        <v>27122</v>
      </c>
      <c r="H14" s="4">
        <v>27280</v>
      </c>
      <c r="I14" s="4">
        <v>27724</v>
      </c>
      <c r="J14" s="39">
        <v>27496</v>
      </c>
      <c r="K14" s="12">
        <f t="shared" si="1"/>
        <v>27154.555555555555</v>
      </c>
    </row>
    <row r="15" spans="1:13" ht="12" customHeight="1" x14ac:dyDescent="0.2">
      <c r="A15" s="7" t="str">
        <f>'Pregnant Women Participating'!A15</f>
        <v>New Jersey</v>
      </c>
      <c r="B15" s="12">
        <v>33174</v>
      </c>
      <c r="C15" s="4">
        <v>33174</v>
      </c>
      <c r="D15" s="4">
        <v>32518</v>
      </c>
      <c r="E15" s="4">
        <v>32615</v>
      </c>
      <c r="F15" s="4">
        <v>33098</v>
      </c>
      <c r="G15" s="4">
        <v>33125</v>
      </c>
      <c r="H15" s="4">
        <v>33434</v>
      </c>
      <c r="I15" s="4">
        <v>33601</v>
      </c>
      <c r="J15" s="39">
        <v>33362</v>
      </c>
      <c r="K15" s="12">
        <f t="shared" si="1"/>
        <v>33122.333333333336</v>
      </c>
    </row>
    <row r="16" spans="1:13" ht="12" customHeight="1" x14ac:dyDescent="0.2">
      <c r="A16" s="7" t="str">
        <f>'Pregnant Women Participating'!A16</f>
        <v>Pennsylvania</v>
      </c>
      <c r="B16" s="12">
        <v>40620</v>
      </c>
      <c r="C16" s="4">
        <v>40559</v>
      </c>
      <c r="D16" s="4">
        <v>40053</v>
      </c>
      <c r="E16" s="4">
        <v>40674</v>
      </c>
      <c r="F16" s="4">
        <v>41172</v>
      </c>
      <c r="G16" s="4">
        <v>41261</v>
      </c>
      <c r="H16" s="4">
        <v>41890</v>
      </c>
      <c r="I16" s="4">
        <v>41985</v>
      </c>
      <c r="J16" s="39">
        <v>41440</v>
      </c>
      <c r="K16" s="12">
        <f t="shared" si="1"/>
        <v>41072.666666666664</v>
      </c>
    </row>
    <row r="17" spans="1:11" ht="12" customHeight="1" x14ac:dyDescent="0.2">
      <c r="A17" s="7" t="str">
        <f>'Pregnant Women Participating'!A17</f>
        <v>Puerto Rico</v>
      </c>
      <c r="B17" s="12">
        <v>15239</v>
      </c>
      <c r="C17" s="4">
        <v>14984</v>
      </c>
      <c r="D17" s="4">
        <v>14754</v>
      </c>
      <c r="E17" s="4">
        <v>14793</v>
      </c>
      <c r="F17" s="4">
        <v>14907</v>
      </c>
      <c r="G17" s="4">
        <v>14697</v>
      </c>
      <c r="H17" s="4">
        <v>14813</v>
      </c>
      <c r="I17" s="4">
        <v>14862</v>
      </c>
      <c r="J17" s="39">
        <v>14651</v>
      </c>
      <c r="K17" s="12">
        <f t="shared" si="1"/>
        <v>14855.555555555555</v>
      </c>
    </row>
    <row r="18" spans="1:11" ht="12" customHeight="1" x14ac:dyDescent="0.2">
      <c r="A18" s="7" t="str">
        <f>'Pregnant Women Participating'!A18</f>
        <v>Virginia</v>
      </c>
      <c r="B18" s="12">
        <v>26173</v>
      </c>
      <c r="C18" s="4">
        <v>25507</v>
      </c>
      <c r="D18" s="4">
        <v>24838</v>
      </c>
      <c r="E18" s="4">
        <v>25017</v>
      </c>
      <c r="F18" s="4">
        <v>25206</v>
      </c>
      <c r="G18" s="4">
        <v>25436</v>
      </c>
      <c r="H18" s="4">
        <v>25673</v>
      </c>
      <c r="I18" s="4">
        <v>25996</v>
      </c>
      <c r="J18" s="39">
        <v>25691</v>
      </c>
      <c r="K18" s="12">
        <f t="shared" si="1"/>
        <v>25504.111111111109</v>
      </c>
    </row>
    <row r="19" spans="1:11" ht="12" customHeight="1" x14ac:dyDescent="0.2">
      <c r="A19" s="7" t="str">
        <f>'Pregnant Women Participating'!A19</f>
        <v>West Virginia</v>
      </c>
      <c r="B19" s="12">
        <v>8349</v>
      </c>
      <c r="C19" s="4">
        <v>8322</v>
      </c>
      <c r="D19" s="4">
        <v>8226</v>
      </c>
      <c r="E19" s="4">
        <v>8222</v>
      </c>
      <c r="F19" s="4">
        <v>8141</v>
      </c>
      <c r="G19" s="4">
        <v>8206</v>
      </c>
      <c r="H19" s="4">
        <v>8244</v>
      </c>
      <c r="I19" s="4">
        <v>8255</v>
      </c>
      <c r="J19" s="39">
        <v>8154</v>
      </c>
      <c r="K19" s="12">
        <f t="shared" si="1"/>
        <v>8235.4444444444453</v>
      </c>
    </row>
    <row r="20" spans="1:11" ht="12" customHeight="1" x14ac:dyDescent="0.2">
      <c r="A20" s="7" t="str">
        <f>'Pregnant Women Participating'!A20</f>
        <v>Alabama</v>
      </c>
      <c r="B20" s="12">
        <v>29024</v>
      </c>
      <c r="C20" s="4">
        <v>28689</v>
      </c>
      <c r="D20" s="4">
        <v>28433</v>
      </c>
      <c r="E20" s="4">
        <v>28481</v>
      </c>
      <c r="F20" s="4">
        <v>28209</v>
      </c>
      <c r="G20" s="4">
        <v>28305</v>
      </c>
      <c r="H20" s="4">
        <v>28336</v>
      </c>
      <c r="I20" s="4">
        <v>28499</v>
      </c>
      <c r="J20" s="39">
        <v>28320</v>
      </c>
      <c r="K20" s="12">
        <f t="shared" si="1"/>
        <v>28477.333333333332</v>
      </c>
    </row>
    <row r="21" spans="1:11" ht="12" customHeight="1" x14ac:dyDescent="0.2">
      <c r="A21" s="7" t="str">
        <f>'Pregnant Women Participating'!A21</f>
        <v>Florida</v>
      </c>
      <c r="B21" s="12">
        <v>96611</v>
      </c>
      <c r="C21" s="4">
        <v>95303</v>
      </c>
      <c r="D21" s="4">
        <v>94053</v>
      </c>
      <c r="E21" s="4">
        <v>94577</v>
      </c>
      <c r="F21" s="4">
        <v>95401</v>
      </c>
      <c r="G21" s="4">
        <v>99598</v>
      </c>
      <c r="H21" s="4">
        <v>96520</v>
      </c>
      <c r="I21" s="4">
        <v>96786</v>
      </c>
      <c r="J21" s="39">
        <v>93873</v>
      </c>
      <c r="K21" s="12">
        <f t="shared" si="1"/>
        <v>95858</v>
      </c>
    </row>
    <row r="22" spans="1:11" ht="12" customHeight="1" x14ac:dyDescent="0.2">
      <c r="A22" s="7" t="str">
        <f>'Pregnant Women Participating'!A22</f>
        <v>Georgia</v>
      </c>
      <c r="B22" s="12">
        <v>58679</v>
      </c>
      <c r="C22" s="4">
        <v>58272</v>
      </c>
      <c r="D22" s="4">
        <v>57710</v>
      </c>
      <c r="E22" s="4">
        <v>58196</v>
      </c>
      <c r="F22" s="4">
        <v>58357</v>
      </c>
      <c r="G22" s="4">
        <v>58834</v>
      </c>
      <c r="H22" s="4">
        <v>58776</v>
      </c>
      <c r="I22" s="4">
        <v>59242</v>
      </c>
      <c r="J22" s="39">
        <v>59129</v>
      </c>
      <c r="K22" s="12">
        <f t="shared" si="1"/>
        <v>58577.222222222219</v>
      </c>
    </row>
    <row r="23" spans="1:11" ht="12" customHeight="1" x14ac:dyDescent="0.2">
      <c r="A23" s="7" t="str">
        <f>'Pregnant Women Participating'!A23</f>
        <v>Kentucky</v>
      </c>
      <c r="B23" s="12">
        <v>24860</v>
      </c>
      <c r="C23" s="4">
        <v>24743</v>
      </c>
      <c r="D23" s="4">
        <v>24558</v>
      </c>
      <c r="E23" s="4">
        <v>25109</v>
      </c>
      <c r="F23" s="4">
        <v>25418</v>
      </c>
      <c r="G23" s="4">
        <v>25572</v>
      </c>
      <c r="H23" s="4">
        <v>25790</v>
      </c>
      <c r="I23" s="4">
        <v>25974</v>
      </c>
      <c r="J23" s="39">
        <v>25613</v>
      </c>
      <c r="K23" s="12">
        <f t="shared" si="1"/>
        <v>25293</v>
      </c>
    </row>
    <row r="24" spans="1:11" ht="12" customHeight="1" x14ac:dyDescent="0.2">
      <c r="A24" s="7" t="str">
        <f>'Pregnant Women Participating'!A24</f>
        <v>Mississippi</v>
      </c>
      <c r="B24" s="12">
        <v>18194</v>
      </c>
      <c r="C24" s="4">
        <v>18613</v>
      </c>
      <c r="D24" s="4">
        <v>18231</v>
      </c>
      <c r="E24" s="4">
        <v>17815</v>
      </c>
      <c r="F24" s="4">
        <v>17997</v>
      </c>
      <c r="G24" s="4">
        <v>18135</v>
      </c>
      <c r="H24" s="4">
        <v>18324</v>
      </c>
      <c r="I24" s="4">
        <v>18312</v>
      </c>
      <c r="J24" s="39">
        <v>18045</v>
      </c>
      <c r="K24" s="12">
        <f t="shared" si="1"/>
        <v>18185.111111111109</v>
      </c>
    </row>
    <row r="25" spans="1:11" ht="12" customHeight="1" x14ac:dyDescent="0.2">
      <c r="A25" s="7" t="str">
        <f>'Pregnant Women Participating'!A25</f>
        <v>North Carolina</v>
      </c>
      <c r="B25" s="12">
        <v>54220</v>
      </c>
      <c r="C25" s="4">
        <v>53488</v>
      </c>
      <c r="D25" s="4">
        <v>52740</v>
      </c>
      <c r="E25" s="4">
        <v>53497</v>
      </c>
      <c r="F25" s="4">
        <v>53813</v>
      </c>
      <c r="G25" s="4">
        <v>54219</v>
      </c>
      <c r="H25" s="4">
        <v>54909</v>
      </c>
      <c r="I25" s="4">
        <v>55129</v>
      </c>
      <c r="J25" s="39">
        <v>55041</v>
      </c>
      <c r="K25" s="12">
        <f t="shared" si="1"/>
        <v>54117.333333333336</v>
      </c>
    </row>
    <row r="26" spans="1:11" ht="12" customHeight="1" x14ac:dyDescent="0.2">
      <c r="A26" s="7" t="str">
        <f>'Pregnant Women Participating'!A26</f>
        <v>South Carolina</v>
      </c>
      <c r="B26" s="12">
        <v>23563</v>
      </c>
      <c r="C26" s="4">
        <v>23454</v>
      </c>
      <c r="D26" s="4">
        <v>22942</v>
      </c>
      <c r="E26" s="4">
        <v>23282</v>
      </c>
      <c r="F26" s="4">
        <v>23540</v>
      </c>
      <c r="G26" s="4">
        <v>23878</v>
      </c>
      <c r="H26" s="4">
        <v>23952</v>
      </c>
      <c r="I26" s="4">
        <v>24097</v>
      </c>
      <c r="J26" s="39">
        <v>23903</v>
      </c>
      <c r="K26" s="12">
        <f t="shared" si="1"/>
        <v>23623.444444444445</v>
      </c>
    </row>
    <row r="27" spans="1:11" ht="12" customHeight="1" x14ac:dyDescent="0.2">
      <c r="A27" s="7" t="str">
        <f>'Pregnant Women Participating'!A27</f>
        <v>Tennessee</v>
      </c>
      <c r="B27" s="12">
        <v>34543</v>
      </c>
      <c r="C27" s="4">
        <v>34201</v>
      </c>
      <c r="D27" s="4">
        <v>33189</v>
      </c>
      <c r="E27" s="4">
        <v>33089</v>
      </c>
      <c r="F27" s="4">
        <v>33779</v>
      </c>
      <c r="G27" s="4">
        <v>34121</v>
      </c>
      <c r="H27" s="4">
        <v>34416</v>
      </c>
      <c r="I27" s="4">
        <v>34584</v>
      </c>
      <c r="J27" s="39">
        <v>34347</v>
      </c>
      <c r="K27" s="12">
        <f t="shared" si="1"/>
        <v>34029.888888888891</v>
      </c>
    </row>
    <row r="28" spans="1:11" ht="12" customHeight="1" x14ac:dyDescent="0.2">
      <c r="A28" s="7" t="str">
        <f>'Pregnant Women Participating'!A28</f>
        <v>Choctaw Indians, MS</v>
      </c>
      <c r="B28" s="12">
        <v>174</v>
      </c>
      <c r="C28" s="4">
        <v>160</v>
      </c>
      <c r="D28" s="4">
        <v>160</v>
      </c>
      <c r="E28" s="4">
        <v>163</v>
      </c>
      <c r="F28" s="4">
        <v>152</v>
      </c>
      <c r="G28" s="4">
        <v>154</v>
      </c>
      <c r="H28" s="4">
        <v>176</v>
      </c>
      <c r="I28" s="4">
        <v>178</v>
      </c>
      <c r="J28" s="39">
        <v>178</v>
      </c>
      <c r="K28" s="12">
        <f t="shared" si="1"/>
        <v>166.11111111111111</v>
      </c>
    </row>
    <row r="29" spans="1:11" ht="12" customHeight="1" x14ac:dyDescent="0.2">
      <c r="A29" s="7" t="str">
        <f>'Pregnant Women Participating'!A29</f>
        <v>Eastern Cherokee, NC</v>
      </c>
      <c r="B29" s="12">
        <v>83</v>
      </c>
      <c r="C29" s="4">
        <v>79</v>
      </c>
      <c r="D29" s="4">
        <v>80</v>
      </c>
      <c r="E29" s="4">
        <v>81</v>
      </c>
      <c r="F29" s="4">
        <v>81</v>
      </c>
      <c r="G29" s="4">
        <v>81</v>
      </c>
      <c r="H29" s="4">
        <v>80</v>
      </c>
      <c r="I29" s="4">
        <v>87</v>
      </c>
      <c r="J29" s="39">
        <v>86</v>
      </c>
      <c r="K29" s="12">
        <f t="shared" si="1"/>
        <v>82</v>
      </c>
    </row>
    <row r="30" spans="1:11" ht="12" customHeight="1" x14ac:dyDescent="0.2">
      <c r="A30" s="7" t="str">
        <f>'Pregnant Women Participating'!A30</f>
        <v>Illinois</v>
      </c>
      <c r="B30" s="12">
        <v>43776</v>
      </c>
      <c r="C30" s="4">
        <v>43244</v>
      </c>
      <c r="D30" s="4">
        <v>42564</v>
      </c>
      <c r="E30" s="4">
        <v>43281</v>
      </c>
      <c r="F30" s="4">
        <v>43577</v>
      </c>
      <c r="G30" s="4">
        <v>44073</v>
      </c>
      <c r="H30" s="4">
        <v>44214</v>
      </c>
      <c r="I30" s="4">
        <v>44616</v>
      </c>
      <c r="J30" s="39">
        <v>44314</v>
      </c>
      <c r="K30" s="12">
        <f t="shared" si="1"/>
        <v>43739.888888888891</v>
      </c>
    </row>
    <row r="31" spans="1:11" ht="12" customHeight="1" x14ac:dyDescent="0.2">
      <c r="A31" s="7" t="str">
        <f>'Pregnant Women Participating'!A31</f>
        <v>Indiana</v>
      </c>
      <c r="B31" s="12">
        <v>34816</v>
      </c>
      <c r="C31" s="4">
        <v>34598</v>
      </c>
      <c r="D31" s="4">
        <v>34006</v>
      </c>
      <c r="E31" s="4">
        <v>34440</v>
      </c>
      <c r="F31" s="4">
        <v>34538</v>
      </c>
      <c r="G31" s="4">
        <v>34864</v>
      </c>
      <c r="H31" s="4">
        <v>35004</v>
      </c>
      <c r="I31" s="4">
        <v>35131</v>
      </c>
      <c r="J31" s="39">
        <v>34895</v>
      </c>
      <c r="K31" s="12">
        <f t="shared" si="1"/>
        <v>34699.111111111109</v>
      </c>
    </row>
    <row r="32" spans="1:11" ht="12" customHeight="1" x14ac:dyDescent="0.2">
      <c r="A32" s="7" t="str">
        <f>'Pregnant Women Participating'!A32</f>
        <v>Iowa</v>
      </c>
      <c r="B32" s="12">
        <v>13354</v>
      </c>
      <c r="C32" s="4">
        <v>13378</v>
      </c>
      <c r="D32" s="4">
        <v>13204</v>
      </c>
      <c r="E32" s="4">
        <v>14500</v>
      </c>
      <c r="F32" s="4">
        <v>14500</v>
      </c>
      <c r="G32" s="4">
        <v>14420</v>
      </c>
      <c r="H32" s="4">
        <v>14480</v>
      </c>
      <c r="I32" s="4">
        <v>14520</v>
      </c>
      <c r="J32" s="39">
        <v>14404</v>
      </c>
      <c r="K32" s="12">
        <f t="shared" si="1"/>
        <v>14084.444444444445</v>
      </c>
    </row>
    <row r="33" spans="1:11" ht="12" customHeight="1" x14ac:dyDescent="0.2">
      <c r="A33" s="7" t="str">
        <f>'Pregnant Women Participating'!A33</f>
        <v>Michigan</v>
      </c>
      <c r="B33" s="12">
        <v>43161</v>
      </c>
      <c r="C33" s="4">
        <v>42633</v>
      </c>
      <c r="D33" s="4">
        <v>41758</v>
      </c>
      <c r="E33" s="4">
        <v>41760</v>
      </c>
      <c r="F33" s="4">
        <v>41830</v>
      </c>
      <c r="G33" s="4">
        <v>41789</v>
      </c>
      <c r="H33" s="4">
        <v>41867</v>
      </c>
      <c r="I33" s="4">
        <v>41977</v>
      </c>
      <c r="J33" s="39">
        <v>41641</v>
      </c>
      <c r="K33" s="12">
        <f t="shared" si="1"/>
        <v>42046.222222222219</v>
      </c>
    </row>
    <row r="34" spans="1:11" ht="12" customHeight="1" x14ac:dyDescent="0.2">
      <c r="A34" s="7" t="str">
        <f>'Pregnant Women Participating'!A34</f>
        <v>Minnesota</v>
      </c>
      <c r="B34" s="12">
        <v>21166</v>
      </c>
      <c r="C34" s="4">
        <v>21053</v>
      </c>
      <c r="D34" s="4">
        <v>20974</v>
      </c>
      <c r="E34" s="4">
        <v>20932</v>
      </c>
      <c r="F34" s="4">
        <v>20802</v>
      </c>
      <c r="G34" s="4">
        <v>20914</v>
      </c>
      <c r="H34" s="4">
        <v>21021</v>
      </c>
      <c r="I34" s="4">
        <v>21214</v>
      </c>
      <c r="J34" s="39">
        <v>20864</v>
      </c>
      <c r="K34" s="12">
        <f t="shared" si="1"/>
        <v>20993.333333333332</v>
      </c>
    </row>
    <row r="35" spans="1:11" ht="12" customHeight="1" x14ac:dyDescent="0.2">
      <c r="A35" s="7" t="str">
        <f>'Pregnant Women Participating'!A35</f>
        <v>Ohio</v>
      </c>
      <c r="B35" s="12">
        <v>44491</v>
      </c>
      <c r="C35" s="4">
        <v>44013</v>
      </c>
      <c r="D35" s="4">
        <v>42810</v>
      </c>
      <c r="E35" s="4">
        <v>43150</v>
      </c>
      <c r="F35" s="4">
        <v>43208</v>
      </c>
      <c r="G35" s="4">
        <v>42927</v>
      </c>
      <c r="H35" s="4">
        <v>43514</v>
      </c>
      <c r="I35" s="4">
        <v>43839</v>
      </c>
      <c r="J35" s="39">
        <v>43467</v>
      </c>
      <c r="K35" s="12">
        <f t="shared" si="1"/>
        <v>43491</v>
      </c>
    </row>
    <row r="36" spans="1:11" ht="12" customHeight="1" x14ac:dyDescent="0.2">
      <c r="A36" s="7" t="str">
        <f>'Pregnant Women Participating'!A36</f>
        <v>Wisconsin</v>
      </c>
      <c r="B36" s="12">
        <v>19565</v>
      </c>
      <c r="C36" s="4">
        <v>19460</v>
      </c>
      <c r="D36" s="4">
        <v>19209</v>
      </c>
      <c r="E36" s="4">
        <v>19425</v>
      </c>
      <c r="F36" s="4">
        <v>19410</v>
      </c>
      <c r="G36" s="4">
        <v>19506</v>
      </c>
      <c r="H36" s="4">
        <v>19688</v>
      </c>
      <c r="I36" s="4">
        <v>19790</v>
      </c>
      <c r="J36" s="39">
        <v>19463</v>
      </c>
      <c r="K36" s="12">
        <f t="shared" si="1"/>
        <v>19501.777777777777</v>
      </c>
    </row>
    <row r="37" spans="1:11" ht="12" customHeight="1" x14ac:dyDescent="0.2">
      <c r="A37" s="7" t="str">
        <f>'Pregnant Women Participating'!A37</f>
        <v>Arizona</v>
      </c>
      <c r="B37" s="12">
        <v>31396</v>
      </c>
      <c r="C37" s="4">
        <v>30872</v>
      </c>
      <c r="D37" s="4">
        <v>29980</v>
      </c>
      <c r="E37" s="4">
        <v>30729</v>
      </c>
      <c r="F37" s="4">
        <v>31155</v>
      </c>
      <c r="G37" s="4">
        <v>31658</v>
      </c>
      <c r="H37" s="4">
        <v>32063</v>
      </c>
      <c r="I37" s="4">
        <v>32133</v>
      </c>
      <c r="J37" s="39">
        <v>32022</v>
      </c>
      <c r="K37" s="12">
        <f t="shared" si="1"/>
        <v>31334.222222222223</v>
      </c>
    </row>
    <row r="38" spans="1:11" ht="12" customHeight="1" x14ac:dyDescent="0.2">
      <c r="A38" s="7" t="str">
        <f>'Pregnant Women Participating'!A38</f>
        <v>Arkansas</v>
      </c>
      <c r="B38" s="12">
        <v>16255</v>
      </c>
      <c r="C38" s="4">
        <v>16678</v>
      </c>
      <c r="D38" s="4">
        <v>16431</v>
      </c>
      <c r="E38" s="4">
        <v>16428</v>
      </c>
      <c r="F38" s="4">
        <v>16728</v>
      </c>
      <c r="G38" s="4">
        <v>16812</v>
      </c>
      <c r="H38" s="4">
        <v>16921</v>
      </c>
      <c r="I38" s="4">
        <v>17011</v>
      </c>
      <c r="J38" s="39">
        <v>16814</v>
      </c>
      <c r="K38" s="12">
        <f t="shared" si="1"/>
        <v>16675.333333333332</v>
      </c>
    </row>
    <row r="39" spans="1:11" ht="12" customHeight="1" x14ac:dyDescent="0.2">
      <c r="A39" s="7" t="str">
        <f>'Pregnant Women Participating'!A39</f>
        <v>Louisiana</v>
      </c>
      <c r="B39" s="12">
        <v>29261</v>
      </c>
      <c r="C39" s="4">
        <v>29058</v>
      </c>
      <c r="D39" s="4">
        <v>28621</v>
      </c>
      <c r="E39" s="4">
        <v>28320</v>
      </c>
      <c r="F39" s="4">
        <v>28062</v>
      </c>
      <c r="G39" s="4">
        <v>28318</v>
      </c>
      <c r="H39" s="4">
        <v>28603</v>
      </c>
      <c r="I39" s="4">
        <v>28694</v>
      </c>
      <c r="J39" s="39">
        <v>28385</v>
      </c>
      <c r="K39" s="12">
        <f t="shared" si="1"/>
        <v>28591.333333333332</v>
      </c>
    </row>
    <row r="40" spans="1:11" ht="12" customHeight="1" x14ac:dyDescent="0.2">
      <c r="A40" s="7" t="str">
        <f>'Pregnant Women Participating'!A40</f>
        <v>New Mexico</v>
      </c>
      <c r="B40" s="12">
        <v>9205</v>
      </c>
      <c r="C40" s="4">
        <v>9150</v>
      </c>
      <c r="D40" s="4">
        <v>9007</v>
      </c>
      <c r="E40" s="4">
        <v>8990</v>
      </c>
      <c r="F40" s="4">
        <v>9086</v>
      </c>
      <c r="G40" s="4">
        <v>9038</v>
      </c>
      <c r="H40" s="4">
        <v>9166</v>
      </c>
      <c r="I40" s="4">
        <v>9162</v>
      </c>
      <c r="J40" s="39">
        <v>9131</v>
      </c>
      <c r="K40" s="12">
        <f t="shared" si="1"/>
        <v>9103.8888888888887</v>
      </c>
    </row>
    <row r="41" spans="1:11" ht="12" customHeight="1" x14ac:dyDescent="0.2">
      <c r="A41" s="7" t="str">
        <f>'Pregnant Women Participating'!A41</f>
        <v>Oklahoma</v>
      </c>
      <c r="B41" s="12">
        <v>17759</v>
      </c>
      <c r="C41" s="4">
        <v>17524</v>
      </c>
      <c r="D41" s="4">
        <v>17355</v>
      </c>
      <c r="E41" s="4">
        <v>17449</v>
      </c>
      <c r="F41" s="4">
        <v>17279</v>
      </c>
      <c r="G41" s="4">
        <v>17374</v>
      </c>
      <c r="H41" s="4">
        <v>17459</v>
      </c>
      <c r="I41" s="4">
        <v>17576</v>
      </c>
      <c r="J41" s="39">
        <v>18251</v>
      </c>
      <c r="K41" s="12">
        <f t="shared" si="1"/>
        <v>17558.444444444445</v>
      </c>
    </row>
    <row r="42" spans="1:11" ht="12" customHeight="1" x14ac:dyDescent="0.2">
      <c r="A42" s="7" t="str">
        <f>'Pregnant Women Participating'!A42</f>
        <v>Texas</v>
      </c>
      <c r="B42" s="12">
        <v>189200</v>
      </c>
      <c r="C42" s="4">
        <v>186985</v>
      </c>
      <c r="D42" s="4">
        <v>183554</v>
      </c>
      <c r="E42" s="4">
        <v>185849</v>
      </c>
      <c r="F42" s="4">
        <v>185954</v>
      </c>
      <c r="G42" s="4">
        <v>186072</v>
      </c>
      <c r="H42" s="4">
        <v>186708</v>
      </c>
      <c r="I42" s="4">
        <v>187833</v>
      </c>
      <c r="J42" s="39">
        <v>186703</v>
      </c>
      <c r="K42" s="12">
        <f t="shared" si="1"/>
        <v>186539.77777777778</v>
      </c>
    </row>
    <row r="43" spans="1:11" ht="12" customHeight="1" x14ac:dyDescent="0.2">
      <c r="A43" s="7" t="str">
        <f>'Pregnant Women Participating'!A43</f>
        <v>Utah</v>
      </c>
      <c r="B43" s="12">
        <v>10629</v>
      </c>
      <c r="C43" s="4">
        <v>10630</v>
      </c>
      <c r="D43" s="4">
        <v>10479</v>
      </c>
      <c r="E43" s="4">
        <v>10521</v>
      </c>
      <c r="F43" s="4">
        <v>10598</v>
      </c>
      <c r="G43" s="4">
        <v>10676</v>
      </c>
      <c r="H43" s="4">
        <v>10786</v>
      </c>
      <c r="I43" s="4">
        <v>10855</v>
      </c>
      <c r="J43" s="39">
        <v>10817</v>
      </c>
      <c r="K43" s="12">
        <f t="shared" si="1"/>
        <v>10665.666666666666</v>
      </c>
    </row>
    <row r="44" spans="1:11" ht="12" customHeight="1" x14ac:dyDescent="0.2">
      <c r="A44" s="7" t="str">
        <f>'Pregnant Women Participating'!A44</f>
        <v>Inter-Tribal Council, AZ</v>
      </c>
      <c r="B44" s="12">
        <v>1210</v>
      </c>
      <c r="C44" s="4">
        <v>1194</v>
      </c>
      <c r="D44" s="4">
        <v>1204</v>
      </c>
      <c r="E44" s="4">
        <v>1243</v>
      </c>
      <c r="F44" s="4">
        <v>1249</v>
      </c>
      <c r="G44" s="4">
        <v>1255</v>
      </c>
      <c r="H44" s="4">
        <v>1240</v>
      </c>
      <c r="I44" s="4">
        <v>1257</v>
      </c>
      <c r="J44" s="39">
        <v>1257</v>
      </c>
      <c r="K44" s="12">
        <f t="shared" si="1"/>
        <v>1234.3333333333333</v>
      </c>
    </row>
    <row r="45" spans="1:11" ht="12" customHeight="1" x14ac:dyDescent="0.2">
      <c r="A45" s="7" t="str">
        <f>'Pregnant Women Participating'!A45</f>
        <v>Navajo Nation, AZ</v>
      </c>
      <c r="B45" s="12">
        <v>903</v>
      </c>
      <c r="C45" s="4">
        <v>904</v>
      </c>
      <c r="D45" s="4">
        <v>869</v>
      </c>
      <c r="E45" s="4">
        <v>915</v>
      </c>
      <c r="F45" s="4">
        <v>879</v>
      </c>
      <c r="G45" s="4">
        <v>903</v>
      </c>
      <c r="H45" s="4">
        <v>923</v>
      </c>
      <c r="I45" s="4">
        <v>921</v>
      </c>
      <c r="J45" s="39">
        <v>898</v>
      </c>
      <c r="K45" s="12">
        <f t="shared" si="1"/>
        <v>901.66666666666663</v>
      </c>
    </row>
    <row r="46" spans="1:11" ht="12" customHeight="1" x14ac:dyDescent="0.2">
      <c r="A46" s="7" t="str">
        <f>'Pregnant Women Participating'!A46</f>
        <v>Acoma, Canoncito &amp; Laguna, NM</v>
      </c>
      <c r="B46" s="12">
        <v>63</v>
      </c>
      <c r="C46" s="4">
        <v>65</v>
      </c>
      <c r="D46" s="4">
        <v>67</v>
      </c>
      <c r="E46" s="4">
        <v>76</v>
      </c>
      <c r="F46" s="4">
        <v>73</v>
      </c>
      <c r="G46" s="4">
        <v>78</v>
      </c>
      <c r="H46" s="4">
        <v>77</v>
      </c>
      <c r="I46" s="4">
        <v>83</v>
      </c>
      <c r="J46" s="39">
        <v>76</v>
      </c>
      <c r="K46" s="12">
        <f t="shared" si="1"/>
        <v>73.111111111111114</v>
      </c>
    </row>
    <row r="47" spans="1:11" ht="12" customHeight="1" x14ac:dyDescent="0.2">
      <c r="A47" s="7" t="str">
        <f>'Pregnant Women Participating'!A47</f>
        <v>Eight Northern Pueblos, NM</v>
      </c>
      <c r="B47" s="12">
        <v>73</v>
      </c>
      <c r="C47" s="4">
        <v>78</v>
      </c>
      <c r="D47" s="4">
        <v>80</v>
      </c>
      <c r="E47" s="4">
        <v>76</v>
      </c>
      <c r="F47" s="4">
        <v>75</v>
      </c>
      <c r="G47" s="4">
        <v>66</v>
      </c>
      <c r="H47" s="4">
        <v>76</v>
      </c>
      <c r="I47" s="4">
        <v>76</v>
      </c>
      <c r="J47" s="39">
        <v>65</v>
      </c>
      <c r="K47" s="12">
        <f t="shared" si="1"/>
        <v>73.888888888888886</v>
      </c>
    </row>
    <row r="48" spans="1:11" ht="12" customHeight="1" x14ac:dyDescent="0.2">
      <c r="A48" s="7" t="str">
        <f>'Pregnant Women Participating'!A48</f>
        <v>Five Sandoval Pueblos, NM</v>
      </c>
      <c r="B48" s="12">
        <v>38</v>
      </c>
      <c r="C48" s="4">
        <v>38</v>
      </c>
      <c r="D48" s="4">
        <v>36</v>
      </c>
      <c r="E48" s="4">
        <v>32</v>
      </c>
      <c r="F48" s="4">
        <v>33</v>
      </c>
      <c r="G48" s="4">
        <v>39</v>
      </c>
      <c r="H48" s="4">
        <v>38</v>
      </c>
      <c r="I48" s="4">
        <v>39</v>
      </c>
      <c r="J48" s="39">
        <v>35</v>
      </c>
      <c r="K48" s="12">
        <f t="shared" si="1"/>
        <v>36.444444444444443</v>
      </c>
    </row>
    <row r="49" spans="1:11" ht="12" customHeight="1" x14ac:dyDescent="0.2">
      <c r="A49" s="7" t="str">
        <f>'Pregnant Women Participating'!A49</f>
        <v>Isleta Pueblo, NM</v>
      </c>
      <c r="B49" s="12">
        <v>284</v>
      </c>
      <c r="C49" s="4">
        <v>295</v>
      </c>
      <c r="D49" s="4">
        <v>289</v>
      </c>
      <c r="E49" s="4">
        <v>272</v>
      </c>
      <c r="F49" s="4">
        <v>269</v>
      </c>
      <c r="G49" s="4">
        <v>249</v>
      </c>
      <c r="H49" s="4">
        <v>251</v>
      </c>
      <c r="I49" s="4">
        <v>246</v>
      </c>
      <c r="J49" s="39">
        <v>230</v>
      </c>
      <c r="K49" s="12">
        <f t="shared" si="1"/>
        <v>265</v>
      </c>
    </row>
    <row r="50" spans="1:11" ht="12" customHeight="1" x14ac:dyDescent="0.2">
      <c r="A50" s="7" t="str">
        <f>'Pregnant Women Participating'!A50</f>
        <v>San Felipe Pueblo, NM</v>
      </c>
      <c r="B50" s="12">
        <v>50</v>
      </c>
      <c r="C50" s="4">
        <v>48</v>
      </c>
      <c r="D50" s="4">
        <v>41</v>
      </c>
      <c r="E50" s="4">
        <v>48</v>
      </c>
      <c r="F50" s="4">
        <v>46</v>
      </c>
      <c r="G50" s="4">
        <v>43</v>
      </c>
      <c r="H50" s="4">
        <v>43</v>
      </c>
      <c r="I50" s="4">
        <v>46</v>
      </c>
      <c r="J50" s="39">
        <v>52</v>
      </c>
      <c r="K50" s="12">
        <f t="shared" si="1"/>
        <v>46.333333333333336</v>
      </c>
    </row>
    <row r="51" spans="1:11" ht="12" customHeight="1" x14ac:dyDescent="0.2">
      <c r="A51" s="7" t="str">
        <f>'Pregnant Women Participating'!A51</f>
        <v>Santo Domingo Tribe, NM</v>
      </c>
      <c r="B51" s="12">
        <v>26</v>
      </c>
      <c r="C51" s="4">
        <v>26</v>
      </c>
      <c r="D51" s="4">
        <v>24</v>
      </c>
      <c r="E51" s="4">
        <v>21</v>
      </c>
      <c r="F51" s="4">
        <v>21</v>
      </c>
      <c r="G51" s="4">
        <v>21</v>
      </c>
      <c r="H51" s="4">
        <v>21</v>
      </c>
      <c r="I51" s="4">
        <v>23</v>
      </c>
      <c r="J51" s="39">
        <v>21</v>
      </c>
      <c r="K51" s="12">
        <f t="shared" si="1"/>
        <v>22.666666666666668</v>
      </c>
    </row>
    <row r="52" spans="1:11" ht="12" customHeight="1" x14ac:dyDescent="0.2">
      <c r="A52" s="7" t="str">
        <f>'Pregnant Women Participating'!A52</f>
        <v>Zuni Pueblo, NM</v>
      </c>
      <c r="B52" s="12">
        <v>90</v>
      </c>
      <c r="C52" s="4">
        <v>94</v>
      </c>
      <c r="D52" s="4">
        <v>95</v>
      </c>
      <c r="E52" s="4">
        <v>101</v>
      </c>
      <c r="F52" s="4">
        <v>103</v>
      </c>
      <c r="G52" s="4">
        <v>94</v>
      </c>
      <c r="H52" s="4">
        <v>86</v>
      </c>
      <c r="I52" s="4">
        <v>86</v>
      </c>
      <c r="J52" s="39">
        <v>78</v>
      </c>
      <c r="K52" s="12">
        <f t="shared" si="1"/>
        <v>91.888888888888886</v>
      </c>
    </row>
    <row r="53" spans="1:11" ht="12" customHeight="1" x14ac:dyDescent="0.2">
      <c r="A53" s="7" t="str">
        <f>'Pregnant Women Participating'!A53</f>
        <v>Cherokee Nation, OK</v>
      </c>
      <c r="B53" s="12">
        <v>1571</v>
      </c>
      <c r="C53" s="4">
        <v>1589</v>
      </c>
      <c r="D53" s="4">
        <v>1597</v>
      </c>
      <c r="E53" s="4">
        <v>1624</v>
      </c>
      <c r="F53" s="4">
        <v>1656</v>
      </c>
      <c r="G53" s="4">
        <v>1669</v>
      </c>
      <c r="H53" s="4">
        <v>1673</v>
      </c>
      <c r="I53" s="4">
        <v>1723</v>
      </c>
      <c r="J53" s="39">
        <v>1725</v>
      </c>
      <c r="K53" s="12">
        <f t="shared" si="1"/>
        <v>1647.4444444444443</v>
      </c>
    </row>
    <row r="54" spans="1:11" ht="12" customHeight="1" x14ac:dyDescent="0.2">
      <c r="A54" s="7" t="str">
        <f>'Pregnant Women Participating'!A54</f>
        <v>Chickasaw Nation, OK</v>
      </c>
      <c r="B54" s="12">
        <v>956</v>
      </c>
      <c r="C54" s="4">
        <v>959</v>
      </c>
      <c r="D54" s="4">
        <v>924</v>
      </c>
      <c r="E54" s="4">
        <v>965</v>
      </c>
      <c r="F54" s="4">
        <v>949</v>
      </c>
      <c r="G54" s="4">
        <v>945</v>
      </c>
      <c r="H54" s="4">
        <v>945</v>
      </c>
      <c r="I54" s="4">
        <v>932</v>
      </c>
      <c r="J54" s="39">
        <v>944</v>
      </c>
      <c r="K54" s="12">
        <f t="shared" si="1"/>
        <v>946.55555555555554</v>
      </c>
    </row>
    <row r="55" spans="1:11" ht="12" customHeight="1" x14ac:dyDescent="0.2">
      <c r="A55" s="7" t="str">
        <f>'Pregnant Women Participating'!A55</f>
        <v>Choctaw Nation, OK</v>
      </c>
      <c r="B55" s="12">
        <v>1181</v>
      </c>
      <c r="C55" s="4">
        <v>1159</v>
      </c>
      <c r="D55" s="4">
        <v>1120</v>
      </c>
      <c r="E55" s="4">
        <v>1127</v>
      </c>
      <c r="F55" s="4">
        <v>1083</v>
      </c>
      <c r="G55" s="4">
        <v>1078</v>
      </c>
      <c r="H55" s="4">
        <v>1080</v>
      </c>
      <c r="I55" s="4">
        <v>1076</v>
      </c>
      <c r="J55" s="39">
        <v>1080</v>
      </c>
      <c r="K55" s="12">
        <f t="shared" si="1"/>
        <v>1109.3333333333333</v>
      </c>
    </row>
    <row r="56" spans="1:11" ht="12" customHeight="1" x14ac:dyDescent="0.2">
      <c r="A56" s="7" t="str">
        <f>'Pregnant Women Participating'!A56</f>
        <v>Citizen Potawatomi Nation, OK</v>
      </c>
      <c r="B56" s="12">
        <v>335</v>
      </c>
      <c r="C56" s="4">
        <v>329</v>
      </c>
      <c r="D56" s="4">
        <v>328</v>
      </c>
      <c r="E56" s="4">
        <v>314</v>
      </c>
      <c r="F56" s="4">
        <v>309</v>
      </c>
      <c r="G56" s="4">
        <v>309</v>
      </c>
      <c r="H56" s="4">
        <v>311</v>
      </c>
      <c r="I56" s="4">
        <v>291</v>
      </c>
      <c r="J56" s="39">
        <v>301</v>
      </c>
      <c r="K56" s="12">
        <f t="shared" si="1"/>
        <v>314.11111111111109</v>
      </c>
    </row>
    <row r="57" spans="1:11" ht="12" customHeight="1" x14ac:dyDescent="0.2">
      <c r="A57" s="7" t="str">
        <f>'Pregnant Women Participating'!A57</f>
        <v>Inter-Tribal Council, OK</v>
      </c>
      <c r="B57" s="12">
        <v>130</v>
      </c>
      <c r="C57" s="4">
        <v>124</v>
      </c>
      <c r="D57" s="4">
        <v>121</v>
      </c>
      <c r="E57" s="4">
        <v>123</v>
      </c>
      <c r="F57" s="4">
        <v>131</v>
      </c>
      <c r="G57" s="4">
        <v>134</v>
      </c>
      <c r="H57" s="4">
        <v>138</v>
      </c>
      <c r="I57" s="4">
        <v>146</v>
      </c>
      <c r="J57" s="39">
        <v>143</v>
      </c>
      <c r="K57" s="12">
        <f t="shared" si="1"/>
        <v>132.22222222222223</v>
      </c>
    </row>
    <row r="58" spans="1:11" ht="12" customHeight="1" x14ac:dyDescent="0.2">
      <c r="A58" s="7" t="str">
        <f>'Pregnant Women Participating'!A58</f>
        <v>Muscogee Creek Nation, OK</v>
      </c>
      <c r="B58" s="12">
        <v>419</v>
      </c>
      <c r="C58" s="4">
        <v>411</v>
      </c>
      <c r="D58" s="4">
        <v>400</v>
      </c>
      <c r="E58" s="4">
        <v>408</v>
      </c>
      <c r="F58" s="4">
        <v>406</v>
      </c>
      <c r="G58" s="4">
        <v>398</v>
      </c>
      <c r="H58" s="4">
        <v>408</v>
      </c>
      <c r="I58" s="4">
        <v>394</v>
      </c>
      <c r="J58" s="39">
        <v>391</v>
      </c>
      <c r="K58" s="12">
        <f t="shared" si="1"/>
        <v>403.88888888888891</v>
      </c>
    </row>
    <row r="59" spans="1:11" ht="12" customHeight="1" x14ac:dyDescent="0.2">
      <c r="A59" s="7" t="str">
        <f>'Pregnant Women Participating'!A59</f>
        <v>Osage Tribal Council, OK</v>
      </c>
      <c r="B59" s="12">
        <v>816</v>
      </c>
      <c r="C59" s="4">
        <v>800</v>
      </c>
      <c r="D59" s="4">
        <v>767</v>
      </c>
      <c r="E59" s="4">
        <v>789</v>
      </c>
      <c r="F59" s="4">
        <v>765</v>
      </c>
      <c r="G59" s="4">
        <v>775</v>
      </c>
      <c r="H59" s="4">
        <v>758</v>
      </c>
      <c r="I59" s="4">
        <v>769</v>
      </c>
      <c r="J59" s="39">
        <v>736</v>
      </c>
      <c r="K59" s="12">
        <f t="shared" si="1"/>
        <v>775</v>
      </c>
    </row>
    <row r="60" spans="1:11" ht="12" customHeight="1" x14ac:dyDescent="0.2">
      <c r="A60" s="7" t="str">
        <f>'Pregnant Women Participating'!A60</f>
        <v>Otoe-Missouria Tribe, OK</v>
      </c>
      <c r="B60" s="12">
        <v>80</v>
      </c>
      <c r="C60" s="4">
        <v>78</v>
      </c>
      <c r="D60" s="4">
        <v>75</v>
      </c>
      <c r="E60" s="4">
        <v>73</v>
      </c>
      <c r="F60" s="4">
        <v>69</v>
      </c>
      <c r="G60" s="4">
        <v>70</v>
      </c>
      <c r="H60" s="4">
        <v>76</v>
      </c>
      <c r="I60" s="4">
        <v>80</v>
      </c>
      <c r="J60" s="39">
        <v>80</v>
      </c>
      <c r="K60" s="12">
        <f t="shared" si="1"/>
        <v>75.666666666666671</v>
      </c>
    </row>
    <row r="61" spans="1:11" ht="12" customHeight="1" x14ac:dyDescent="0.2">
      <c r="A61" s="7" t="str">
        <f>'Pregnant Women Participating'!A61</f>
        <v>Wichita, Caddo &amp; Delaware (WCD), OK</v>
      </c>
      <c r="B61" s="12">
        <v>789</v>
      </c>
      <c r="C61" s="4">
        <v>772</v>
      </c>
      <c r="D61" s="4">
        <v>774</v>
      </c>
      <c r="E61" s="4">
        <v>791</v>
      </c>
      <c r="F61" s="4">
        <v>790</v>
      </c>
      <c r="G61" s="4">
        <v>799</v>
      </c>
      <c r="H61" s="4">
        <v>828</v>
      </c>
      <c r="I61" s="4">
        <v>832</v>
      </c>
      <c r="J61" s="39">
        <v>825</v>
      </c>
      <c r="K61" s="12">
        <f t="shared" si="1"/>
        <v>800</v>
      </c>
    </row>
    <row r="62" spans="1:11" ht="12" customHeight="1" x14ac:dyDescent="0.2">
      <c r="A62" s="7" t="str">
        <f>'Pregnant Women Participating'!A62</f>
        <v>Colorado</v>
      </c>
      <c r="B62" s="12">
        <v>19143</v>
      </c>
      <c r="C62" s="4">
        <v>19206</v>
      </c>
      <c r="D62" s="4">
        <v>18929</v>
      </c>
      <c r="E62" s="4">
        <v>19293</v>
      </c>
      <c r="F62" s="4">
        <v>19501</v>
      </c>
      <c r="G62" s="4">
        <v>19444</v>
      </c>
      <c r="H62" s="4">
        <v>19498</v>
      </c>
      <c r="I62" s="4">
        <v>19589</v>
      </c>
      <c r="J62" s="39">
        <v>19380</v>
      </c>
      <c r="K62" s="12">
        <f t="shared" si="1"/>
        <v>19331.444444444445</v>
      </c>
    </row>
    <row r="63" spans="1:11" ht="12" customHeight="1" x14ac:dyDescent="0.2">
      <c r="A63" s="7" t="str">
        <f>'Pregnant Women Participating'!A63</f>
        <v>Kansas</v>
      </c>
      <c r="B63" s="12">
        <v>10684</v>
      </c>
      <c r="C63" s="4">
        <v>10706</v>
      </c>
      <c r="D63" s="4">
        <v>10503</v>
      </c>
      <c r="E63" s="4">
        <v>10557</v>
      </c>
      <c r="F63" s="4">
        <v>10566</v>
      </c>
      <c r="G63" s="4">
        <v>10562</v>
      </c>
      <c r="H63" s="4">
        <v>10544</v>
      </c>
      <c r="I63" s="4">
        <v>10860</v>
      </c>
      <c r="J63" s="39">
        <v>10690</v>
      </c>
      <c r="K63" s="12">
        <f t="shared" si="1"/>
        <v>10630.222222222223</v>
      </c>
    </row>
    <row r="64" spans="1:11" ht="12" customHeight="1" x14ac:dyDescent="0.2">
      <c r="A64" s="7" t="str">
        <f>'Pregnant Women Participating'!A64</f>
        <v>Missouri</v>
      </c>
      <c r="B64" s="12">
        <v>24261</v>
      </c>
      <c r="C64" s="4">
        <v>24376</v>
      </c>
      <c r="D64" s="4">
        <v>23827</v>
      </c>
      <c r="E64" s="4">
        <v>23935</v>
      </c>
      <c r="F64" s="4">
        <v>24123</v>
      </c>
      <c r="G64" s="4">
        <v>24281</v>
      </c>
      <c r="H64" s="4">
        <v>24534</v>
      </c>
      <c r="I64" s="4">
        <v>24828</v>
      </c>
      <c r="J64" s="39">
        <v>24575</v>
      </c>
      <c r="K64" s="12">
        <f t="shared" si="1"/>
        <v>24304.444444444445</v>
      </c>
    </row>
    <row r="65" spans="1:11" ht="12" customHeight="1" x14ac:dyDescent="0.2">
      <c r="A65" s="7" t="str">
        <f>'Pregnant Women Participating'!A65</f>
        <v>Montana</v>
      </c>
      <c r="B65" s="12">
        <v>2962</v>
      </c>
      <c r="C65" s="4">
        <v>2951</v>
      </c>
      <c r="D65" s="4">
        <v>3005</v>
      </c>
      <c r="E65" s="4">
        <v>3029</v>
      </c>
      <c r="F65" s="4">
        <v>2946</v>
      </c>
      <c r="G65" s="4">
        <v>2988</v>
      </c>
      <c r="H65" s="4">
        <v>3044</v>
      </c>
      <c r="I65" s="4">
        <v>3055</v>
      </c>
      <c r="J65" s="39">
        <v>2970</v>
      </c>
      <c r="K65" s="12">
        <f t="shared" si="1"/>
        <v>2994.4444444444443</v>
      </c>
    </row>
    <row r="66" spans="1:11" ht="12" customHeight="1" x14ac:dyDescent="0.2">
      <c r="A66" s="7" t="str">
        <f>'Pregnant Women Participating'!A66</f>
        <v>Nebraska</v>
      </c>
      <c r="B66" s="12">
        <v>7409</v>
      </c>
      <c r="C66" s="4">
        <v>7444</v>
      </c>
      <c r="D66" s="4">
        <v>7341</v>
      </c>
      <c r="E66" s="4">
        <v>7332</v>
      </c>
      <c r="F66" s="4">
        <v>7558</v>
      </c>
      <c r="G66" s="4">
        <v>7593</v>
      </c>
      <c r="H66" s="4">
        <v>7671</v>
      </c>
      <c r="I66" s="4">
        <v>7804</v>
      </c>
      <c r="J66" s="39">
        <v>8335</v>
      </c>
      <c r="K66" s="12">
        <f t="shared" si="1"/>
        <v>7609.666666666667</v>
      </c>
    </row>
    <row r="67" spans="1:11" ht="12" customHeight="1" x14ac:dyDescent="0.2">
      <c r="A67" s="7" t="str">
        <f>'Pregnant Women Participating'!A67</f>
        <v>North Dakota</v>
      </c>
      <c r="B67" s="12">
        <v>2317</v>
      </c>
      <c r="C67" s="4">
        <v>2278</v>
      </c>
      <c r="D67" s="4">
        <v>2234</v>
      </c>
      <c r="E67" s="4">
        <v>2205</v>
      </c>
      <c r="F67" s="4">
        <v>2186</v>
      </c>
      <c r="G67" s="4">
        <v>2189</v>
      </c>
      <c r="H67" s="4">
        <v>2196</v>
      </c>
      <c r="I67" s="4">
        <v>2217</v>
      </c>
      <c r="J67" s="39">
        <v>2192</v>
      </c>
      <c r="K67" s="12">
        <f t="shared" si="1"/>
        <v>2223.7777777777778</v>
      </c>
    </row>
    <row r="68" spans="1:11" ht="12" customHeight="1" x14ac:dyDescent="0.2">
      <c r="A68" s="7" t="str">
        <f>'Pregnant Women Participating'!A68</f>
        <v>South Dakota</v>
      </c>
      <c r="B68" s="12">
        <v>3071</v>
      </c>
      <c r="C68" s="4">
        <v>3051</v>
      </c>
      <c r="D68" s="4">
        <v>2997</v>
      </c>
      <c r="E68" s="4">
        <v>3046</v>
      </c>
      <c r="F68" s="4">
        <v>3048</v>
      </c>
      <c r="G68" s="4">
        <v>3103</v>
      </c>
      <c r="H68" s="4">
        <v>3158</v>
      </c>
      <c r="I68" s="4">
        <v>3216</v>
      </c>
      <c r="J68" s="39">
        <v>3169</v>
      </c>
      <c r="K68" s="12">
        <f t="shared" si="1"/>
        <v>3095.4444444444443</v>
      </c>
    </row>
    <row r="69" spans="1:11" ht="12" customHeight="1" x14ac:dyDescent="0.2">
      <c r="A69" s="7" t="str">
        <f>'Pregnant Women Participating'!A69</f>
        <v>Wyoming</v>
      </c>
      <c r="B69" s="12">
        <v>1716</v>
      </c>
      <c r="C69" s="4">
        <v>1714</v>
      </c>
      <c r="D69" s="4">
        <v>1682</v>
      </c>
      <c r="E69" s="4">
        <v>1713</v>
      </c>
      <c r="F69" s="4">
        <v>1715</v>
      </c>
      <c r="G69" s="4">
        <v>1697</v>
      </c>
      <c r="H69" s="4">
        <v>1703</v>
      </c>
      <c r="I69" s="4">
        <v>1695</v>
      </c>
      <c r="J69" s="39">
        <v>1678</v>
      </c>
      <c r="K69" s="12">
        <f t="shared" si="1"/>
        <v>1701.4444444444443</v>
      </c>
    </row>
    <row r="70" spans="1:11" ht="12" customHeight="1" x14ac:dyDescent="0.2">
      <c r="A70" s="7" t="str">
        <f>'Pregnant Women Participating'!A70</f>
        <v>Ute Mountain Ute Tribe, CO</v>
      </c>
      <c r="B70" s="12">
        <v>33</v>
      </c>
      <c r="C70" s="4">
        <v>34</v>
      </c>
      <c r="D70" s="4">
        <v>38</v>
      </c>
      <c r="E70" s="4">
        <v>36</v>
      </c>
      <c r="F70" s="4">
        <v>35</v>
      </c>
      <c r="G70" s="4">
        <v>35</v>
      </c>
      <c r="H70" s="4">
        <v>31</v>
      </c>
      <c r="I70" s="4">
        <v>29</v>
      </c>
      <c r="J70" s="39">
        <v>31</v>
      </c>
      <c r="K70" s="12">
        <f t="shared" si="1"/>
        <v>33.555555555555557</v>
      </c>
    </row>
    <row r="71" spans="1:11" ht="12" customHeight="1" x14ac:dyDescent="0.2">
      <c r="A71" s="7" t="str">
        <f>'Pregnant Women Participating'!A71</f>
        <v>Omaha Sioux, NE</v>
      </c>
      <c r="B71" s="12">
        <v>61</v>
      </c>
      <c r="C71" s="4">
        <v>63</v>
      </c>
      <c r="D71" s="4">
        <v>62</v>
      </c>
      <c r="E71" s="4">
        <v>64</v>
      </c>
      <c r="F71" s="4">
        <v>61</v>
      </c>
      <c r="G71" s="4">
        <v>64</v>
      </c>
      <c r="H71" s="4">
        <v>62</v>
      </c>
      <c r="I71" s="4">
        <v>55</v>
      </c>
      <c r="J71" s="39">
        <v>52</v>
      </c>
      <c r="K71" s="12">
        <f t="shared" si="1"/>
        <v>60.444444444444443</v>
      </c>
    </row>
    <row r="72" spans="1:11" ht="12" customHeight="1" x14ac:dyDescent="0.2">
      <c r="A72" s="7" t="str">
        <f>'Pregnant Women Participating'!A72</f>
        <v>Santee Sioux, NE</v>
      </c>
      <c r="B72" s="12">
        <v>16</v>
      </c>
      <c r="C72" s="4">
        <v>14</v>
      </c>
      <c r="D72" s="4">
        <v>14</v>
      </c>
      <c r="E72" s="4">
        <v>15</v>
      </c>
      <c r="F72" s="4">
        <v>14</v>
      </c>
      <c r="G72" s="4">
        <v>14</v>
      </c>
      <c r="H72" s="4">
        <v>15</v>
      </c>
      <c r="I72" s="4">
        <v>16</v>
      </c>
      <c r="J72" s="39">
        <v>17</v>
      </c>
      <c r="K72" s="12">
        <f t="shared" si="1"/>
        <v>15</v>
      </c>
    </row>
    <row r="73" spans="1:11" ht="12" customHeight="1" x14ac:dyDescent="0.2">
      <c r="A73" s="7" t="str">
        <f>'Pregnant Women Participating'!A73</f>
        <v>Winnebago Tribe, NE</v>
      </c>
      <c r="B73" s="12">
        <v>40</v>
      </c>
      <c r="C73" s="4">
        <v>40</v>
      </c>
      <c r="D73" s="4">
        <v>34</v>
      </c>
      <c r="E73" s="4">
        <v>35</v>
      </c>
      <c r="F73" s="4">
        <v>33</v>
      </c>
      <c r="G73" s="4">
        <v>29</v>
      </c>
      <c r="H73" s="4">
        <v>27</v>
      </c>
      <c r="I73" s="4">
        <v>27</v>
      </c>
      <c r="J73" s="39">
        <v>25</v>
      </c>
      <c r="K73" s="12">
        <f t="shared" si="1"/>
        <v>32.222222222222221</v>
      </c>
    </row>
    <row r="74" spans="1:11" ht="12" customHeight="1" x14ac:dyDescent="0.2">
      <c r="A74" s="7" t="str">
        <f>'Pregnant Women Participating'!A74</f>
        <v>Standing Rock Sioux Tribe, ND</v>
      </c>
      <c r="B74" s="12">
        <v>75</v>
      </c>
      <c r="C74" s="4">
        <v>77</v>
      </c>
      <c r="D74" s="4">
        <v>70</v>
      </c>
      <c r="E74" s="4">
        <v>75</v>
      </c>
      <c r="F74" s="4">
        <v>74</v>
      </c>
      <c r="G74" s="4">
        <v>67</v>
      </c>
      <c r="H74" s="4">
        <v>73</v>
      </c>
      <c r="I74" s="4">
        <v>73</v>
      </c>
      <c r="J74" s="39">
        <v>71</v>
      </c>
      <c r="K74" s="12">
        <f t="shared" si="1"/>
        <v>72.777777777777771</v>
      </c>
    </row>
    <row r="75" spans="1:11" ht="12" customHeight="1" x14ac:dyDescent="0.2">
      <c r="A75" s="7" t="str">
        <f>'Pregnant Women Participating'!A75</f>
        <v>Three Affiliated Tribes, ND</v>
      </c>
      <c r="B75" s="12">
        <v>25</v>
      </c>
      <c r="C75" s="4">
        <v>26</v>
      </c>
      <c r="D75" s="4">
        <v>23</v>
      </c>
      <c r="E75" s="4">
        <v>23</v>
      </c>
      <c r="F75" s="4">
        <v>26</v>
      </c>
      <c r="G75" s="4">
        <v>27</v>
      </c>
      <c r="H75" s="4">
        <v>28</v>
      </c>
      <c r="I75" s="4">
        <v>26</v>
      </c>
      <c r="J75" s="39">
        <v>31</v>
      </c>
      <c r="K75" s="12">
        <f t="shared" si="1"/>
        <v>26.111111111111111</v>
      </c>
    </row>
    <row r="76" spans="1:11" ht="12" customHeight="1" x14ac:dyDescent="0.2">
      <c r="A76" s="7" t="str">
        <f>'Pregnant Women Participating'!A76</f>
        <v>Cheyenne River Sioux, SD</v>
      </c>
      <c r="B76" s="12">
        <v>108</v>
      </c>
      <c r="C76" s="4">
        <v>107</v>
      </c>
      <c r="D76" s="4">
        <v>113</v>
      </c>
      <c r="E76" s="4">
        <v>101</v>
      </c>
      <c r="F76" s="4">
        <v>99</v>
      </c>
      <c r="G76" s="4">
        <v>92</v>
      </c>
      <c r="H76" s="4">
        <v>88</v>
      </c>
      <c r="I76" s="4">
        <v>87</v>
      </c>
      <c r="J76" s="39">
        <v>92</v>
      </c>
      <c r="K76" s="12">
        <f t="shared" si="1"/>
        <v>98.555555555555557</v>
      </c>
    </row>
    <row r="77" spans="1:11" ht="12" customHeight="1" x14ac:dyDescent="0.2">
      <c r="A77" s="7" t="str">
        <f>'Pregnant Women Participating'!A77</f>
        <v>Rosebud Sioux, SD</v>
      </c>
      <c r="B77" s="12">
        <v>209</v>
      </c>
      <c r="C77" s="4">
        <v>215</v>
      </c>
      <c r="D77" s="4">
        <v>182</v>
      </c>
      <c r="E77" s="4">
        <v>176</v>
      </c>
      <c r="F77" s="4">
        <v>170</v>
      </c>
      <c r="G77" s="4">
        <v>170</v>
      </c>
      <c r="H77" s="4">
        <v>170</v>
      </c>
      <c r="I77" s="4">
        <v>164</v>
      </c>
      <c r="J77" s="39">
        <v>173</v>
      </c>
      <c r="K77" s="12">
        <f t="shared" si="1"/>
        <v>181</v>
      </c>
    </row>
    <row r="78" spans="1:11" ht="12" customHeight="1" x14ac:dyDescent="0.2">
      <c r="A78" s="7" t="str">
        <f>'Pregnant Women Participating'!A78</f>
        <v>Northern Arapahoe, WY</v>
      </c>
      <c r="B78" s="12">
        <v>55</v>
      </c>
      <c r="C78" s="4">
        <v>54</v>
      </c>
      <c r="D78" s="4">
        <v>55</v>
      </c>
      <c r="E78" s="4">
        <v>50</v>
      </c>
      <c r="F78" s="4">
        <v>48</v>
      </c>
      <c r="G78" s="4">
        <v>51</v>
      </c>
      <c r="H78" s="4">
        <v>55</v>
      </c>
      <c r="I78" s="4">
        <v>56</v>
      </c>
      <c r="J78" s="39">
        <v>61</v>
      </c>
      <c r="K78" s="12">
        <f t="shared" si="1"/>
        <v>53.888888888888886</v>
      </c>
    </row>
    <row r="79" spans="1:11" ht="12" customHeight="1" x14ac:dyDescent="0.2">
      <c r="A79" s="7" t="str">
        <f>'Pregnant Women Participating'!A79</f>
        <v>Shoshone Tribe, WY</v>
      </c>
      <c r="B79" s="12">
        <v>18</v>
      </c>
      <c r="C79" s="4">
        <v>17</v>
      </c>
      <c r="D79" s="4">
        <v>17</v>
      </c>
      <c r="E79" s="4">
        <v>22</v>
      </c>
      <c r="F79" s="4">
        <v>19</v>
      </c>
      <c r="G79" s="4">
        <v>19</v>
      </c>
      <c r="H79" s="4">
        <v>21</v>
      </c>
      <c r="I79" s="4">
        <v>26</v>
      </c>
      <c r="J79" s="39">
        <v>20</v>
      </c>
      <c r="K79" s="12">
        <f t="shared" si="1"/>
        <v>19.888888888888889</v>
      </c>
    </row>
    <row r="80" spans="1:11" ht="12" customHeight="1" x14ac:dyDescent="0.2">
      <c r="A80" s="8" t="str">
        <f>'Pregnant Women Participating'!A80</f>
        <v>Alaska</v>
      </c>
      <c r="B80" s="12">
        <v>2981</v>
      </c>
      <c r="C80" s="4">
        <v>2962</v>
      </c>
      <c r="D80" s="4">
        <v>2923</v>
      </c>
      <c r="E80" s="4">
        <v>2916</v>
      </c>
      <c r="F80" s="4">
        <v>2890</v>
      </c>
      <c r="G80" s="4">
        <v>2960</v>
      </c>
      <c r="H80" s="4">
        <v>2992</v>
      </c>
      <c r="I80" s="4">
        <v>2994</v>
      </c>
      <c r="J80" s="39">
        <v>3839</v>
      </c>
      <c r="K80" s="12">
        <f t="shared" si="1"/>
        <v>3050.7777777777778</v>
      </c>
    </row>
    <row r="81" spans="1:11" ht="12" customHeight="1" x14ac:dyDescent="0.2">
      <c r="A81" s="8" t="str">
        <f>'Pregnant Women Participating'!A81</f>
        <v>American Samoa</v>
      </c>
      <c r="B81" s="12">
        <v>661</v>
      </c>
      <c r="C81" s="4">
        <v>651</v>
      </c>
      <c r="D81" s="4">
        <v>635</v>
      </c>
      <c r="E81" s="4">
        <v>660</v>
      </c>
      <c r="F81" s="4">
        <v>665</v>
      </c>
      <c r="G81" s="4">
        <v>665</v>
      </c>
      <c r="H81" s="4">
        <v>668</v>
      </c>
      <c r="I81" s="4">
        <v>691</v>
      </c>
      <c r="J81" s="39">
        <v>693</v>
      </c>
      <c r="K81" s="12">
        <f t="shared" si="1"/>
        <v>665.44444444444446</v>
      </c>
    </row>
    <row r="82" spans="1:11" ht="12" customHeight="1" x14ac:dyDescent="0.2">
      <c r="A82" s="8" t="str">
        <f>'Pregnant Women Participating'!A82</f>
        <v>California</v>
      </c>
      <c r="B82" s="12">
        <v>177881</v>
      </c>
      <c r="C82" s="4">
        <v>176193</v>
      </c>
      <c r="D82" s="4">
        <v>174369</v>
      </c>
      <c r="E82" s="4">
        <v>177229</v>
      </c>
      <c r="F82" s="4">
        <v>177020</v>
      </c>
      <c r="G82" s="4">
        <v>176758</v>
      </c>
      <c r="H82" s="4">
        <v>178341</v>
      </c>
      <c r="I82" s="4">
        <v>178972</v>
      </c>
      <c r="J82" s="39">
        <v>177035</v>
      </c>
      <c r="K82" s="12">
        <f t="shared" si="1"/>
        <v>177088.66666666666</v>
      </c>
    </row>
    <row r="83" spans="1:11" ht="12" customHeight="1" x14ac:dyDescent="0.2">
      <c r="A83" s="8" t="str">
        <f>'Pregnant Women Participating'!A83</f>
        <v>Guam</v>
      </c>
      <c r="B83" s="12">
        <v>1288</v>
      </c>
      <c r="C83" s="4">
        <v>1313</v>
      </c>
      <c r="D83" s="4">
        <v>1324</v>
      </c>
      <c r="E83" s="4">
        <v>1342</v>
      </c>
      <c r="F83" s="4">
        <v>1331</v>
      </c>
      <c r="G83" s="4">
        <v>1361</v>
      </c>
      <c r="H83" s="4">
        <v>1340</v>
      </c>
      <c r="I83" s="4">
        <v>1342</v>
      </c>
      <c r="J83" s="39">
        <v>1329</v>
      </c>
      <c r="K83" s="12">
        <f t="shared" si="1"/>
        <v>1330</v>
      </c>
    </row>
    <row r="84" spans="1:11" ht="12" customHeight="1" x14ac:dyDescent="0.2">
      <c r="A84" s="8" t="str">
        <f>'Pregnant Women Participating'!A84</f>
        <v>Hawaii</v>
      </c>
      <c r="B84" s="12">
        <v>5135</v>
      </c>
      <c r="C84" s="4">
        <v>5121</v>
      </c>
      <c r="D84" s="4">
        <v>5022</v>
      </c>
      <c r="E84" s="4">
        <v>5114</v>
      </c>
      <c r="F84" s="4">
        <v>5162</v>
      </c>
      <c r="G84" s="4">
        <v>5199</v>
      </c>
      <c r="H84" s="4">
        <v>5231</v>
      </c>
      <c r="I84" s="4">
        <v>5317</v>
      </c>
      <c r="J84" s="39">
        <v>5239</v>
      </c>
      <c r="K84" s="12">
        <f t="shared" si="1"/>
        <v>5171.1111111111113</v>
      </c>
    </row>
    <row r="85" spans="1:11" ht="12" customHeight="1" x14ac:dyDescent="0.2">
      <c r="A85" s="8" t="str">
        <f>'Pregnant Women Participating'!A85</f>
        <v>Idaho</v>
      </c>
      <c r="B85" s="12">
        <v>6495</v>
      </c>
      <c r="C85" s="4">
        <v>6516</v>
      </c>
      <c r="D85" s="4">
        <v>6511</v>
      </c>
      <c r="E85" s="4">
        <v>6559</v>
      </c>
      <c r="F85" s="4">
        <v>6559</v>
      </c>
      <c r="G85" s="4">
        <v>6612</v>
      </c>
      <c r="H85" s="4">
        <v>6639</v>
      </c>
      <c r="I85" s="4">
        <v>6731</v>
      </c>
      <c r="J85" s="39">
        <v>6711</v>
      </c>
      <c r="K85" s="12">
        <f t="shared" si="1"/>
        <v>6592.5555555555557</v>
      </c>
    </row>
    <row r="86" spans="1:11" ht="12" customHeight="1" x14ac:dyDescent="0.2">
      <c r="A86" s="8" t="str">
        <f>'Pregnant Women Participating'!A86</f>
        <v>Nevada</v>
      </c>
      <c r="B86" s="12">
        <v>12224</v>
      </c>
      <c r="C86" s="4">
        <v>12286</v>
      </c>
      <c r="D86" s="4">
        <v>13088</v>
      </c>
      <c r="E86" s="4">
        <v>13080</v>
      </c>
      <c r="F86" s="4">
        <v>13062</v>
      </c>
      <c r="G86" s="4">
        <v>13112</v>
      </c>
      <c r="H86" s="4">
        <v>13326</v>
      </c>
      <c r="I86" s="4">
        <v>13444</v>
      </c>
      <c r="J86" s="39">
        <v>13273</v>
      </c>
      <c r="K86" s="12">
        <f t="shared" si="1"/>
        <v>12988.333333333334</v>
      </c>
    </row>
    <row r="87" spans="1:11" ht="12" customHeight="1" x14ac:dyDescent="0.2">
      <c r="A87" s="8" t="str">
        <f>'Pregnant Women Participating'!A87</f>
        <v>Oregon</v>
      </c>
      <c r="B87" s="12">
        <v>15173</v>
      </c>
      <c r="C87" s="4">
        <v>15186</v>
      </c>
      <c r="D87" s="4">
        <v>14973</v>
      </c>
      <c r="E87" s="4">
        <v>15124</v>
      </c>
      <c r="F87" s="4">
        <v>15161</v>
      </c>
      <c r="G87" s="4">
        <v>15426</v>
      </c>
      <c r="H87" s="4">
        <v>15442</v>
      </c>
      <c r="I87" s="4">
        <v>15620</v>
      </c>
      <c r="J87" s="39">
        <v>15369</v>
      </c>
      <c r="K87" s="12">
        <f t="shared" si="1"/>
        <v>15274.888888888889</v>
      </c>
    </row>
    <row r="88" spans="1:11" ht="12" customHeight="1" x14ac:dyDescent="0.2">
      <c r="A88" s="8" t="str">
        <f>'Pregnant Women Participating'!A88</f>
        <v>Washington</v>
      </c>
      <c r="B88" s="12">
        <v>25565</v>
      </c>
      <c r="C88" s="4">
        <v>25439</v>
      </c>
      <c r="D88" s="4">
        <v>25102</v>
      </c>
      <c r="E88" s="4">
        <v>25341</v>
      </c>
      <c r="F88" s="4">
        <v>25417</v>
      </c>
      <c r="G88" s="4">
        <v>25613</v>
      </c>
      <c r="H88" s="4">
        <v>25603</v>
      </c>
      <c r="I88" s="4">
        <v>25802</v>
      </c>
      <c r="J88" s="39">
        <v>25510</v>
      </c>
      <c r="K88" s="12">
        <f t="shared" si="1"/>
        <v>25488</v>
      </c>
    </row>
    <row r="89" spans="1:11" ht="12" customHeight="1" x14ac:dyDescent="0.2">
      <c r="A89" s="8" t="str">
        <f>'Pregnant Women Participating'!A89</f>
        <v>Northern Marianas</v>
      </c>
      <c r="B89" s="12">
        <v>460</v>
      </c>
      <c r="C89" s="4">
        <v>465</v>
      </c>
      <c r="D89" s="4">
        <v>463</v>
      </c>
      <c r="E89" s="4">
        <v>465</v>
      </c>
      <c r="F89" s="4">
        <v>455</v>
      </c>
      <c r="G89" s="4">
        <v>443</v>
      </c>
      <c r="H89" s="4">
        <v>453</v>
      </c>
      <c r="I89" s="4">
        <v>459</v>
      </c>
      <c r="J89" s="39">
        <v>442</v>
      </c>
      <c r="K89" s="12">
        <f t="shared" si="1"/>
        <v>456.11111111111109</v>
      </c>
    </row>
    <row r="90" spans="1:11" ht="12" customHeight="1" x14ac:dyDescent="0.2">
      <c r="A90" s="8" t="str">
        <f>'Pregnant Women Participating'!A90</f>
        <v>Inter-Tribal Council, NV</v>
      </c>
      <c r="B90" s="12">
        <v>73</v>
      </c>
      <c r="C90" s="4">
        <v>70</v>
      </c>
      <c r="D90" s="4">
        <v>71</v>
      </c>
      <c r="E90" s="4">
        <v>67</v>
      </c>
      <c r="F90" s="4">
        <v>66</v>
      </c>
      <c r="G90" s="4">
        <v>74</v>
      </c>
      <c r="H90" s="4">
        <v>68</v>
      </c>
      <c r="I90" s="4">
        <v>73</v>
      </c>
      <c r="J90" s="39">
        <v>66</v>
      </c>
      <c r="K90" s="12">
        <f t="shared" si="1"/>
        <v>69.777777777777771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M90"/>
  <sheetViews>
    <sheetView showGridLines="0" workbookViewId="0">
      <selection activeCell="A91" sqref="A91:XFD97"/>
    </sheetView>
  </sheetViews>
  <sheetFormatPr defaultColWidth="9.140625" defaultRowHeight="12" x14ac:dyDescent="0.2"/>
  <cols>
    <col min="1" max="1" width="34.7109375" style="3" customWidth="1"/>
    <col min="2" max="10" width="11.7109375" style="3" customWidth="1"/>
    <col min="11" max="11" width="13.7109375" style="3" customWidth="1"/>
    <col min="12" max="16384" width="9.140625" style="3"/>
  </cols>
  <sheetData>
    <row r="1" spans="1:13" ht="24" customHeight="1" x14ac:dyDescent="0.2">
      <c r="A1" s="6" t="s">
        <v>124</v>
      </c>
      <c r="B1" s="73" t="s">
        <v>145</v>
      </c>
      <c r="C1" s="74" t="s">
        <v>146</v>
      </c>
      <c r="D1" s="74" t="s">
        <v>147</v>
      </c>
      <c r="E1" s="74" t="s">
        <v>148</v>
      </c>
      <c r="F1" s="74" t="s">
        <v>149</v>
      </c>
      <c r="G1" s="74" t="s">
        <v>150</v>
      </c>
      <c r="H1" s="74" t="s">
        <v>151</v>
      </c>
      <c r="I1" s="74" t="s">
        <v>152</v>
      </c>
      <c r="J1" s="74" t="s">
        <v>153</v>
      </c>
      <c r="K1" s="75" t="s">
        <v>154</v>
      </c>
      <c r="L1" s="74"/>
      <c r="M1" s="74"/>
    </row>
    <row r="2" spans="1:13" ht="12" customHeight="1" x14ac:dyDescent="0.2">
      <c r="A2" s="7" t="str">
        <f>'Pregnant Women Participating'!A2</f>
        <v>Connecticut</v>
      </c>
      <c r="B2" s="12">
        <v>27745</v>
      </c>
      <c r="C2" s="4">
        <v>27531</v>
      </c>
      <c r="D2" s="4">
        <v>27451</v>
      </c>
      <c r="E2" s="4">
        <v>27999</v>
      </c>
      <c r="F2" s="4">
        <v>28165</v>
      </c>
      <c r="G2" s="4">
        <v>28374</v>
      </c>
      <c r="H2" s="4">
        <v>28623</v>
      </c>
      <c r="I2" s="4">
        <v>28997</v>
      </c>
      <c r="J2" s="39">
        <v>28430</v>
      </c>
      <c r="K2" s="12">
        <f t="shared" ref="K2:K11" si="0">IF(SUM(B2:J2)&gt;0,AVERAGE(B2:J2)," ")</f>
        <v>28146.111111111109</v>
      </c>
    </row>
    <row r="3" spans="1:13" ht="12" customHeight="1" x14ac:dyDescent="0.2">
      <c r="A3" s="7" t="str">
        <f>'Pregnant Women Participating'!A3</f>
        <v>Maine</v>
      </c>
      <c r="B3" s="12">
        <v>10349</v>
      </c>
      <c r="C3" s="4">
        <v>10395</v>
      </c>
      <c r="D3" s="4">
        <v>10367</v>
      </c>
      <c r="E3" s="4">
        <v>10325</v>
      </c>
      <c r="F3" s="4">
        <v>10305</v>
      </c>
      <c r="G3" s="4">
        <v>10569</v>
      </c>
      <c r="H3" s="4">
        <v>10640</v>
      </c>
      <c r="I3" s="4">
        <v>10798</v>
      </c>
      <c r="J3" s="39">
        <v>10859</v>
      </c>
      <c r="K3" s="12">
        <f t="shared" si="0"/>
        <v>10511.888888888889</v>
      </c>
    </row>
    <row r="4" spans="1:13" ht="12" customHeight="1" x14ac:dyDescent="0.2">
      <c r="A4" s="7" t="str">
        <f>'Pregnant Women Participating'!A4</f>
        <v>Massachusetts</v>
      </c>
      <c r="B4" s="12">
        <v>75057</v>
      </c>
      <c r="C4" s="4">
        <v>74937</v>
      </c>
      <c r="D4" s="4">
        <v>74056</v>
      </c>
      <c r="E4" s="4">
        <v>74255</v>
      </c>
      <c r="F4" s="4">
        <v>73903</v>
      </c>
      <c r="G4" s="4">
        <v>74043</v>
      </c>
      <c r="H4" s="4">
        <v>73858</v>
      </c>
      <c r="I4" s="4">
        <v>74092</v>
      </c>
      <c r="J4" s="39">
        <v>73252</v>
      </c>
      <c r="K4" s="12">
        <f t="shared" si="0"/>
        <v>74161.444444444438</v>
      </c>
    </row>
    <row r="5" spans="1:13" ht="12" customHeight="1" x14ac:dyDescent="0.2">
      <c r="A5" s="7" t="str">
        <f>'Pregnant Women Participating'!A5</f>
        <v>New Hampshire</v>
      </c>
      <c r="B5" s="12">
        <v>8048</v>
      </c>
      <c r="C5" s="4">
        <v>8035</v>
      </c>
      <c r="D5" s="4">
        <v>7854</v>
      </c>
      <c r="E5" s="4">
        <v>7891</v>
      </c>
      <c r="F5" s="4">
        <v>7834</v>
      </c>
      <c r="G5" s="4">
        <v>7846</v>
      </c>
      <c r="H5" s="4">
        <v>7846</v>
      </c>
      <c r="I5" s="4">
        <v>7824</v>
      </c>
      <c r="J5" s="39">
        <v>7690</v>
      </c>
      <c r="K5" s="12">
        <f t="shared" si="0"/>
        <v>7874.2222222222226</v>
      </c>
    </row>
    <row r="6" spans="1:13" ht="12" customHeight="1" x14ac:dyDescent="0.2">
      <c r="A6" s="7" t="str">
        <f>'Pregnant Women Participating'!A6</f>
        <v>New York</v>
      </c>
      <c r="B6" s="12">
        <v>248072</v>
      </c>
      <c r="C6" s="4">
        <v>248085</v>
      </c>
      <c r="D6" s="4">
        <v>248736</v>
      </c>
      <c r="E6" s="4">
        <v>252804</v>
      </c>
      <c r="F6" s="4">
        <v>255124</v>
      </c>
      <c r="G6" s="4">
        <v>257103</v>
      </c>
      <c r="H6" s="4">
        <v>257611</v>
      </c>
      <c r="I6" s="4">
        <v>258449</v>
      </c>
      <c r="J6" s="39">
        <v>254544</v>
      </c>
      <c r="K6" s="12">
        <f t="shared" si="0"/>
        <v>253392</v>
      </c>
    </row>
    <row r="7" spans="1:13" ht="12" customHeight="1" x14ac:dyDescent="0.2">
      <c r="A7" s="7" t="str">
        <f>'Pregnant Women Participating'!A7</f>
        <v>Rhode Island</v>
      </c>
      <c r="B7" s="12">
        <v>9936</v>
      </c>
      <c r="C7" s="4">
        <v>9952</v>
      </c>
      <c r="D7" s="4">
        <v>9976</v>
      </c>
      <c r="E7" s="4">
        <v>10068</v>
      </c>
      <c r="F7" s="4">
        <v>10145</v>
      </c>
      <c r="G7" s="4">
        <v>10257</v>
      </c>
      <c r="H7" s="4">
        <v>10394</v>
      </c>
      <c r="I7" s="4">
        <v>10395</v>
      </c>
      <c r="J7" s="39">
        <v>10269</v>
      </c>
      <c r="K7" s="12">
        <f t="shared" si="0"/>
        <v>10154.666666666666</v>
      </c>
    </row>
    <row r="8" spans="1:13" ht="12" customHeight="1" x14ac:dyDescent="0.2">
      <c r="A8" s="7" t="str">
        <f>'Pregnant Women Participating'!A8</f>
        <v>Vermont</v>
      </c>
      <c r="B8" s="12">
        <v>6659</v>
      </c>
      <c r="C8" s="4">
        <v>6579</v>
      </c>
      <c r="D8" s="4">
        <v>6503</v>
      </c>
      <c r="E8" s="4">
        <v>6409</v>
      </c>
      <c r="F8" s="4">
        <v>6306</v>
      </c>
      <c r="G8" s="4">
        <v>6272</v>
      </c>
      <c r="H8" s="4">
        <v>6268</v>
      </c>
      <c r="I8" s="4">
        <v>6299</v>
      </c>
      <c r="J8" s="39">
        <v>6290</v>
      </c>
      <c r="K8" s="12">
        <f t="shared" si="0"/>
        <v>6398.333333333333</v>
      </c>
    </row>
    <row r="9" spans="1:13" ht="12" customHeight="1" x14ac:dyDescent="0.2">
      <c r="A9" s="7" t="str">
        <f>'Pregnant Women Participating'!A9</f>
        <v>Virgin Islands</v>
      </c>
      <c r="B9" s="12">
        <v>1379</v>
      </c>
      <c r="C9" s="4">
        <v>1366</v>
      </c>
      <c r="D9" s="4">
        <v>1349</v>
      </c>
      <c r="E9" s="4">
        <v>1307</v>
      </c>
      <c r="F9" s="4">
        <v>1319</v>
      </c>
      <c r="G9" s="4">
        <v>1300</v>
      </c>
      <c r="H9" s="4">
        <v>1303</v>
      </c>
      <c r="I9" s="4">
        <v>1312</v>
      </c>
      <c r="J9" s="39">
        <v>1318</v>
      </c>
      <c r="K9" s="12">
        <f t="shared" si="0"/>
        <v>1328.1111111111111</v>
      </c>
    </row>
    <row r="10" spans="1:13" ht="12" customHeight="1" x14ac:dyDescent="0.2">
      <c r="A10" s="7" t="str">
        <f>'Pregnant Women Participating'!A10</f>
        <v>Indian Township, ME</v>
      </c>
      <c r="B10" s="12">
        <v>19</v>
      </c>
      <c r="C10" s="4">
        <v>20</v>
      </c>
      <c r="D10" s="4">
        <v>22</v>
      </c>
      <c r="E10" s="4">
        <v>22</v>
      </c>
      <c r="F10" s="4">
        <v>20</v>
      </c>
      <c r="G10" s="4">
        <v>20</v>
      </c>
      <c r="H10" s="4">
        <v>20</v>
      </c>
      <c r="I10" s="4">
        <v>20</v>
      </c>
      <c r="J10" s="39">
        <v>20</v>
      </c>
      <c r="K10" s="12">
        <f t="shared" si="0"/>
        <v>20.333333333333332</v>
      </c>
    </row>
    <row r="11" spans="1:13" ht="12" customHeight="1" x14ac:dyDescent="0.2">
      <c r="A11" s="7" t="str">
        <f>'Pregnant Women Participating'!A11</f>
        <v>Pleasant Point, ME</v>
      </c>
      <c r="B11" s="12">
        <v>21</v>
      </c>
      <c r="C11" s="4">
        <v>21</v>
      </c>
      <c r="D11" s="4">
        <v>23</v>
      </c>
      <c r="E11" s="4">
        <v>21</v>
      </c>
      <c r="F11" s="4">
        <v>21</v>
      </c>
      <c r="G11" s="4">
        <v>21</v>
      </c>
      <c r="H11" s="4">
        <v>20</v>
      </c>
      <c r="I11" s="4">
        <v>17</v>
      </c>
      <c r="J11" s="39">
        <v>0</v>
      </c>
      <c r="K11" s="12">
        <f t="shared" si="0"/>
        <v>18.333333333333332</v>
      </c>
    </row>
    <row r="12" spans="1:13" ht="12" customHeight="1" x14ac:dyDescent="0.2">
      <c r="A12" s="7" t="str">
        <f>'Pregnant Women Participating'!A12</f>
        <v>Delaware</v>
      </c>
      <c r="B12" s="12">
        <v>12220</v>
      </c>
      <c r="C12" s="4">
        <v>12315</v>
      </c>
      <c r="D12" s="4">
        <v>12397</v>
      </c>
      <c r="E12" s="4">
        <v>12561</v>
      </c>
      <c r="F12" s="4">
        <v>12725</v>
      </c>
      <c r="G12" s="4">
        <v>12857</v>
      </c>
      <c r="H12" s="4">
        <v>12967</v>
      </c>
      <c r="I12" s="4">
        <v>13351</v>
      </c>
      <c r="J12" s="39">
        <v>13405</v>
      </c>
      <c r="K12" s="12">
        <f t="shared" ref="K12:K90" si="1">IF(SUM(B12:J12)&gt;0,AVERAGE(B12:J12)," ")</f>
        <v>12755.333333333334</v>
      </c>
    </row>
    <row r="13" spans="1:13" ht="12" customHeight="1" x14ac:dyDescent="0.2">
      <c r="A13" s="7" t="str">
        <f>'Pregnant Women Participating'!A13</f>
        <v>District of Columbia</v>
      </c>
      <c r="B13" s="12">
        <v>6099</v>
      </c>
      <c r="C13" s="4">
        <v>6139</v>
      </c>
      <c r="D13" s="4">
        <v>6103</v>
      </c>
      <c r="E13" s="4">
        <v>6256</v>
      </c>
      <c r="F13" s="4">
        <v>6312</v>
      </c>
      <c r="G13" s="4">
        <v>6333</v>
      </c>
      <c r="H13" s="4">
        <v>6311</v>
      </c>
      <c r="I13" s="4">
        <v>6358</v>
      </c>
      <c r="J13" s="39">
        <v>6252</v>
      </c>
      <c r="K13" s="12">
        <f t="shared" si="1"/>
        <v>6240.333333333333</v>
      </c>
    </row>
    <row r="14" spans="1:13" ht="12" customHeight="1" x14ac:dyDescent="0.2">
      <c r="A14" s="7" t="str">
        <f>'Pregnant Women Participating'!A14</f>
        <v>Maryland</v>
      </c>
      <c r="B14" s="12">
        <v>64976</v>
      </c>
      <c r="C14" s="4">
        <v>64321</v>
      </c>
      <c r="D14" s="4">
        <v>64306</v>
      </c>
      <c r="E14" s="4">
        <v>65505</v>
      </c>
      <c r="F14" s="4">
        <v>65696</v>
      </c>
      <c r="G14" s="4">
        <v>65706</v>
      </c>
      <c r="H14" s="4">
        <v>65931</v>
      </c>
      <c r="I14" s="4">
        <v>66086</v>
      </c>
      <c r="J14" s="39">
        <v>66041</v>
      </c>
      <c r="K14" s="12">
        <f t="shared" si="1"/>
        <v>65396.444444444445</v>
      </c>
    </row>
    <row r="15" spans="1:13" ht="12" customHeight="1" x14ac:dyDescent="0.2">
      <c r="A15" s="7" t="str">
        <f>'Pregnant Women Participating'!A15</f>
        <v>New Jersey</v>
      </c>
      <c r="B15" s="12">
        <v>90155</v>
      </c>
      <c r="C15" s="4">
        <v>93713</v>
      </c>
      <c r="D15" s="4">
        <v>93572</v>
      </c>
      <c r="E15" s="4">
        <v>92222</v>
      </c>
      <c r="F15" s="4">
        <v>93304</v>
      </c>
      <c r="G15" s="4">
        <v>93666</v>
      </c>
      <c r="H15" s="4">
        <v>93725</v>
      </c>
      <c r="I15" s="4">
        <v>94507</v>
      </c>
      <c r="J15" s="39">
        <v>94062</v>
      </c>
      <c r="K15" s="12">
        <f t="shared" si="1"/>
        <v>93214</v>
      </c>
    </row>
    <row r="16" spans="1:13" ht="12" customHeight="1" x14ac:dyDescent="0.2">
      <c r="A16" s="7" t="str">
        <f>'Pregnant Women Participating'!A16</f>
        <v>Pennsylvania</v>
      </c>
      <c r="B16" s="12">
        <v>99307</v>
      </c>
      <c r="C16" s="4">
        <v>99253</v>
      </c>
      <c r="D16" s="4">
        <v>99070</v>
      </c>
      <c r="E16" s="4">
        <v>99641</v>
      </c>
      <c r="F16" s="4">
        <v>100125</v>
      </c>
      <c r="G16" s="4">
        <v>101278</v>
      </c>
      <c r="H16" s="4">
        <v>101929</v>
      </c>
      <c r="I16" s="4">
        <v>102744</v>
      </c>
      <c r="J16" s="39">
        <v>102977</v>
      </c>
      <c r="K16" s="12">
        <f t="shared" si="1"/>
        <v>100702.66666666667</v>
      </c>
    </row>
    <row r="17" spans="1:11" ht="12" customHeight="1" x14ac:dyDescent="0.2">
      <c r="A17" s="7" t="str">
        <f>'Pregnant Women Participating'!A17</f>
        <v>Puerto Rico</v>
      </c>
      <c r="B17" s="12">
        <v>55005</v>
      </c>
      <c r="C17" s="4">
        <v>54419</v>
      </c>
      <c r="D17" s="4">
        <v>53911</v>
      </c>
      <c r="E17" s="4">
        <v>53985</v>
      </c>
      <c r="F17" s="4">
        <v>53751</v>
      </c>
      <c r="G17" s="4">
        <v>53894</v>
      </c>
      <c r="H17" s="4">
        <v>53979</v>
      </c>
      <c r="I17" s="4">
        <v>54239</v>
      </c>
      <c r="J17" s="39">
        <v>54268</v>
      </c>
      <c r="K17" s="12">
        <f t="shared" si="1"/>
        <v>54161.222222222219</v>
      </c>
    </row>
    <row r="18" spans="1:11" ht="12" customHeight="1" x14ac:dyDescent="0.2">
      <c r="A18" s="7" t="str">
        <f>'Pregnant Women Participating'!A18</f>
        <v>Virginia</v>
      </c>
      <c r="B18" s="12">
        <v>63302</v>
      </c>
      <c r="C18" s="4">
        <v>60284</v>
      </c>
      <c r="D18" s="4">
        <v>57877</v>
      </c>
      <c r="E18" s="4">
        <v>57036</v>
      </c>
      <c r="F18" s="4">
        <v>56433</v>
      </c>
      <c r="G18" s="4">
        <v>56373</v>
      </c>
      <c r="H18" s="4">
        <v>56575</v>
      </c>
      <c r="I18" s="4">
        <v>56869</v>
      </c>
      <c r="J18" s="39">
        <v>56181</v>
      </c>
      <c r="K18" s="12">
        <f t="shared" si="1"/>
        <v>57881.111111111109</v>
      </c>
    </row>
    <row r="19" spans="1:11" ht="12" customHeight="1" x14ac:dyDescent="0.2">
      <c r="A19" s="7" t="str">
        <f>'Pregnant Women Participating'!A19</f>
        <v>West Virginia</v>
      </c>
      <c r="B19" s="12">
        <v>21537</v>
      </c>
      <c r="C19" s="4">
        <v>21303</v>
      </c>
      <c r="D19" s="4">
        <v>20900</v>
      </c>
      <c r="E19" s="4">
        <v>20735</v>
      </c>
      <c r="F19" s="4">
        <v>20460</v>
      </c>
      <c r="G19" s="4">
        <v>20251</v>
      </c>
      <c r="H19" s="4">
        <v>20060</v>
      </c>
      <c r="I19" s="4">
        <v>19997</v>
      </c>
      <c r="J19" s="39">
        <v>19857</v>
      </c>
      <c r="K19" s="12">
        <f t="shared" si="1"/>
        <v>20566.666666666668</v>
      </c>
    </row>
    <row r="20" spans="1:11" ht="12" customHeight="1" x14ac:dyDescent="0.2">
      <c r="A20" s="7" t="str">
        <f>'Pregnant Women Participating'!A20</f>
        <v>Alabama</v>
      </c>
      <c r="B20" s="12">
        <v>59164</v>
      </c>
      <c r="C20" s="4">
        <v>58122</v>
      </c>
      <c r="D20" s="4">
        <v>57274</v>
      </c>
      <c r="E20" s="4">
        <v>57871</v>
      </c>
      <c r="F20" s="4">
        <v>57765</v>
      </c>
      <c r="G20" s="4">
        <v>58147</v>
      </c>
      <c r="H20" s="4">
        <v>57999</v>
      </c>
      <c r="I20" s="4">
        <v>58151</v>
      </c>
      <c r="J20" s="39">
        <v>57994</v>
      </c>
      <c r="K20" s="12">
        <f t="shared" si="1"/>
        <v>58054.111111111109</v>
      </c>
    </row>
    <row r="21" spans="1:11" ht="12" customHeight="1" x14ac:dyDescent="0.2">
      <c r="A21" s="7" t="str">
        <f>'Pregnant Women Participating'!A21</f>
        <v>Florida</v>
      </c>
      <c r="B21" s="12">
        <v>226308</v>
      </c>
      <c r="C21" s="4">
        <v>224414</v>
      </c>
      <c r="D21" s="4">
        <v>222362</v>
      </c>
      <c r="E21" s="4">
        <v>225589</v>
      </c>
      <c r="F21" s="4">
        <v>227715</v>
      </c>
      <c r="G21" s="4">
        <v>227450</v>
      </c>
      <c r="H21" s="4">
        <v>231011</v>
      </c>
      <c r="I21" s="4">
        <v>232507</v>
      </c>
      <c r="J21" s="39">
        <v>226211</v>
      </c>
      <c r="K21" s="12">
        <f t="shared" si="1"/>
        <v>227063</v>
      </c>
    </row>
    <row r="22" spans="1:11" ht="12" customHeight="1" x14ac:dyDescent="0.2">
      <c r="A22" s="7" t="str">
        <f>'Pregnant Women Participating'!A22</f>
        <v>Georgia</v>
      </c>
      <c r="B22" s="12">
        <v>116450</v>
      </c>
      <c r="C22" s="4">
        <v>115131</v>
      </c>
      <c r="D22" s="4">
        <v>115069</v>
      </c>
      <c r="E22" s="4">
        <v>117275</v>
      </c>
      <c r="F22" s="4">
        <v>118878</v>
      </c>
      <c r="G22" s="4">
        <v>120325</v>
      </c>
      <c r="H22" s="4">
        <v>121283</v>
      </c>
      <c r="I22" s="4">
        <v>121856</v>
      </c>
      <c r="J22" s="39">
        <v>122023</v>
      </c>
      <c r="K22" s="12">
        <f t="shared" si="1"/>
        <v>118698.88888888889</v>
      </c>
    </row>
    <row r="23" spans="1:11" ht="12" customHeight="1" x14ac:dyDescent="0.2">
      <c r="A23" s="7" t="str">
        <f>'Pregnant Women Participating'!A23</f>
        <v>Kentucky</v>
      </c>
      <c r="B23" s="12">
        <v>57579</v>
      </c>
      <c r="C23" s="4">
        <v>55607</v>
      </c>
      <c r="D23" s="4">
        <v>55262</v>
      </c>
      <c r="E23" s="4">
        <v>56578</v>
      </c>
      <c r="F23" s="4">
        <v>56942</v>
      </c>
      <c r="G23" s="4">
        <v>57453</v>
      </c>
      <c r="H23" s="4">
        <v>58047</v>
      </c>
      <c r="I23" s="4">
        <v>58297</v>
      </c>
      <c r="J23" s="39">
        <v>58375</v>
      </c>
      <c r="K23" s="12">
        <f t="shared" si="1"/>
        <v>57126.666666666664</v>
      </c>
    </row>
    <row r="24" spans="1:11" ht="12" customHeight="1" x14ac:dyDescent="0.2">
      <c r="A24" s="7" t="str">
        <f>'Pregnant Women Participating'!A24</f>
        <v>Mississippi</v>
      </c>
      <c r="B24" s="12">
        <v>27781</v>
      </c>
      <c r="C24" s="4">
        <v>29052</v>
      </c>
      <c r="D24" s="4">
        <v>28306</v>
      </c>
      <c r="E24" s="4">
        <v>26823</v>
      </c>
      <c r="F24" s="4">
        <v>27172</v>
      </c>
      <c r="G24" s="4">
        <v>26863</v>
      </c>
      <c r="H24" s="4">
        <v>28270</v>
      </c>
      <c r="I24" s="4">
        <v>28498</v>
      </c>
      <c r="J24" s="39">
        <v>28181</v>
      </c>
      <c r="K24" s="12">
        <f t="shared" si="1"/>
        <v>27882.888888888891</v>
      </c>
    </row>
    <row r="25" spans="1:11" ht="12" customHeight="1" x14ac:dyDescent="0.2">
      <c r="A25" s="7" t="str">
        <f>'Pregnant Women Participating'!A25</f>
        <v>North Carolina</v>
      </c>
      <c r="B25" s="12">
        <v>124361</v>
      </c>
      <c r="C25" s="4">
        <v>123612</v>
      </c>
      <c r="D25" s="4">
        <v>122657</v>
      </c>
      <c r="E25" s="4">
        <v>124840</v>
      </c>
      <c r="F25" s="4">
        <v>125764</v>
      </c>
      <c r="G25" s="4">
        <v>127771</v>
      </c>
      <c r="H25" s="4">
        <v>128877</v>
      </c>
      <c r="I25" s="4">
        <v>129472</v>
      </c>
      <c r="J25" s="39">
        <v>129976</v>
      </c>
      <c r="K25" s="12">
        <f t="shared" si="1"/>
        <v>126370</v>
      </c>
    </row>
    <row r="26" spans="1:11" ht="12" customHeight="1" x14ac:dyDescent="0.2">
      <c r="A26" s="7" t="str">
        <f>'Pregnant Women Participating'!A26</f>
        <v>South Carolina</v>
      </c>
      <c r="B26" s="12">
        <v>53428</v>
      </c>
      <c r="C26" s="4">
        <v>53473</v>
      </c>
      <c r="D26" s="4">
        <v>53087</v>
      </c>
      <c r="E26" s="4">
        <v>53979</v>
      </c>
      <c r="F26" s="4">
        <v>54032</v>
      </c>
      <c r="G26" s="4">
        <v>54259</v>
      </c>
      <c r="H26" s="4">
        <v>54226</v>
      </c>
      <c r="I26" s="4">
        <v>54575</v>
      </c>
      <c r="J26" s="39">
        <v>54425</v>
      </c>
      <c r="K26" s="12">
        <f t="shared" si="1"/>
        <v>53942.666666666664</v>
      </c>
    </row>
    <row r="27" spans="1:11" ht="12" customHeight="1" x14ac:dyDescent="0.2">
      <c r="A27" s="7" t="str">
        <f>'Pregnant Women Participating'!A27</f>
        <v>Tennessee</v>
      </c>
      <c r="B27" s="12">
        <v>68370</v>
      </c>
      <c r="C27" s="4">
        <v>67727</v>
      </c>
      <c r="D27" s="4">
        <v>67041</v>
      </c>
      <c r="E27" s="4">
        <v>66974</v>
      </c>
      <c r="F27" s="4">
        <v>68455</v>
      </c>
      <c r="G27" s="4">
        <v>69891</v>
      </c>
      <c r="H27" s="4">
        <v>70639</v>
      </c>
      <c r="I27" s="4">
        <v>71026</v>
      </c>
      <c r="J27" s="39">
        <v>71021</v>
      </c>
      <c r="K27" s="12">
        <f t="shared" si="1"/>
        <v>69016</v>
      </c>
    </row>
    <row r="28" spans="1:11" ht="12" customHeight="1" x14ac:dyDescent="0.2">
      <c r="A28" s="7" t="str">
        <f>'Pregnant Women Participating'!A28</f>
        <v>Choctaw Indians, MS</v>
      </c>
      <c r="B28" s="12">
        <v>337</v>
      </c>
      <c r="C28" s="4">
        <v>349</v>
      </c>
      <c r="D28" s="4">
        <v>322</v>
      </c>
      <c r="E28" s="4">
        <v>328</v>
      </c>
      <c r="F28" s="4">
        <v>334</v>
      </c>
      <c r="G28" s="4">
        <v>336</v>
      </c>
      <c r="H28" s="4">
        <v>378</v>
      </c>
      <c r="I28" s="4">
        <v>399</v>
      </c>
      <c r="J28" s="39">
        <v>385</v>
      </c>
      <c r="K28" s="12">
        <f t="shared" si="1"/>
        <v>352</v>
      </c>
    </row>
    <row r="29" spans="1:11" ht="12" customHeight="1" x14ac:dyDescent="0.2">
      <c r="A29" s="7" t="str">
        <f>'Pregnant Women Participating'!A29</f>
        <v>Eastern Cherokee, NC</v>
      </c>
      <c r="B29" s="12">
        <v>262</v>
      </c>
      <c r="C29" s="4">
        <v>262</v>
      </c>
      <c r="D29" s="4">
        <v>256</v>
      </c>
      <c r="E29" s="4">
        <v>256</v>
      </c>
      <c r="F29" s="4">
        <v>259</v>
      </c>
      <c r="G29" s="4">
        <v>256</v>
      </c>
      <c r="H29" s="4">
        <v>242</v>
      </c>
      <c r="I29" s="4">
        <v>255</v>
      </c>
      <c r="J29" s="39">
        <v>248</v>
      </c>
      <c r="K29" s="12">
        <f t="shared" si="1"/>
        <v>255.11111111111111</v>
      </c>
    </row>
    <row r="30" spans="1:11" ht="12" customHeight="1" x14ac:dyDescent="0.2">
      <c r="A30" s="7" t="str">
        <f>'Pregnant Women Participating'!A30</f>
        <v>Illinois</v>
      </c>
      <c r="B30" s="12">
        <v>84421</v>
      </c>
      <c r="C30" s="4">
        <v>83763</v>
      </c>
      <c r="D30" s="4">
        <v>82773</v>
      </c>
      <c r="E30" s="4">
        <v>83751</v>
      </c>
      <c r="F30" s="4">
        <v>84300</v>
      </c>
      <c r="G30" s="4">
        <v>85366</v>
      </c>
      <c r="H30" s="4">
        <v>85641</v>
      </c>
      <c r="I30" s="4">
        <v>86446</v>
      </c>
      <c r="J30" s="39">
        <v>86531</v>
      </c>
      <c r="K30" s="12">
        <f t="shared" si="1"/>
        <v>84776.888888888891</v>
      </c>
    </row>
    <row r="31" spans="1:11" ht="12" customHeight="1" x14ac:dyDescent="0.2">
      <c r="A31" s="7" t="str">
        <f>'Pregnant Women Participating'!A31</f>
        <v>Indiana</v>
      </c>
      <c r="B31" s="12">
        <v>81328</v>
      </c>
      <c r="C31" s="4">
        <v>81047</v>
      </c>
      <c r="D31" s="4">
        <v>80760</v>
      </c>
      <c r="E31" s="4">
        <v>81864</v>
      </c>
      <c r="F31" s="4">
        <v>82287</v>
      </c>
      <c r="G31" s="4">
        <v>82635</v>
      </c>
      <c r="H31" s="4">
        <v>83060</v>
      </c>
      <c r="I31" s="4">
        <v>83575</v>
      </c>
      <c r="J31" s="39">
        <v>83682</v>
      </c>
      <c r="K31" s="12">
        <f t="shared" si="1"/>
        <v>82248.666666666672</v>
      </c>
    </row>
    <row r="32" spans="1:11" ht="12" customHeight="1" x14ac:dyDescent="0.2">
      <c r="A32" s="7" t="str">
        <f>'Pregnant Women Participating'!A32</f>
        <v>Iowa</v>
      </c>
      <c r="B32" s="12">
        <v>33638</v>
      </c>
      <c r="C32" s="4">
        <v>33758</v>
      </c>
      <c r="D32" s="4">
        <v>33871</v>
      </c>
      <c r="E32" s="4">
        <v>34416</v>
      </c>
      <c r="F32" s="4">
        <v>34458</v>
      </c>
      <c r="G32" s="4">
        <v>34250</v>
      </c>
      <c r="H32" s="4">
        <v>34297</v>
      </c>
      <c r="I32" s="4">
        <v>34337</v>
      </c>
      <c r="J32" s="39">
        <v>34412</v>
      </c>
      <c r="K32" s="12">
        <f t="shared" si="1"/>
        <v>34159.666666666664</v>
      </c>
    </row>
    <row r="33" spans="1:11" ht="12" customHeight="1" x14ac:dyDescent="0.2">
      <c r="A33" s="7" t="str">
        <f>'Pregnant Women Participating'!A33</f>
        <v>Michigan</v>
      </c>
      <c r="B33" s="12">
        <v>116201</v>
      </c>
      <c r="C33" s="4">
        <v>114087</v>
      </c>
      <c r="D33" s="4">
        <v>111639</v>
      </c>
      <c r="E33" s="4">
        <v>110425</v>
      </c>
      <c r="F33" s="4">
        <v>109026</v>
      </c>
      <c r="G33" s="4">
        <v>107713</v>
      </c>
      <c r="H33" s="4">
        <v>106802</v>
      </c>
      <c r="I33" s="4">
        <v>105988</v>
      </c>
      <c r="J33" s="39">
        <v>104664</v>
      </c>
      <c r="K33" s="12">
        <f t="shared" si="1"/>
        <v>109616.11111111111</v>
      </c>
    </row>
    <row r="34" spans="1:11" ht="12" customHeight="1" x14ac:dyDescent="0.2">
      <c r="A34" s="7" t="str">
        <f>'Pregnant Women Participating'!A34</f>
        <v>Minnesota</v>
      </c>
      <c r="B34" s="12">
        <v>59400</v>
      </c>
      <c r="C34" s="4">
        <v>58916</v>
      </c>
      <c r="D34" s="4">
        <v>58753</v>
      </c>
      <c r="E34" s="4">
        <v>58482</v>
      </c>
      <c r="F34" s="4">
        <v>57904</v>
      </c>
      <c r="G34" s="4">
        <v>58009</v>
      </c>
      <c r="H34" s="4">
        <v>57910</v>
      </c>
      <c r="I34" s="4">
        <v>58211</v>
      </c>
      <c r="J34" s="39">
        <v>57861</v>
      </c>
      <c r="K34" s="12">
        <f t="shared" si="1"/>
        <v>58382.888888888891</v>
      </c>
    </row>
    <row r="35" spans="1:11" ht="12" customHeight="1" x14ac:dyDescent="0.2">
      <c r="A35" s="7" t="str">
        <f>'Pregnant Women Participating'!A35</f>
        <v>Ohio</v>
      </c>
      <c r="B35" s="12">
        <v>96468</v>
      </c>
      <c r="C35" s="4">
        <v>95248</v>
      </c>
      <c r="D35" s="4">
        <v>93332</v>
      </c>
      <c r="E35" s="4">
        <v>92645</v>
      </c>
      <c r="F35" s="4">
        <v>92400</v>
      </c>
      <c r="G35" s="4">
        <v>92270</v>
      </c>
      <c r="H35" s="4">
        <v>92464</v>
      </c>
      <c r="I35" s="4">
        <v>93178</v>
      </c>
      <c r="J35" s="39">
        <v>93419</v>
      </c>
      <c r="K35" s="12">
        <f t="shared" si="1"/>
        <v>93491.555555555562</v>
      </c>
    </row>
    <row r="36" spans="1:11" ht="12" customHeight="1" x14ac:dyDescent="0.2">
      <c r="A36" s="7" t="str">
        <f>'Pregnant Women Participating'!A36</f>
        <v>Wisconsin</v>
      </c>
      <c r="B36" s="12">
        <v>54186</v>
      </c>
      <c r="C36" s="4">
        <v>53794</v>
      </c>
      <c r="D36" s="4">
        <v>52910</v>
      </c>
      <c r="E36" s="4">
        <v>53251</v>
      </c>
      <c r="F36" s="4">
        <v>53066</v>
      </c>
      <c r="G36" s="4">
        <v>53334</v>
      </c>
      <c r="H36" s="4">
        <v>53552</v>
      </c>
      <c r="I36" s="4">
        <v>53568</v>
      </c>
      <c r="J36" s="39">
        <v>52821</v>
      </c>
      <c r="K36" s="12">
        <f t="shared" si="1"/>
        <v>53386.888888888891</v>
      </c>
    </row>
    <row r="37" spans="1:11" ht="12" customHeight="1" x14ac:dyDescent="0.2">
      <c r="A37" s="7" t="str">
        <f>'Pregnant Women Participating'!A37</f>
        <v>Arizona</v>
      </c>
      <c r="B37" s="12">
        <v>79528</v>
      </c>
      <c r="C37" s="4">
        <v>79156</v>
      </c>
      <c r="D37" s="4">
        <v>77324</v>
      </c>
      <c r="E37" s="4">
        <v>77718</v>
      </c>
      <c r="F37" s="4">
        <v>78559</v>
      </c>
      <c r="G37" s="4">
        <v>79824</v>
      </c>
      <c r="H37" s="4">
        <v>81403</v>
      </c>
      <c r="I37" s="4">
        <v>82900</v>
      </c>
      <c r="J37" s="39">
        <v>83208</v>
      </c>
      <c r="K37" s="12">
        <f t="shared" si="1"/>
        <v>79957.777777777781</v>
      </c>
    </row>
    <row r="38" spans="1:11" ht="12" customHeight="1" x14ac:dyDescent="0.2">
      <c r="A38" s="7" t="str">
        <f>'Pregnant Women Participating'!A38</f>
        <v>Arkansas</v>
      </c>
      <c r="B38" s="12">
        <v>29857</v>
      </c>
      <c r="C38" s="4">
        <v>30294</v>
      </c>
      <c r="D38" s="4">
        <v>29434</v>
      </c>
      <c r="E38" s="4">
        <v>29847</v>
      </c>
      <c r="F38" s="4">
        <v>30458</v>
      </c>
      <c r="G38" s="4">
        <v>30624</v>
      </c>
      <c r="H38" s="4">
        <v>31235</v>
      </c>
      <c r="I38" s="4">
        <v>31709</v>
      </c>
      <c r="J38" s="39">
        <v>31973</v>
      </c>
      <c r="K38" s="12">
        <f t="shared" si="1"/>
        <v>30603.444444444445</v>
      </c>
    </row>
    <row r="39" spans="1:11" ht="12" customHeight="1" x14ac:dyDescent="0.2">
      <c r="A39" s="7" t="str">
        <f>'Pregnant Women Participating'!A39</f>
        <v>Louisiana</v>
      </c>
      <c r="B39" s="12">
        <v>44022</v>
      </c>
      <c r="C39" s="4">
        <v>43558</v>
      </c>
      <c r="D39" s="4">
        <v>42778</v>
      </c>
      <c r="E39" s="4">
        <v>42313</v>
      </c>
      <c r="F39" s="4">
        <v>42752</v>
      </c>
      <c r="G39" s="4">
        <v>43092</v>
      </c>
      <c r="H39" s="4">
        <v>43638</v>
      </c>
      <c r="I39" s="4">
        <v>44260</v>
      </c>
      <c r="J39" s="39">
        <v>44919</v>
      </c>
      <c r="K39" s="12">
        <f t="shared" si="1"/>
        <v>43481.333333333336</v>
      </c>
    </row>
    <row r="40" spans="1:11" ht="12" customHeight="1" x14ac:dyDescent="0.2">
      <c r="A40" s="7" t="str">
        <f>'Pregnant Women Participating'!A40</f>
        <v>New Mexico</v>
      </c>
      <c r="B40" s="12">
        <v>19318</v>
      </c>
      <c r="C40" s="4">
        <v>19037</v>
      </c>
      <c r="D40" s="4">
        <v>18859</v>
      </c>
      <c r="E40" s="4">
        <v>19157</v>
      </c>
      <c r="F40" s="4">
        <v>19382</v>
      </c>
      <c r="G40" s="4">
        <v>19435</v>
      </c>
      <c r="H40" s="4">
        <v>19618</v>
      </c>
      <c r="I40" s="4">
        <v>19552</v>
      </c>
      <c r="J40" s="39">
        <v>19702</v>
      </c>
      <c r="K40" s="12">
        <f t="shared" si="1"/>
        <v>19340</v>
      </c>
    </row>
    <row r="41" spans="1:11" ht="12" customHeight="1" x14ac:dyDescent="0.2">
      <c r="A41" s="7" t="str">
        <f>'Pregnant Women Participating'!A41</f>
        <v>Oklahoma</v>
      </c>
      <c r="B41" s="12">
        <v>36867</v>
      </c>
      <c r="C41" s="4">
        <v>36624</v>
      </c>
      <c r="D41" s="4">
        <v>36165</v>
      </c>
      <c r="E41" s="4">
        <v>36694</v>
      </c>
      <c r="F41" s="4">
        <v>36619</v>
      </c>
      <c r="G41" s="4">
        <v>36694</v>
      </c>
      <c r="H41" s="4">
        <v>37138</v>
      </c>
      <c r="I41" s="4">
        <v>37394</v>
      </c>
      <c r="J41" s="39">
        <v>36620</v>
      </c>
      <c r="K41" s="12">
        <f t="shared" si="1"/>
        <v>36757.222222222219</v>
      </c>
    </row>
    <row r="42" spans="1:11" ht="12" customHeight="1" x14ac:dyDescent="0.2">
      <c r="A42" s="7" t="str">
        <f>'Pregnant Women Participating'!A42</f>
        <v>Texas</v>
      </c>
      <c r="B42" s="12">
        <v>392885</v>
      </c>
      <c r="C42" s="4">
        <v>384677</v>
      </c>
      <c r="D42" s="4">
        <v>375648</v>
      </c>
      <c r="E42" s="4">
        <v>380661</v>
      </c>
      <c r="F42" s="4">
        <v>382347</v>
      </c>
      <c r="G42" s="4">
        <v>382863</v>
      </c>
      <c r="H42" s="4">
        <v>385153</v>
      </c>
      <c r="I42" s="4">
        <v>387716</v>
      </c>
      <c r="J42" s="39">
        <v>390777</v>
      </c>
      <c r="K42" s="12">
        <f t="shared" si="1"/>
        <v>384747.44444444444</v>
      </c>
    </row>
    <row r="43" spans="1:11" ht="12" customHeight="1" x14ac:dyDescent="0.2">
      <c r="A43" s="7" t="str">
        <f>'Pregnant Women Participating'!A43</f>
        <v>Utah</v>
      </c>
      <c r="B43" s="12">
        <v>24149</v>
      </c>
      <c r="C43" s="4">
        <v>24174</v>
      </c>
      <c r="D43" s="4">
        <v>23987</v>
      </c>
      <c r="E43" s="4">
        <v>24129</v>
      </c>
      <c r="F43" s="4">
        <v>24350</v>
      </c>
      <c r="G43" s="4">
        <v>24582</v>
      </c>
      <c r="H43" s="4">
        <v>24818</v>
      </c>
      <c r="I43" s="4">
        <v>24989</v>
      </c>
      <c r="J43" s="39">
        <v>24975</v>
      </c>
      <c r="K43" s="12">
        <f t="shared" si="1"/>
        <v>24461.444444444445</v>
      </c>
    </row>
    <row r="44" spans="1:11" ht="12" customHeight="1" x14ac:dyDescent="0.2">
      <c r="A44" s="7" t="str">
        <f>'Pregnant Women Participating'!A44</f>
        <v>Inter-Tribal Council, AZ</v>
      </c>
      <c r="B44" s="12">
        <v>3846</v>
      </c>
      <c r="C44" s="4">
        <v>3857</v>
      </c>
      <c r="D44" s="4">
        <v>3882</v>
      </c>
      <c r="E44" s="4">
        <v>3981</v>
      </c>
      <c r="F44" s="4">
        <v>3934</v>
      </c>
      <c r="G44" s="4">
        <v>3965</v>
      </c>
      <c r="H44" s="4">
        <v>3961</v>
      </c>
      <c r="I44" s="4">
        <v>4046</v>
      </c>
      <c r="J44" s="39">
        <v>3913</v>
      </c>
      <c r="K44" s="12">
        <f t="shared" si="1"/>
        <v>3931.6666666666665</v>
      </c>
    </row>
    <row r="45" spans="1:11" ht="12" customHeight="1" x14ac:dyDescent="0.2">
      <c r="A45" s="7" t="str">
        <f>'Pregnant Women Participating'!A45</f>
        <v>Navajo Nation, AZ</v>
      </c>
      <c r="B45" s="12">
        <v>2644</v>
      </c>
      <c r="C45" s="4">
        <v>2654</v>
      </c>
      <c r="D45" s="4">
        <v>2557</v>
      </c>
      <c r="E45" s="4">
        <v>2648</v>
      </c>
      <c r="F45" s="4">
        <v>2530</v>
      </c>
      <c r="G45" s="4">
        <v>2553</v>
      </c>
      <c r="H45" s="4">
        <v>2566</v>
      </c>
      <c r="I45" s="4">
        <v>2544</v>
      </c>
      <c r="J45" s="39">
        <v>2563</v>
      </c>
      <c r="K45" s="12">
        <f t="shared" si="1"/>
        <v>2584.3333333333335</v>
      </c>
    </row>
    <row r="46" spans="1:11" ht="12" customHeight="1" x14ac:dyDescent="0.2">
      <c r="A46" s="7" t="str">
        <f>'Pregnant Women Participating'!A46</f>
        <v>Acoma, Canoncito &amp; Laguna, NM</v>
      </c>
      <c r="B46" s="12">
        <v>144</v>
      </c>
      <c r="C46" s="4">
        <v>165</v>
      </c>
      <c r="D46" s="4">
        <v>155</v>
      </c>
      <c r="E46" s="4">
        <v>170</v>
      </c>
      <c r="F46" s="4">
        <v>149</v>
      </c>
      <c r="G46" s="4">
        <v>154</v>
      </c>
      <c r="H46" s="4">
        <v>146</v>
      </c>
      <c r="I46" s="4">
        <v>163</v>
      </c>
      <c r="J46" s="39">
        <v>156</v>
      </c>
      <c r="K46" s="12">
        <f t="shared" si="1"/>
        <v>155.77777777777777</v>
      </c>
    </row>
    <row r="47" spans="1:11" ht="12" customHeight="1" x14ac:dyDescent="0.2">
      <c r="A47" s="7" t="str">
        <f>'Pregnant Women Participating'!A47</f>
        <v>Eight Northern Pueblos, NM</v>
      </c>
      <c r="B47" s="12">
        <v>128</v>
      </c>
      <c r="C47" s="4">
        <v>146</v>
      </c>
      <c r="D47" s="4">
        <v>140</v>
      </c>
      <c r="E47" s="4">
        <v>132</v>
      </c>
      <c r="F47" s="4">
        <v>143</v>
      </c>
      <c r="G47" s="4">
        <v>129</v>
      </c>
      <c r="H47" s="4">
        <v>157</v>
      </c>
      <c r="I47" s="4">
        <v>150</v>
      </c>
      <c r="J47" s="39">
        <v>127</v>
      </c>
      <c r="K47" s="12">
        <f t="shared" si="1"/>
        <v>139.11111111111111</v>
      </c>
    </row>
    <row r="48" spans="1:11" ht="12" customHeight="1" x14ac:dyDescent="0.2">
      <c r="A48" s="7" t="str">
        <f>'Pregnant Women Participating'!A48</f>
        <v>Five Sandoval Pueblos, NM</v>
      </c>
      <c r="B48" s="12">
        <v>80</v>
      </c>
      <c r="C48" s="4">
        <v>84</v>
      </c>
      <c r="D48" s="4">
        <v>73</v>
      </c>
      <c r="E48" s="4">
        <v>87</v>
      </c>
      <c r="F48" s="4">
        <v>91</v>
      </c>
      <c r="G48" s="4">
        <v>84</v>
      </c>
      <c r="H48" s="4">
        <v>85</v>
      </c>
      <c r="I48" s="4">
        <v>90</v>
      </c>
      <c r="J48" s="39">
        <v>83</v>
      </c>
      <c r="K48" s="12">
        <f t="shared" si="1"/>
        <v>84.111111111111114</v>
      </c>
    </row>
    <row r="49" spans="1:11" ht="12" customHeight="1" x14ac:dyDescent="0.2">
      <c r="A49" s="7" t="str">
        <f>'Pregnant Women Participating'!A49</f>
        <v>Isleta Pueblo, NM</v>
      </c>
      <c r="B49" s="12">
        <v>454</v>
      </c>
      <c r="C49" s="4">
        <v>498</v>
      </c>
      <c r="D49" s="4">
        <v>515</v>
      </c>
      <c r="E49" s="4">
        <v>527</v>
      </c>
      <c r="F49" s="4">
        <v>558</v>
      </c>
      <c r="G49" s="4">
        <v>558</v>
      </c>
      <c r="H49" s="4">
        <v>559</v>
      </c>
      <c r="I49" s="4">
        <v>569</v>
      </c>
      <c r="J49" s="39">
        <v>588</v>
      </c>
      <c r="K49" s="12">
        <f t="shared" si="1"/>
        <v>536.22222222222217</v>
      </c>
    </row>
    <row r="50" spans="1:11" ht="12" customHeight="1" x14ac:dyDescent="0.2">
      <c r="A50" s="7" t="str">
        <f>'Pregnant Women Participating'!A50</f>
        <v>San Felipe Pueblo, NM</v>
      </c>
      <c r="B50" s="12">
        <v>131</v>
      </c>
      <c r="C50" s="4">
        <v>131</v>
      </c>
      <c r="D50" s="4">
        <v>85</v>
      </c>
      <c r="E50" s="4">
        <v>134</v>
      </c>
      <c r="F50" s="4">
        <v>131</v>
      </c>
      <c r="G50" s="4">
        <v>141</v>
      </c>
      <c r="H50" s="4">
        <v>139</v>
      </c>
      <c r="I50" s="4">
        <v>139</v>
      </c>
      <c r="J50" s="39">
        <v>134</v>
      </c>
      <c r="K50" s="12">
        <f t="shared" si="1"/>
        <v>129.44444444444446</v>
      </c>
    </row>
    <row r="51" spans="1:11" ht="12" customHeight="1" x14ac:dyDescent="0.2">
      <c r="A51" s="7" t="str">
        <f>'Pregnant Women Participating'!A51</f>
        <v>Santo Domingo Tribe, NM</v>
      </c>
      <c r="B51" s="12">
        <v>60</v>
      </c>
      <c r="C51" s="4">
        <v>66</v>
      </c>
      <c r="D51" s="4">
        <v>66</v>
      </c>
      <c r="E51" s="4">
        <v>64</v>
      </c>
      <c r="F51" s="4">
        <v>71</v>
      </c>
      <c r="G51" s="4">
        <v>72</v>
      </c>
      <c r="H51" s="4">
        <v>73</v>
      </c>
      <c r="I51" s="4">
        <v>72</v>
      </c>
      <c r="J51" s="39">
        <v>74</v>
      </c>
      <c r="K51" s="12">
        <f t="shared" si="1"/>
        <v>68.666666666666671</v>
      </c>
    </row>
    <row r="52" spans="1:11" ht="12" customHeight="1" x14ac:dyDescent="0.2">
      <c r="A52" s="7" t="str">
        <f>'Pregnant Women Participating'!A52</f>
        <v>Zuni Pueblo, NM</v>
      </c>
      <c r="B52" s="12">
        <v>213</v>
      </c>
      <c r="C52" s="4">
        <v>216</v>
      </c>
      <c r="D52" s="4">
        <v>212</v>
      </c>
      <c r="E52" s="4">
        <v>223</v>
      </c>
      <c r="F52" s="4">
        <v>248</v>
      </c>
      <c r="G52" s="4">
        <v>254</v>
      </c>
      <c r="H52" s="4">
        <v>245</v>
      </c>
      <c r="I52" s="4">
        <v>258</v>
      </c>
      <c r="J52" s="39">
        <v>268</v>
      </c>
      <c r="K52" s="12">
        <f t="shared" si="1"/>
        <v>237.44444444444446</v>
      </c>
    </row>
    <row r="53" spans="1:11" ht="12" customHeight="1" x14ac:dyDescent="0.2">
      <c r="A53" s="7" t="str">
        <f>'Pregnant Women Participating'!A53</f>
        <v>Cherokee Nation, OK</v>
      </c>
      <c r="B53" s="12">
        <v>3071</v>
      </c>
      <c r="C53" s="4">
        <v>3049</v>
      </c>
      <c r="D53" s="4">
        <v>3013</v>
      </c>
      <c r="E53" s="4">
        <v>2979</v>
      </c>
      <c r="F53" s="4">
        <v>2942</v>
      </c>
      <c r="G53" s="4">
        <v>2918</v>
      </c>
      <c r="H53" s="4">
        <v>2973</v>
      </c>
      <c r="I53" s="4">
        <v>2988</v>
      </c>
      <c r="J53" s="39">
        <v>3012</v>
      </c>
      <c r="K53" s="12">
        <f t="shared" si="1"/>
        <v>2993.8888888888887</v>
      </c>
    </row>
    <row r="54" spans="1:11" ht="12" customHeight="1" x14ac:dyDescent="0.2">
      <c r="A54" s="7" t="str">
        <f>'Pregnant Women Participating'!A54</f>
        <v>Chickasaw Nation, OK</v>
      </c>
      <c r="B54" s="12">
        <v>2116</v>
      </c>
      <c r="C54" s="4">
        <v>2100</v>
      </c>
      <c r="D54" s="4">
        <v>2088</v>
      </c>
      <c r="E54" s="4">
        <v>2118</v>
      </c>
      <c r="F54" s="4">
        <v>2071</v>
      </c>
      <c r="G54" s="4">
        <v>2028</v>
      </c>
      <c r="H54" s="4">
        <v>2058</v>
      </c>
      <c r="I54" s="4">
        <v>2048</v>
      </c>
      <c r="J54" s="39">
        <v>2032</v>
      </c>
      <c r="K54" s="12">
        <f t="shared" si="1"/>
        <v>2073.2222222222222</v>
      </c>
    </row>
    <row r="55" spans="1:11" ht="12" customHeight="1" x14ac:dyDescent="0.2">
      <c r="A55" s="7" t="str">
        <f>'Pregnant Women Participating'!A55</f>
        <v>Choctaw Nation, OK</v>
      </c>
      <c r="B55" s="12">
        <v>3450</v>
      </c>
      <c r="C55" s="4">
        <v>3394</v>
      </c>
      <c r="D55" s="4">
        <v>3221</v>
      </c>
      <c r="E55" s="4">
        <v>3146</v>
      </c>
      <c r="F55" s="4">
        <v>2999</v>
      </c>
      <c r="G55" s="4">
        <v>3005</v>
      </c>
      <c r="H55" s="4">
        <v>2942</v>
      </c>
      <c r="I55" s="4">
        <v>2930</v>
      </c>
      <c r="J55" s="39">
        <v>2921</v>
      </c>
      <c r="K55" s="12">
        <f t="shared" si="1"/>
        <v>3112</v>
      </c>
    </row>
    <row r="56" spans="1:11" ht="12" customHeight="1" x14ac:dyDescent="0.2">
      <c r="A56" s="7" t="str">
        <f>'Pregnant Women Participating'!A56</f>
        <v>Citizen Potawatomi Nation, OK</v>
      </c>
      <c r="B56" s="12">
        <v>791</v>
      </c>
      <c r="C56" s="4">
        <v>801</v>
      </c>
      <c r="D56" s="4">
        <v>777</v>
      </c>
      <c r="E56" s="4">
        <v>809</v>
      </c>
      <c r="F56" s="4">
        <v>769</v>
      </c>
      <c r="G56" s="4">
        <v>764</v>
      </c>
      <c r="H56" s="4">
        <v>764</v>
      </c>
      <c r="I56" s="4">
        <v>748</v>
      </c>
      <c r="J56" s="39">
        <v>755</v>
      </c>
      <c r="K56" s="12">
        <f t="shared" si="1"/>
        <v>775.33333333333337</v>
      </c>
    </row>
    <row r="57" spans="1:11" ht="12" customHeight="1" x14ac:dyDescent="0.2">
      <c r="A57" s="7" t="str">
        <f>'Pregnant Women Participating'!A57</f>
        <v>Inter-Tribal Council, OK</v>
      </c>
      <c r="B57" s="12">
        <v>339</v>
      </c>
      <c r="C57" s="4">
        <v>349</v>
      </c>
      <c r="D57" s="4">
        <v>340</v>
      </c>
      <c r="E57" s="4">
        <v>343</v>
      </c>
      <c r="F57" s="4">
        <v>337</v>
      </c>
      <c r="G57" s="4">
        <v>335</v>
      </c>
      <c r="H57" s="4">
        <v>321</v>
      </c>
      <c r="I57" s="4">
        <v>329</v>
      </c>
      <c r="J57" s="39">
        <v>329</v>
      </c>
      <c r="K57" s="12">
        <f t="shared" si="1"/>
        <v>335.77777777777777</v>
      </c>
    </row>
    <row r="58" spans="1:11" ht="12" customHeight="1" x14ac:dyDescent="0.2">
      <c r="A58" s="7" t="str">
        <f>'Pregnant Women Participating'!A58</f>
        <v>Muscogee Creek Nation, OK</v>
      </c>
      <c r="B58" s="12">
        <v>1535</v>
      </c>
      <c r="C58" s="4">
        <v>1527</v>
      </c>
      <c r="D58" s="4">
        <v>1498</v>
      </c>
      <c r="E58" s="4">
        <v>1479</v>
      </c>
      <c r="F58" s="4">
        <v>1475</v>
      </c>
      <c r="G58" s="4">
        <v>1489</v>
      </c>
      <c r="H58" s="4">
        <v>1462</v>
      </c>
      <c r="I58" s="4">
        <v>1457</v>
      </c>
      <c r="J58" s="39">
        <v>1454</v>
      </c>
      <c r="K58" s="12">
        <f t="shared" si="1"/>
        <v>1486.2222222222222</v>
      </c>
    </row>
    <row r="59" spans="1:11" ht="12" customHeight="1" x14ac:dyDescent="0.2">
      <c r="A59" s="7" t="str">
        <f>'Pregnant Women Participating'!A59</f>
        <v>Osage Tribal Council, OK</v>
      </c>
      <c r="B59" s="12">
        <v>2308</v>
      </c>
      <c r="C59" s="4">
        <v>2263</v>
      </c>
      <c r="D59" s="4">
        <v>2153</v>
      </c>
      <c r="E59" s="4">
        <v>2168</v>
      </c>
      <c r="F59" s="4">
        <v>2140</v>
      </c>
      <c r="G59" s="4">
        <v>2102</v>
      </c>
      <c r="H59" s="4">
        <v>2064</v>
      </c>
      <c r="I59" s="4">
        <v>2062</v>
      </c>
      <c r="J59" s="39">
        <v>2021</v>
      </c>
      <c r="K59" s="12">
        <f t="shared" si="1"/>
        <v>2142.3333333333335</v>
      </c>
    </row>
    <row r="60" spans="1:11" ht="12" customHeight="1" x14ac:dyDescent="0.2">
      <c r="A60" s="7" t="str">
        <f>'Pregnant Women Participating'!A60</f>
        <v>Otoe-Missouria Tribe, OK</v>
      </c>
      <c r="B60" s="12">
        <v>135</v>
      </c>
      <c r="C60" s="4">
        <v>140</v>
      </c>
      <c r="D60" s="4">
        <v>133</v>
      </c>
      <c r="E60" s="4">
        <v>166</v>
      </c>
      <c r="F60" s="4">
        <v>170</v>
      </c>
      <c r="G60" s="4">
        <v>170</v>
      </c>
      <c r="H60" s="4">
        <v>168</v>
      </c>
      <c r="I60" s="4">
        <v>177</v>
      </c>
      <c r="J60" s="39">
        <v>179</v>
      </c>
      <c r="K60" s="12">
        <f t="shared" si="1"/>
        <v>159.77777777777777</v>
      </c>
    </row>
    <row r="61" spans="1:11" ht="12" customHeight="1" x14ac:dyDescent="0.2">
      <c r="A61" s="7" t="str">
        <f>'Pregnant Women Participating'!A61</f>
        <v>Wichita, Caddo &amp; Delaware (WCD), OK</v>
      </c>
      <c r="B61" s="12">
        <v>2412</v>
      </c>
      <c r="C61" s="4">
        <v>2345</v>
      </c>
      <c r="D61" s="4">
        <v>2276</v>
      </c>
      <c r="E61" s="4">
        <v>2314</v>
      </c>
      <c r="F61" s="4">
        <v>2297</v>
      </c>
      <c r="G61" s="4">
        <v>2297</v>
      </c>
      <c r="H61" s="4">
        <v>2322</v>
      </c>
      <c r="I61" s="4">
        <v>2311</v>
      </c>
      <c r="J61" s="39">
        <v>2268</v>
      </c>
      <c r="K61" s="12">
        <f t="shared" si="1"/>
        <v>2315.7777777777778</v>
      </c>
    </row>
    <row r="62" spans="1:11" ht="12" customHeight="1" x14ac:dyDescent="0.2">
      <c r="A62" s="7" t="str">
        <f>'Pregnant Women Participating'!A62</f>
        <v>Colorado</v>
      </c>
      <c r="B62" s="12">
        <v>51710</v>
      </c>
      <c r="C62" s="4">
        <v>51784</v>
      </c>
      <c r="D62" s="4">
        <v>51787</v>
      </c>
      <c r="E62" s="4">
        <v>52290</v>
      </c>
      <c r="F62" s="4">
        <v>52659</v>
      </c>
      <c r="G62" s="4">
        <v>53012</v>
      </c>
      <c r="H62" s="4">
        <v>53160</v>
      </c>
      <c r="I62" s="4">
        <v>53665</v>
      </c>
      <c r="J62" s="39">
        <v>53357</v>
      </c>
      <c r="K62" s="12">
        <f t="shared" si="1"/>
        <v>52602.666666666664</v>
      </c>
    </row>
    <row r="63" spans="1:11" ht="12" customHeight="1" x14ac:dyDescent="0.2">
      <c r="A63" s="7" t="str">
        <f>'Pregnant Women Participating'!A63</f>
        <v>Kansas</v>
      </c>
      <c r="B63" s="12">
        <v>26547</v>
      </c>
      <c r="C63" s="4">
        <v>26433</v>
      </c>
      <c r="D63" s="4">
        <v>26354</v>
      </c>
      <c r="E63" s="4">
        <v>26766</v>
      </c>
      <c r="F63" s="4">
        <v>26391</v>
      </c>
      <c r="G63" s="4">
        <v>26455</v>
      </c>
      <c r="H63" s="4">
        <v>26402</v>
      </c>
      <c r="I63" s="4">
        <v>26992</v>
      </c>
      <c r="J63" s="39">
        <v>26853</v>
      </c>
      <c r="K63" s="12">
        <f t="shared" si="1"/>
        <v>26577</v>
      </c>
    </row>
    <row r="64" spans="1:11" ht="12" customHeight="1" x14ac:dyDescent="0.2">
      <c r="A64" s="7" t="str">
        <f>'Pregnant Women Participating'!A64</f>
        <v>Missouri</v>
      </c>
      <c r="B64" s="12">
        <v>45102</v>
      </c>
      <c r="C64" s="4">
        <v>45219</v>
      </c>
      <c r="D64" s="4">
        <v>44821</v>
      </c>
      <c r="E64" s="4">
        <v>44641</v>
      </c>
      <c r="F64" s="4">
        <v>45176</v>
      </c>
      <c r="G64" s="4">
        <v>45453</v>
      </c>
      <c r="H64" s="4">
        <v>46206</v>
      </c>
      <c r="I64" s="4">
        <v>46599</v>
      </c>
      <c r="J64" s="39">
        <v>46679</v>
      </c>
      <c r="K64" s="12">
        <f t="shared" si="1"/>
        <v>45544</v>
      </c>
    </row>
    <row r="65" spans="1:11" ht="12" customHeight="1" x14ac:dyDescent="0.2">
      <c r="A65" s="7" t="str">
        <f>'Pregnant Women Participating'!A65</f>
        <v>Montana</v>
      </c>
      <c r="B65" s="12">
        <v>8157</v>
      </c>
      <c r="C65" s="4">
        <v>8061</v>
      </c>
      <c r="D65" s="4">
        <v>7988</v>
      </c>
      <c r="E65" s="4">
        <v>7963</v>
      </c>
      <c r="F65" s="4">
        <v>7917</v>
      </c>
      <c r="G65" s="4">
        <v>7776</v>
      </c>
      <c r="H65" s="4">
        <v>7702</v>
      </c>
      <c r="I65" s="4">
        <v>7640</v>
      </c>
      <c r="J65" s="39">
        <v>7603</v>
      </c>
      <c r="K65" s="12">
        <f t="shared" si="1"/>
        <v>7867.4444444444443</v>
      </c>
    </row>
    <row r="66" spans="1:11" ht="12" customHeight="1" x14ac:dyDescent="0.2">
      <c r="A66" s="7" t="str">
        <f>'Pregnant Women Participating'!A66</f>
        <v>Nebraska</v>
      </c>
      <c r="B66" s="12">
        <v>21237</v>
      </c>
      <c r="C66" s="4">
        <v>20895</v>
      </c>
      <c r="D66" s="4">
        <v>20627</v>
      </c>
      <c r="E66" s="4">
        <v>20413</v>
      </c>
      <c r="F66" s="4">
        <v>20300</v>
      </c>
      <c r="G66" s="4">
        <v>20401</v>
      </c>
      <c r="H66" s="4">
        <v>20580</v>
      </c>
      <c r="I66" s="4">
        <v>20734</v>
      </c>
      <c r="J66" s="39">
        <v>20053</v>
      </c>
      <c r="K66" s="12">
        <f t="shared" si="1"/>
        <v>20582.222222222223</v>
      </c>
    </row>
    <row r="67" spans="1:11" ht="12" customHeight="1" x14ac:dyDescent="0.2">
      <c r="A67" s="7" t="str">
        <f>'Pregnant Women Participating'!A67</f>
        <v>North Dakota</v>
      </c>
      <c r="B67" s="12">
        <v>5888</v>
      </c>
      <c r="C67" s="4">
        <v>5876</v>
      </c>
      <c r="D67" s="4">
        <v>5734</v>
      </c>
      <c r="E67" s="4">
        <v>5700</v>
      </c>
      <c r="F67" s="4">
        <v>5665</v>
      </c>
      <c r="G67" s="4">
        <v>5632</v>
      </c>
      <c r="H67" s="4">
        <v>5708</v>
      </c>
      <c r="I67" s="4">
        <v>5728</v>
      </c>
      <c r="J67" s="39">
        <v>5732</v>
      </c>
      <c r="K67" s="12">
        <f t="shared" si="1"/>
        <v>5740.333333333333</v>
      </c>
    </row>
    <row r="68" spans="1:11" ht="12" customHeight="1" x14ac:dyDescent="0.2">
      <c r="A68" s="7" t="str">
        <f>'Pregnant Women Participating'!A68</f>
        <v>South Dakota</v>
      </c>
      <c r="B68" s="12">
        <v>7728</v>
      </c>
      <c r="C68" s="4">
        <v>7559</v>
      </c>
      <c r="D68" s="4">
        <v>7442</v>
      </c>
      <c r="E68" s="4">
        <v>7587</v>
      </c>
      <c r="F68" s="4">
        <v>7518</v>
      </c>
      <c r="G68" s="4">
        <v>7582</v>
      </c>
      <c r="H68" s="4">
        <v>7579</v>
      </c>
      <c r="I68" s="4">
        <v>7549</v>
      </c>
      <c r="J68" s="39">
        <v>7458</v>
      </c>
      <c r="K68" s="12">
        <f t="shared" si="1"/>
        <v>7555.7777777777774</v>
      </c>
    </row>
    <row r="69" spans="1:11" ht="12" customHeight="1" x14ac:dyDescent="0.2">
      <c r="A69" s="7" t="str">
        <f>'Pregnant Women Participating'!A69</f>
        <v>Wyoming</v>
      </c>
      <c r="B69" s="12">
        <v>4126</v>
      </c>
      <c r="C69" s="4">
        <v>4101</v>
      </c>
      <c r="D69" s="4">
        <v>4105</v>
      </c>
      <c r="E69" s="4">
        <v>4157</v>
      </c>
      <c r="F69" s="4">
        <v>4191</v>
      </c>
      <c r="G69" s="4">
        <v>4176</v>
      </c>
      <c r="H69" s="4">
        <v>4226</v>
      </c>
      <c r="I69" s="4">
        <v>4251</v>
      </c>
      <c r="J69" s="39">
        <v>4256</v>
      </c>
      <c r="K69" s="12">
        <f t="shared" si="1"/>
        <v>4176.5555555555557</v>
      </c>
    </row>
    <row r="70" spans="1:11" ht="12" customHeight="1" x14ac:dyDescent="0.2">
      <c r="A70" s="7" t="str">
        <f>'Pregnant Women Participating'!A70</f>
        <v>Ute Mountain Ute Tribe, CO</v>
      </c>
      <c r="B70" s="12">
        <v>57</v>
      </c>
      <c r="C70" s="4">
        <v>63</v>
      </c>
      <c r="D70" s="4">
        <v>70</v>
      </c>
      <c r="E70" s="4">
        <v>75</v>
      </c>
      <c r="F70" s="4">
        <v>74</v>
      </c>
      <c r="G70" s="4">
        <v>75</v>
      </c>
      <c r="H70" s="4">
        <v>71</v>
      </c>
      <c r="I70" s="4">
        <v>75</v>
      </c>
      <c r="J70" s="39">
        <v>73</v>
      </c>
      <c r="K70" s="12">
        <f t="shared" si="1"/>
        <v>70.333333333333329</v>
      </c>
    </row>
    <row r="71" spans="1:11" ht="12" customHeight="1" x14ac:dyDescent="0.2">
      <c r="A71" s="7" t="str">
        <f>'Pregnant Women Participating'!A71</f>
        <v>Omaha Sioux, NE</v>
      </c>
      <c r="B71" s="12">
        <v>131</v>
      </c>
      <c r="C71" s="4">
        <v>129</v>
      </c>
      <c r="D71" s="4">
        <v>130</v>
      </c>
      <c r="E71" s="4">
        <v>131</v>
      </c>
      <c r="F71" s="4">
        <v>125</v>
      </c>
      <c r="G71" s="4">
        <v>127</v>
      </c>
      <c r="H71" s="4">
        <v>134</v>
      </c>
      <c r="I71" s="4">
        <v>144</v>
      </c>
      <c r="J71" s="39">
        <v>142</v>
      </c>
      <c r="K71" s="12">
        <f t="shared" si="1"/>
        <v>132.55555555555554</v>
      </c>
    </row>
    <row r="72" spans="1:11" ht="12" customHeight="1" x14ac:dyDescent="0.2">
      <c r="A72" s="7" t="str">
        <f>'Pregnant Women Participating'!A72</f>
        <v>Santee Sioux, NE</v>
      </c>
      <c r="B72" s="12">
        <v>28</v>
      </c>
      <c r="C72" s="4">
        <v>25</v>
      </c>
      <c r="D72" s="4">
        <v>23</v>
      </c>
      <c r="E72" s="4">
        <v>27</v>
      </c>
      <c r="F72" s="4">
        <v>26</v>
      </c>
      <c r="G72" s="4">
        <v>26</v>
      </c>
      <c r="H72" s="4">
        <v>26</v>
      </c>
      <c r="I72" s="4">
        <v>26</v>
      </c>
      <c r="J72" s="39">
        <v>28</v>
      </c>
      <c r="K72" s="12">
        <f t="shared" si="1"/>
        <v>26.111111111111111</v>
      </c>
    </row>
    <row r="73" spans="1:11" ht="12" customHeight="1" x14ac:dyDescent="0.2">
      <c r="A73" s="7" t="str">
        <f>'Pregnant Women Participating'!A73</f>
        <v>Winnebago Tribe, NE</v>
      </c>
      <c r="B73" s="12">
        <v>77</v>
      </c>
      <c r="C73" s="4">
        <v>72</v>
      </c>
      <c r="D73" s="4">
        <v>63</v>
      </c>
      <c r="E73" s="4">
        <v>58</v>
      </c>
      <c r="F73" s="4">
        <v>51</v>
      </c>
      <c r="G73" s="4">
        <v>50</v>
      </c>
      <c r="H73" s="4">
        <v>48</v>
      </c>
      <c r="I73" s="4">
        <v>53</v>
      </c>
      <c r="J73" s="39">
        <v>57</v>
      </c>
      <c r="K73" s="12">
        <f t="shared" si="1"/>
        <v>58.777777777777779</v>
      </c>
    </row>
    <row r="74" spans="1:11" ht="12" customHeight="1" x14ac:dyDescent="0.2">
      <c r="A74" s="7" t="str">
        <f>'Pregnant Women Participating'!A74</f>
        <v>Standing Rock Sioux Tribe, ND</v>
      </c>
      <c r="B74" s="12">
        <v>146</v>
      </c>
      <c r="C74" s="4">
        <v>139</v>
      </c>
      <c r="D74" s="4">
        <v>136</v>
      </c>
      <c r="E74" s="4">
        <v>142</v>
      </c>
      <c r="F74" s="4">
        <v>143</v>
      </c>
      <c r="G74" s="4">
        <v>140</v>
      </c>
      <c r="H74" s="4">
        <v>143</v>
      </c>
      <c r="I74" s="4">
        <v>141</v>
      </c>
      <c r="J74" s="39">
        <v>149</v>
      </c>
      <c r="K74" s="12">
        <f t="shared" si="1"/>
        <v>142.11111111111111</v>
      </c>
    </row>
    <row r="75" spans="1:11" ht="12" customHeight="1" x14ac:dyDescent="0.2">
      <c r="A75" s="7" t="str">
        <f>'Pregnant Women Participating'!A75</f>
        <v>Three Affiliated Tribes, ND</v>
      </c>
      <c r="B75" s="12">
        <v>53</v>
      </c>
      <c r="C75" s="4">
        <v>54</v>
      </c>
      <c r="D75" s="4">
        <v>45</v>
      </c>
      <c r="E75" s="4">
        <v>45</v>
      </c>
      <c r="F75" s="4">
        <v>52</v>
      </c>
      <c r="G75" s="4">
        <v>44</v>
      </c>
      <c r="H75" s="4">
        <v>40</v>
      </c>
      <c r="I75" s="4">
        <v>42</v>
      </c>
      <c r="J75" s="39">
        <v>49</v>
      </c>
      <c r="K75" s="12">
        <f t="shared" si="1"/>
        <v>47.111111111111114</v>
      </c>
    </row>
    <row r="76" spans="1:11" ht="12" customHeight="1" x14ac:dyDescent="0.2">
      <c r="A76" s="7" t="str">
        <f>'Pregnant Women Participating'!A76</f>
        <v>Cheyenne River Sioux, SD</v>
      </c>
      <c r="B76" s="12">
        <v>329</v>
      </c>
      <c r="C76" s="4">
        <v>332</v>
      </c>
      <c r="D76" s="4">
        <v>323</v>
      </c>
      <c r="E76" s="4">
        <v>318</v>
      </c>
      <c r="F76" s="4">
        <v>312</v>
      </c>
      <c r="G76" s="4">
        <v>307</v>
      </c>
      <c r="H76" s="4">
        <v>297</v>
      </c>
      <c r="I76" s="4">
        <v>274</v>
      </c>
      <c r="J76" s="39">
        <v>275</v>
      </c>
      <c r="K76" s="12">
        <f t="shared" si="1"/>
        <v>307.44444444444446</v>
      </c>
    </row>
    <row r="77" spans="1:11" ht="12" customHeight="1" x14ac:dyDescent="0.2">
      <c r="A77" s="7" t="str">
        <f>'Pregnant Women Participating'!A77</f>
        <v>Rosebud Sioux, SD</v>
      </c>
      <c r="B77" s="12">
        <v>503</v>
      </c>
      <c r="C77" s="4">
        <v>462</v>
      </c>
      <c r="D77" s="4">
        <v>446</v>
      </c>
      <c r="E77" s="4">
        <v>448</v>
      </c>
      <c r="F77" s="4">
        <v>438</v>
      </c>
      <c r="G77" s="4">
        <v>422</v>
      </c>
      <c r="H77" s="4">
        <v>434</v>
      </c>
      <c r="I77" s="4">
        <v>427</v>
      </c>
      <c r="J77" s="39">
        <v>431</v>
      </c>
      <c r="K77" s="12">
        <f t="shared" si="1"/>
        <v>445.66666666666669</v>
      </c>
    </row>
    <row r="78" spans="1:11" ht="12" customHeight="1" x14ac:dyDescent="0.2">
      <c r="A78" s="7" t="str">
        <f>'Pregnant Women Participating'!A78</f>
        <v>Northern Arapahoe, WY</v>
      </c>
      <c r="B78" s="12">
        <v>95</v>
      </c>
      <c r="C78" s="4">
        <v>98</v>
      </c>
      <c r="D78" s="4">
        <v>92</v>
      </c>
      <c r="E78" s="4">
        <v>99</v>
      </c>
      <c r="F78" s="4">
        <v>97</v>
      </c>
      <c r="G78" s="4">
        <v>100</v>
      </c>
      <c r="H78" s="4">
        <v>103</v>
      </c>
      <c r="I78" s="4">
        <v>94</v>
      </c>
      <c r="J78" s="39">
        <v>100</v>
      </c>
      <c r="K78" s="12">
        <f t="shared" si="1"/>
        <v>97.555555555555557</v>
      </c>
    </row>
    <row r="79" spans="1:11" ht="12" customHeight="1" x14ac:dyDescent="0.2">
      <c r="A79" s="7" t="str">
        <f>'Pregnant Women Participating'!A79</f>
        <v>Shoshone Tribe, WY</v>
      </c>
      <c r="B79" s="12">
        <v>46</v>
      </c>
      <c r="C79" s="4">
        <v>40</v>
      </c>
      <c r="D79" s="4">
        <v>38</v>
      </c>
      <c r="E79" s="4">
        <v>45</v>
      </c>
      <c r="F79" s="4">
        <v>39</v>
      </c>
      <c r="G79" s="4">
        <v>32</v>
      </c>
      <c r="H79" s="4">
        <v>32</v>
      </c>
      <c r="I79" s="4">
        <v>33</v>
      </c>
      <c r="J79" s="39">
        <v>40</v>
      </c>
      <c r="K79" s="12">
        <f t="shared" si="1"/>
        <v>38.333333333333336</v>
      </c>
    </row>
    <row r="80" spans="1:11" ht="12" customHeight="1" x14ac:dyDescent="0.2">
      <c r="A80" s="8" t="str">
        <f>'Pregnant Women Participating'!A80</f>
        <v>Alaska</v>
      </c>
      <c r="B80" s="12">
        <v>8252</v>
      </c>
      <c r="C80" s="4">
        <v>8169</v>
      </c>
      <c r="D80" s="4">
        <v>8209</v>
      </c>
      <c r="E80" s="4">
        <v>8338</v>
      </c>
      <c r="F80" s="4">
        <v>8172</v>
      </c>
      <c r="G80" s="4">
        <v>8150</v>
      </c>
      <c r="H80" s="4">
        <v>8206</v>
      </c>
      <c r="I80" s="4">
        <v>8253</v>
      </c>
      <c r="J80" s="39">
        <v>10690</v>
      </c>
      <c r="K80" s="12">
        <f t="shared" si="1"/>
        <v>8493.2222222222226</v>
      </c>
    </row>
    <row r="81" spans="1:11" ht="12" customHeight="1" x14ac:dyDescent="0.2">
      <c r="A81" s="8" t="str">
        <f>'Pregnant Women Participating'!A81</f>
        <v>American Samoa</v>
      </c>
      <c r="B81" s="12">
        <v>2476</v>
      </c>
      <c r="C81" s="4">
        <v>2436</v>
      </c>
      <c r="D81" s="4">
        <v>2420</v>
      </c>
      <c r="E81" s="4">
        <v>2474</v>
      </c>
      <c r="F81" s="4">
        <v>2494</v>
      </c>
      <c r="G81" s="4">
        <v>2471</v>
      </c>
      <c r="H81" s="4">
        <v>2442</v>
      </c>
      <c r="I81" s="4">
        <v>2456</v>
      </c>
      <c r="J81" s="39">
        <v>2386</v>
      </c>
      <c r="K81" s="12">
        <f t="shared" si="1"/>
        <v>2450.5555555555557</v>
      </c>
    </row>
    <row r="82" spans="1:11" ht="12" customHeight="1" x14ac:dyDescent="0.2">
      <c r="A82" s="8" t="str">
        <f>'Pregnant Women Participating'!A82</f>
        <v>California</v>
      </c>
      <c r="B82" s="12">
        <v>600457</v>
      </c>
      <c r="C82" s="4">
        <v>601465</v>
      </c>
      <c r="D82" s="4">
        <v>602226</v>
      </c>
      <c r="E82" s="4">
        <v>607112</v>
      </c>
      <c r="F82" s="4">
        <v>609377</v>
      </c>
      <c r="G82" s="4">
        <v>609465</v>
      </c>
      <c r="H82" s="4">
        <v>610787</v>
      </c>
      <c r="I82" s="4">
        <v>611543</v>
      </c>
      <c r="J82" s="39">
        <v>607829</v>
      </c>
      <c r="K82" s="12">
        <f t="shared" si="1"/>
        <v>606695.66666666663</v>
      </c>
    </row>
    <row r="83" spans="1:11" ht="12" customHeight="1" x14ac:dyDescent="0.2">
      <c r="A83" s="8" t="str">
        <f>'Pregnant Women Participating'!A83</f>
        <v>Guam</v>
      </c>
      <c r="B83" s="12">
        <v>3658</v>
      </c>
      <c r="C83" s="4">
        <v>3695</v>
      </c>
      <c r="D83" s="4">
        <v>3722</v>
      </c>
      <c r="E83" s="4">
        <v>3754</v>
      </c>
      <c r="F83" s="4">
        <v>3807</v>
      </c>
      <c r="G83" s="4">
        <v>3789</v>
      </c>
      <c r="H83" s="4">
        <v>3747</v>
      </c>
      <c r="I83" s="4">
        <v>3776</v>
      </c>
      <c r="J83" s="39">
        <v>3830</v>
      </c>
      <c r="K83" s="12">
        <f t="shared" si="1"/>
        <v>3753.1111111111113</v>
      </c>
    </row>
    <row r="84" spans="1:11" ht="12" customHeight="1" x14ac:dyDescent="0.2">
      <c r="A84" s="8" t="str">
        <f>'Pregnant Women Participating'!A84</f>
        <v>Hawaii</v>
      </c>
      <c r="B84" s="12">
        <v>14240</v>
      </c>
      <c r="C84" s="4">
        <v>14213</v>
      </c>
      <c r="D84" s="4">
        <v>14094</v>
      </c>
      <c r="E84" s="4">
        <v>14291</v>
      </c>
      <c r="F84" s="4">
        <v>14326</v>
      </c>
      <c r="G84" s="4">
        <v>14389</v>
      </c>
      <c r="H84" s="4">
        <v>14471</v>
      </c>
      <c r="I84" s="4">
        <v>14598</v>
      </c>
      <c r="J84" s="39">
        <v>14559</v>
      </c>
      <c r="K84" s="12">
        <f t="shared" si="1"/>
        <v>14353.444444444445</v>
      </c>
    </row>
    <row r="85" spans="1:11" ht="12" customHeight="1" x14ac:dyDescent="0.2">
      <c r="A85" s="8" t="str">
        <f>'Pregnant Women Participating'!A85</f>
        <v>Idaho</v>
      </c>
      <c r="B85" s="12">
        <v>17528</v>
      </c>
      <c r="C85" s="4">
        <v>17327</v>
      </c>
      <c r="D85" s="4">
        <v>17213</v>
      </c>
      <c r="E85" s="4">
        <v>17239</v>
      </c>
      <c r="F85" s="4">
        <v>17331</v>
      </c>
      <c r="G85" s="4">
        <v>17486</v>
      </c>
      <c r="H85" s="4">
        <v>17752</v>
      </c>
      <c r="I85" s="4">
        <v>17903</v>
      </c>
      <c r="J85" s="39">
        <v>17655</v>
      </c>
      <c r="K85" s="12">
        <f t="shared" si="1"/>
        <v>17492.666666666668</v>
      </c>
    </row>
    <row r="86" spans="1:11" ht="12" customHeight="1" x14ac:dyDescent="0.2">
      <c r="A86" s="8" t="str">
        <f>'Pregnant Women Participating'!A86</f>
        <v>Nevada</v>
      </c>
      <c r="B86" s="12">
        <v>30575</v>
      </c>
      <c r="C86" s="4">
        <v>30650</v>
      </c>
      <c r="D86" s="4">
        <v>29315</v>
      </c>
      <c r="E86" s="4">
        <v>29360</v>
      </c>
      <c r="F86" s="4">
        <v>29406</v>
      </c>
      <c r="G86" s="4">
        <v>29553</v>
      </c>
      <c r="H86" s="4">
        <v>29933</v>
      </c>
      <c r="I86" s="4">
        <v>30139</v>
      </c>
      <c r="J86" s="39">
        <v>30123</v>
      </c>
      <c r="K86" s="12">
        <f t="shared" si="1"/>
        <v>29894.888888888891</v>
      </c>
    </row>
    <row r="87" spans="1:11" ht="12" customHeight="1" x14ac:dyDescent="0.2">
      <c r="A87" s="8" t="str">
        <f>'Pregnant Women Participating'!A87</f>
        <v>Oregon</v>
      </c>
      <c r="B87" s="12">
        <v>45929</v>
      </c>
      <c r="C87" s="4">
        <v>45106</v>
      </c>
      <c r="D87" s="4">
        <v>44985</v>
      </c>
      <c r="E87" s="4">
        <v>45202</v>
      </c>
      <c r="F87" s="4">
        <v>45490</v>
      </c>
      <c r="G87" s="4">
        <v>45342</v>
      </c>
      <c r="H87" s="4">
        <v>45347</v>
      </c>
      <c r="I87" s="4">
        <v>45592</v>
      </c>
      <c r="J87" s="39">
        <v>45549</v>
      </c>
      <c r="K87" s="12">
        <f t="shared" si="1"/>
        <v>45393.555555555555</v>
      </c>
    </row>
    <row r="88" spans="1:11" ht="12" customHeight="1" x14ac:dyDescent="0.2">
      <c r="A88" s="8" t="str">
        <f>'Pregnant Women Participating'!A88</f>
        <v>Washington</v>
      </c>
      <c r="B88" s="12">
        <v>78015</v>
      </c>
      <c r="C88" s="4">
        <v>78022</v>
      </c>
      <c r="D88" s="4">
        <v>78230</v>
      </c>
      <c r="E88" s="4">
        <v>79441</v>
      </c>
      <c r="F88" s="4">
        <v>79548</v>
      </c>
      <c r="G88" s="4">
        <v>80124</v>
      </c>
      <c r="H88" s="4">
        <v>80252</v>
      </c>
      <c r="I88" s="4">
        <v>80823</v>
      </c>
      <c r="J88" s="39">
        <v>80487</v>
      </c>
      <c r="K88" s="12">
        <f t="shared" si="1"/>
        <v>79438</v>
      </c>
    </row>
    <row r="89" spans="1:11" ht="12" customHeight="1" x14ac:dyDescent="0.2">
      <c r="A89" s="8" t="str">
        <f>'Pregnant Women Participating'!A89</f>
        <v>Northern Marianas</v>
      </c>
      <c r="B89" s="12">
        <v>1636</v>
      </c>
      <c r="C89" s="4">
        <v>1639</v>
      </c>
      <c r="D89" s="4">
        <v>1657</v>
      </c>
      <c r="E89" s="4">
        <v>1674</v>
      </c>
      <c r="F89" s="4">
        <v>1686</v>
      </c>
      <c r="G89" s="4">
        <v>1688</v>
      </c>
      <c r="H89" s="4">
        <v>1704</v>
      </c>
      <c r="I89" s="4">
        <v>1677</v>
      </c>
      <c r="J89" s="39">
        <v>1653</v>
      </c>
      <c r="K89" s="12">
        <f t="shared" si="1"/>
        <v>1668.2222222222222</v>
      </c>
    </row>
    <row r="90" spans="1:11" ht="12" customHeight="1" x14ac:dyDescent="0.2">
      <c r="A90" s="8" t="str">
        <f>'Pregnant Women Participating'!A90</f>
        <v>Inter-Tribal Council, NV</v>
      </c>
      <c r="B90" s="12">
        <v>301</v>
      </c>
      <c r="C90" s="4">
        <v>283</v>
      </c>
      <c r="D90" s="4">
        <v>281</v>
      </c>
      <c r="E90" s="4">
        <v>280</v>
      </c>
      <c r="F90" s="4">
        <v>278</v>
      </c>
      <c r="G90" s="4">
        <v>282</v>
      </c>
      <c r="H90" s="4">
        <v>272</v>
      </c>
      <c r="I90" s="4">
        <v>260</v>
      </c>
      <c r="J90" s="39">
        <v>249</v>
      </c>
      <c r="K90" s="12">
        <f t="shared" si="1"/>
        <v>276.22222222222223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90"/>
  <sheetViews>
    <sheetView showGridLines="0" workbookViewId="0">
      <selection activeCell="A91" sqref="A91:XFD97"/>
    </sheetView>
  </sheetViews>
  <sheetFormatPr defaultColWidth="9.140625" defaultRowHeight="12" x14ac:dyDescent="0.2"/>
  <cols>
    <col min="1" max="1" width="34.7109375" style="3" customWidth="1"/>
    <col min="2" max="10" width="11.7109375" style="3" customWidth="1"/>
    <col min="11" max="11" width="13.7109375" style="3" customWidth="1"/>
    <col min="12" max="16384" width="9.140625" style="3"/>
  </cols>
  <sheetData>
    <row r="1" spans="1:13" ht="24" customHeight="1" x14ac:dyDescent="0.2">
      <c r="A1" s="6" t="s">
        <v>124</v>
      </c>
      <c r="B1" s="73" t="s">
        <v>155</v>
      </c>
      <c r="C1" s="74" t="s">
        <v>156</v>
      </c>
      <c r="D1" s="74" t="s">
        <v>157</v>
      </c>
      <c r="E1" s="74" t="s">
        <v>158</v>
      </c>
      <c r="F1" s="74" t="s">
        <v>159</v>
      </c>
      <c r="G1" s="74" t="s">
        <v>160</v>
      </c>
      <c r="H1" s="74" t="s">
        <v>161</v>
      </c>
      <c r="I1" s="74" t="s">
        <v>162</v>
      </c>
      <c r="J1" s="74" t="s">
        <v>163</v>
      </c>
      <c r="K1" s="75" t="s">
        <v>164</v>
      </c>
      <c r="L1" s="74"/>
      <c r="M1" s="74"/>
    </row>
    <row r="2" spans="1:13" ht="12" customHeight="1" x14ac:dyDescent="0.2">
      <c r="A2" s="7" t="str">
        <f>'Pregnant Women Participating'!A2</f>
        <v>Connecticut</v>
      </c>
      <c r="B2" s="12">
        <v>49240</v>
      </c>
      <c r="C2" s="4">
        <v>48934</v>
      </c>
      <c r="D2" s="4">
        <v>48644</v>
      </c>
      <c r="E2" s="4">
        <v>49637</v>
      </c>
      <c r="F2" s="4">
        <v>49978</v>
      </c>
      <c r="G2" s="4">
        <v>50435</v>
      </c>
      <c r="H2" s="4">
        <v>51103</v>
      </c>
      <c r="I2" s="4">
        <v>51885</v>
      </c>
      <c r="J2" s="39">
        <v>50752</v>
      </c>
      <c r="K2" s="12">
        <f t="shared" ref="K2:K11" si="0">IF(SUM(B2:J2)&gt;0,AVERAGE(B2:J2)," ")</f>
        <v>50067.555555555555</v>
      </c>
    </row>
    <row r="3" spans="1:13" ht="12" customHeight="1" x14ac:dyDescent="0.2">
      <c r="A3" s="7" t="str">
        <f>'Pregnant Women Participating'!A3</f>
        <v>Maine</v>
      </c>
      <c r="B3" s="12">
        <v>17832</v>
      </c>
      <c r="C3" s="4">
        <v>17943</v>
      </c>
      <c r="D3" s="4">
        <v>17777</v>
      </c>
      <c r="E3" s="4">
        <v>17729</v>
      </c>
      <c r="F3" s="4">
        <v>17595</v>
      </c>
      <c r="G3" s="4">
        <v>17943</v>
      </c>
      <c r="H3" s="4">
        <v>18046</v>
      </c>
      <c r="I3" s="4">
        <v>18315</v>
      </c>
      <c r="J3" s="39">
        <v>18373</v>
      </c>
      <c r="K3" s="12">
        <f t="shared" si="0"/>
        <v>17950.333333333332</v>
      </c>
    </row>
    <row r="4" spans="1:13" ht="12" customHeight="1" x14ac:dyDescent="0.2">
      <c r="A4" s="7" t="str">
        <f>'Pregnant Women Participating'!A4</f>
        <v>Massachusetts</v>
      </c>
      <c r="B4" s="12">
        <v>123976</v>
      </c>
      <c r="C4" s="4">
        <v>123519</v>
      </c>
      <c r="D4" s="4">
        <v>122072</v>
      </c>
      <c r="E4" s="4">
        <v>122762</v>
      </c>
      <c r="F4" s="4">
        <v>122911</v>
      </c>
      <c r="G4" s="4">
        <v>123589</v>
      </c>
      <c r="H4" s="4">
        <v>123380</v>
      </c>
      <c r="I4" s="4">
        <v>124050</v>
      </c>
      <c r="J4" s="39">
        <v>122492</v>
      </c>
      <c r="K4" s="12">
        <f t="shared" si="0"/>
        <v>123194.55555555556</v>
      </c>
    </row>
    <row r="5" spans="1:13" ht="12" customHeight="1" x14ac:dyDescent="0.2">
      <c r="A5" s="7" t="str">
        <f>'Pregnant Women Participating'!A5</f>
        <v>New Hampshire</v>
      </c>
      <c r="B5" s="12">
        <v>12617</v>
      </c>
      <c r="C5" s="4">
        <v>12682</v>
      </c>
      <c r="D5" s="4">
        <v>12398</v>
      </c>
      <c r="E5" s="4">
        <v>12477</v>
      </c>
      <c r="F5" s="4">
        <v>12422</v>
      </c>
      <c r="G5" s="4">
        <v>12489</v>
      </c>
      <c r="H5" s="4">
        <v>12504</v>
      </c>
      <c r="I5" s="4">
        <v>12589</v>
      </c>
      <c r="J5" s="39">
        <v>12395</v>
      </c>
      <c r="K5" s="12">
        <f t="shared" si="0"/>
        <v>12508.111111111111</v>
      </c>
    </row>
    <row r="6" spans="1:13" ht="12" customHeight="1" x14ac:dyDescent="0.2">
      <c r="A6" s="7" t="str">
        <f>'Pregnant Women Participating'!A6</f>
        <v>New York</v>
      </c>
      <c r="B6" s="12">
        <v>427664</v>
      </c>
      <c r="C6" s="4">
        <v>426274</v>
      </c>
      <c r="D6" s="4">
        <v>425727</v>
      </c>
      <c r="E6" s="4">
        <v>433606</v>
      </c>
      <c r="F6" s="4">
        <v>437693</v>
      </c>
      <c r="G6" s="4">
        <v>442051</v>
      </c>
      <c r="H6" s="4">
        <v>442619</v>
      </c>
      <c r="I6" s="4">
        <v>444653</v>
      </c>
      <c r="J6" s="39">
        <v>436826</v>
      </c>
      <c r="K6" s="12">
        <f t="shared" si="0"/>
        <v>435234.77777777775</v>
      </c>
    </row>
    <row r="7" spans="1:13" ht="12" customHeight="1" x14ac:dyDescent="0.2">
      <c r="A7" s="7" t="str">
        <f>'Pregnant Women Participating'!A7</f>
        <v>Rhode Island</v>
      </c>
      <c r="B7" s="12">
        <v>17669</v>
      </c>
      <c r="C7" s="4">
        <v>17625</v>
      </c>
      <c r="D7" s="4">
        <v>17615</v>
      </c>
      <c r="E7" s="4">
        <v>17762</v>
      </c>
      <c r="F7" s="4">
        <v>17982</v>
      </c>
      <c r="G7" s="4">
        <v>18163</v>
      </c>
      <c r="H7" s="4">
        <v>18456</v>
      </c>
      <c r="I7" s="4">
        <v>18461</v>
      </c>
      <c r="J7" s="39">
        <v>18042</v>
      </c>
      <c r="K7" s="12">
        <f t="shared" si="0"/>
        <v>17975</v>
      </c>
    </row>
    <row r="8" spans="1:13" ht="12" customHeight="1" x14ac:dyDescent="0.2">
      <c r="A8" s="7" t="str">
        <f>'Pregnant Women Participating'!A8</f>
        <v>Vermont</v>
      </c>
      <c r="B8" s="12">
        <v>10633</v>
      </c>
      <c r="C8" s="4">
        <v>10477</v>
      </c>
      <c r="D8" s="4">
        <v>10351</v>
      </c>
      <c r="E8" s="4">
        <v>10267</v>
      </c>
      <c r="F8" s="4">
        <v>10248</v>
      </c>
      <c r="G8" s="4">
        <v>10251</v>
      </c>
      <c r="H8" s="4">
        <v>10240</v>
      </c>
      <c r="I8" s="4">
        <v>10309</v>
      </c>
      <c r="J8" s="39">
        <v>10291</v>
      </c>
      <c r="K8" s="12">
        <f t="shared" si="0"/>
        <v>10340.777777777777</v>
      </c>
    </row>
    <row r="9" spans="1:13" ht="12" customHeight="1" x14ac:dyDescent="0.2">
      <c r="A9" s="7" t="str">
        <f>'Pregnant Women Participating'!A9</f>
        <v>Virgin Islands</v>
      </c>
      <c r="B9" s="12">
        <v>2644</v>
      </c>
      <c r="C9" s="4">
        <v>2605</v>
      </c>
      <c r="D9" s="4">
        <v>2573</v>
      </c>
      <c r="E9" s="4">
        <v>2519</v>
      </c>
      <c r="F9" s="4">
        <v>2519</v>
      </c>
      <c r="G9" s="4">
        <v>2504</v>
      </c>
      <c r="H9" s="4">
        <v>2494</v>
      </c>
      <c r="I9" s="4">
        <v>2487</v>
      </c>
      <c r="J9" s="39">
        <v>2500</v>
      </c>
      <c r="K9" s="12">
        <f t="shared" si="0"/>
        <v>2538.3333333333335</v>
      </c>
    </row>
    <row r="10" spans="1:13" ht="12" customHeight="1" x14ac:dyDescent="0.2">
      <c r="A10" s="7" t="str">
        <f>'Pregnant Women Participating'!A10</f>
        <v>Indian Township, ME</v>
      </c>
      <c r="B10" s="12">
        <v>44</v>
      </c>
      <c r="C10" s="4">
        <v>44</v>
      </c>
      <c r="D10" s="4">
        <v>48</v>
      </c>
      <c r="E10" s="4">
        <v>49</v>
      </c>
      <c r="F10" s="4">
        <v>44</v>
      </c>
      <c r="G10" s="4">
        <v>44</v>
      </c>
      <c r="H10" s="4">
        <v>44</v>
      </c>
      <c r="I10" s="4">
        <v>44</v>
      </c>
      <c r="J10" s="39">
        <v>44</v>
      </c>
      <c r="K10" s="12">
        <f t="shared" si="0"/>
        <v>45</v>
      </c>
    </row>
    <row r="11" spans="1:13" ht="12" customHeight="1" x14ac:dyDescent="0.2">
      <c r="A11" s="7" t="str">
        <f>'Pregnant Women Participating'!A11</f>
        <v>Pleasant Point, ME</v>
      </c>
      <c r="B11" s="12">
        <v>43</v>
      </c>
      <c r="C11" s="4">
        <v>42</v>
      </c>
      <c r="D11" s="4">
        <v>45</v>
      </c>
      <c r="E11" s="4">
        <v>41</v>
      </c>
      <c r="F11" s="4">
        <v>42</v>
      </c>
      <c r="G11" s="4">
        <v>42</v>
      </c>
      <c r="H11" s="4">
        <v>42</v>
      </c>
      <c r="I11" s="4">
        <v>36</v>
      </c>
      <c r="J11" s="39">
        <v>0</v>
      </c>
      <c r="K11" s="12">
        <f t="shared" si="0"/>
        <v>37</v>
      </c>
    </row>
    <row r="12" spans="1:13" ht="12" customHeight="1" x14ac:dyDescent="0.2">
      <c r="A12" s="7" t="str">
        <f>'Pregnant Women Participating'!A12</f>
        <v>Delaware</v>
      </c>
      <c r="B12" s="12">
        <v>21367</v>
      </c>
      <c r="C12" s="4">
        <v>21585</v>
      </c>
      <c r="D12" s="4">
        <v>21483</v>
      </c>
      <c r="E12" s="4">
        <v>21677</v>
      </c>
      <c r="F12" s="4">
        <v>22023</v>
      </c>
      <c r="G12" s="4">
        <v>22314</v>
      </c>
      <c r="H12" s="4">
        <v>22369</v>
      </c>
      <c r="I12" s="4">
        <v>23085</v>
      </c>
      <c r="J12" s="39">
        <v>23110</v>
      </c>
      <c r="K12" s="12">
        <f t="shared" ref="K12:K90" si="1">IF(SUM(B12:J12)&gt;0,AVERAGE(B12:J12)," ")</f>
        <v>22112.555555555555</v>
      </c>
    </row>
    <row r="13" spans="1:13" ht="12" customHeight="1" x14ac:dyDescent="0.2">
      <c r="A13" s="7" t="str">
        <f>'Pregnant Women Participating'!A13</f>
        <v>District of Columbia</v>
      </c>
      <c r="B13" s="12">
        <v>12350</v>
      </c>
      <c r="C13" s="4">
        <v>12431</v>
      </c>
      <c r="D13" s="4">
        <v>12231</v>
      </c>
      <c r="E13" s="4">
        <v>12472</v>
      </c>
      <c r="F13" s="4">
        <v>12535</v>
      </c>
      <c r="G13" s="4">
        <v>12535</v>
      </c>
      <c r="H13" s="4">
        <v>12518</v>
      </c>
      <c r="I13" s="4">
        <v>12528</v>
      </c>
      <c r="J13" s="39">
        <v>12317</v>
      </c>
      <c r="K13" s="12">
        <f t="shared" si="1"/>
        <v>12435.222222222223</v>
      </c>
    </row>
    <row r="14" spans="1:13" ht="12" customHeight="1" x14ac:dyDescent="0.2">
      <c r="A14" s="7" t="str">
        <f>'Pregnant Women Participating'!A14</f>
        <v>Maryland</v>
      </c>
      <c r="B14" s="12">
        <v>119889</v>
      </c>
      <c r="C14" s="4">
        <v>118935</v>
      </c>
      <c r="D14" s="4">
        <v>118359</v>
      </c>
      <c r="E14" s="4">
        <v>119678</v>
      </c>
      <c r="F14" s="4">
        <v>120212</v>
      </c>
      <c r="G14" s="4">
        <v>120925</v>
      </c>
      <c r="H14" s="4">
        <v>121600</v>
      </c>
      <c r="I14" s="4">
        <v>122671</v>
      </c>
      <c r="J14" s="39">
        <v>122404</v>
      </c>
      <c r="K14" s="12">
        <f t="shared" si="1"/>
        <v>120519.22222222222</v>
      </c>
    </row>
    <row r="15" spans="1:13" ht="12" customHeight="1" x14ac:dyDescent="0.2">
      <c r="A15" s="7" t="str">
        <f>'Pregnant Women Participating'!A15</f>
        <v>New Jersey</v>
      </c>
      <c r="B15" s="12">
        <v>156591</v>
      </c>
      <c r="C15" s="4">
        <v>161459</v>
      </c>
      <c r="D15" s="4">
        <v>160325</v>
      </c>
      <c r="E15" s="4">
        <v>158846</v>
      </c>
      <c r="F15" s="4">
        <v>161225</v>
      </c>
      <c r="G15" s="4">
        <v>162163</v>
      </c>
      <c r="H15" s="4">
        <v>162829</v>
      </c>
      <c r="I15" s="4">
        <v>164411</v>
      </c>
      <c r="J15" s="39">
        <v>163779</v>
      </c>
      <c r="K15" s="12">
        <f t="shared" si="1"/>
        <v>161292</v>
      </c>
    </row>
    <row r="16" spans="1:13" ht="12" customHeight="1" x14ac:dyDescent="0.2">
      <c r="A16" s="7" t="str">
        <f>'Pregnant Women Participating'!A16</f>
        <v>Pennsylvania</v>
      </c>
      <c r="B16" s="12">
        <v>178866</v>
      </c>
      <c r="C16" s="4">
        <v>178709</v>
      </c>
      <c r="D16" s="4">
        <v>177479</v>
      </c>
      <c r="E16" s="4">
        <v>179193</v>
      </c>
      <c r="F16" s="4">
        <v>180885</v>
      </c>
      <c r="G16" s="4">
        <v>182688</v>
      </c>
      <c r="H16" s="4">
        <v>184548</v>
      </c>
      <c r="I16" s="4">
        <v>185816</v>
      </c>
      <c r="J16" s="39">
        <v>184928</v>
      </c>
      <c r="K16" s="12">
        <f t="shared" si="1"/>
        <v>181456.88888888888</v>
      </c>
    </row>
    <row r="17" spans="1:11" ht="12" customHeight="1" x14ac:dyDescent="0.2">
      <c r="A17" s="7" t="str">
        <f>'Pregnant Women Participating'!A17</f>
        <v>Puerto Rico</v>
      </c>
      <c r="B17" s="12">
        <v>89503</v>
      </c>
      <c r="C17" s="4">
        <v>88567</v>
      </c>
      <c r="D17" s="4">
        <v>87388</v>
      </c>
      <c r="E17" s="4">
        <v>87502</v>
      </c>
      <c r="F17" s="4">
        <v>87410</v>
      </c>
      <c r="G17" s="4">
        <v>87277</v>
      </c>
      <c r="H17" s="4">
        <v>87496</v>
      </c>
      <c r="I17" s="4">
        <v>87894</v>
      </c>
      <c r="J17" s="39">
        <v>87570</v>
      </c>
      <c r="K17" s="12">
        <f t="shared" si="1"/>
        <v>87845.222222222219</v>
      </c>
    </row>
    <row r="18" spans="1:11" ht="12" customHeight="1" x14ac:dyDescent="0.2">
      <c r="A18" s="7" t="str">
        <f>'Pregnant Women Participating'!A18</f>
        <v>Virginia</v>
      </c>
      <c r="B18" s="12">
        <v>113590</v>
      </c>
      <c r="C18" s="4">
        <v>109123</v>
      </c>
      <c r="D18" s="4">
        <v>105295</v>
      </c>
      <c r="E18" s="4">
        <v>104937</v>
      </c>
      <c r="F18" s="4">
        <v>104944</v>
      </c>
      <c r="G18" s="4">
        <v>105507</v>
      </c>
      <c r="H18" s="4">
        <v>106375</v>
      </c>
      <c r="I18" s="4">
        <v>107352</v>
      </c>
      <c r="J18" s="39">
        <v>106063</v>
      </c>
      <c r="K18" s="12">
        <f t="shared" si="1"/>
        <v>107020.66666666667</v>
      </c>
    </row>
    <row r="19" spans="1:11" ht="12" customHeight="1" x14ac:dyDescent="0.2">
      <c r="A19" s="7" t="str">
        <f>'Pregnant Women Participating'!A19</f>
        <v>West Virginia</v>
      </c>
      <c r="B19" s="12">
        <v>37465</v>
      </c>
      <c r="C19" s="4">
        <v>37105</v>
      </c>
      <c r="D19" s="4">
        <v>36373</v>
      </c>
      <c r="E19" s="4">
        <v>36180</v>
      </c>
      <c r="F19" s="4">
        <v>35801</v>
      </c>
      <c r="G19" s="4">
        <v>35713</v>
      </c>
      <c r="H19" s="4">
        <v>35586</v>
      </c>
      <c r="I19" s="4">
        <v>35491</v>
      </c>
      <c r="J19" s="39">
        <v>35236</v>
      </c>
      <c r="K19" s="12">
        <f t="shared" si="1"/>
        <v>36105.555555555555</v>
      </c>
    </row>
    <row r="20" spans="1:11" ht="12" customHeight="1" x14ac:dyDescent="0.2">
      <c r="A20" s="7" t="str">
        <f>'Pregnant Women Participating'!A20</f>
        <v>Alabama</v>
      </c>
      <c r="B20" s="12">
        <v>113770</v>
      </c>
      <c r="C20" s="4">
        <v>111889</v>
      </c>
      <c r="D20" s="4">
        <v>110280</v>
      </c>
      <c r="E20" s="4">
        <v>110781</v>
      </c>
      <c r="F20" s="4">
        <v>110413</v>
      </c>
      <c r="G20" s="4">
        <v>110950</v>
      </c>
      <c r="H20" s="4">
        <v>110921</v>
      </c>
      <c r="I20" s="4">
        <v>111532</v>
      </c>
      <c r="J20" s="39">
        <v>111059</v>
      </c>
      <c r="K20" s="12">
        <f t="shared" si="1"/>
        <v>111288.33333333333</v>
      </c>
    </row>
    <row r="21" spans="1:11" ht="12" customHeight="1" x14ac:dyDescent="0.2">
      <c r="A21" s="7" t="str">
        <f>'Pregnant Women Participating'!A21</f>
        <v>Florida</v>
      </c>
      <c r="B21" s="12">
        <v>419043</v>
      </c>
      <c r="C21" s="4">
        <v>414196</v>
      </c>
      <c r="D21" s="4">
        <v>409105</v>
      </c>
      <c r="E21" s="4">
        <v>413549</v>
      </c>
      <c r="F21" s="4">
        <v>417920</v>
      </c>
      <c r="G21" s="4">
        <v>426625</v>
      </c>
      <c r="H21" s="4">
        <v>423608</v>
      </c>
      <c r="I21" s="4">
        <v>425881</v>
      </c>
      <c r="J21" s="39">
        <v>414162</v>
      </c>
      <c r="K21" s="12">
        <f t="shared" si="1"/>
        <v>418232.11111111112</v>
      </c>
    </row>
    <row r="22" spans="1:11" ht="12" customHeight="1" x14ac:dyDescent="0.2">
      <c r="A22" s="7" t="str">
        <f>'Pregnant Women Participating'!A22</f>
        <v>Georgia</v>
      </c>
      <c r="B22" s="12">
        <v>226349</v>
      </c>
      <c r="C22" s="4">
        <v>224120</v>
      </c>
      <c r="D22" s="4">
        <v>222823</v>
      </c>
      <c r="E22" s="4">
        <v>226435</v>
      </c>
      <c r="F22" s="4">
        <v>228735</v>
      </c>
      <c r="G22" s="4">
        <v>231229</v>
      </c>
      <c r="H22" s="4">
        <v>232356</v>
      </c>
      <c r="I22" s="4">
        <v>233821</v>
      </c>
      <c r="J22" s="39">
        <v>233799</v>
      </c>
      <c r="K22" s="12">
        <f t="shared" si="1"/>
        <v>228851.88888888888</v>
      </c>
    </row>
    <row r="23" spans="1:11" ht="12" customHeight="1" x14ac:dyDescent="0.2">
      <c r="A23" s="7" t="str">
        <f>'Pregnant Women Participating'!A23</f>
        <v>Kentucky</v>
      </c>
      <c r="B23" s="12">
        <v>104363</v>
      </c>
      <c r="C23" s="4">
        <v>101957</v>
      </c>
      <c r="D23" s="4">
        <v>101031</v>
      </c>
      <c r="E23" s="4">
        <v>103388</v>
      </c>
      <c r="F23" s="4">
        <v>104629</v>
      </c>
      <c r="G23" s="4">
        <v>105624</v>
      </c>
      <c r="H23" s="4">
        <v>106678</v>
      </c>
      <c r="I23" s="4">
        <v>107291</v>
      </c>
      <c r="J23" s="39">
        <v>106890</v>
      </c>
      <c r="K23" s="12">
        <f t="shared" si="1"/>
        <v>104650.11111111111</v>
      </c>
    </row>
    <row r="24" spans="1:11" ht="12" customHeight="1" x14ac:dyDescent="0.2">
      <c r="A24" s="7" t="str">
        <f>'Pregnant Women Participating'!A24</f>
        <v>Mississippi</v>
      </c>
      <c r="B24" s="12">
        <v>58735</v>
      </c>
      <c r="C24" s="4">
        <v>61408</v>
      </c>
      <c r="D24" s="4">
        <v>59884</v>
      </c>
      <c r="E24" s="4">
        <v>57079</v>
      </c>
      <c r="F24" s="4">
        <v>57938</v>
      </c>
      <c r="G24" s="4">
        <v>57657</v>
      </c>
      <c r="H24" s="4">
        <v>60057</v>
      </c>
      <c r="I24" s="4">
        <v>60462</v>
      </c>
      <c r="J24" s="39">
        <v>59659</v>
      </c>
      <c r="K24" s="12">
        <f t="shared" si="1"/>
        <v>59208.777777777781</v>
      </c>
    </row>
    <row r="25" spans="1:11" ht="12" customHeight="1" x14ac:dyDescent="0.2">
      <c r="A25" s="7" t="str">
        <f>'Pregnant Women Participating'!A25</f>
        <v>North Carolina</v>
      </c>
      <c r="B25" s="12">
        <v>230809</v>
      </c>
      <c r="C25" s="4">
        <v>228642</v>
      </c>
      <c r="D25" s="4">
        <v>225987</v>
      </c>
      <c r="E25" s="4">
        <v>230318</v>
      </c>
      <c r="F25" s="4">
        <v>232489</v>
      </c>
      <c r="G25" s="4">
        <v>235482</v>
      </c>
      <c r="H25" s="4">
        <v>237902</v>
      </c>
      <c r="I25" s="4">
        <v>238976</v>
      </c>
      <c r="J25" s="39">
        <v>239511</v>
      </c>
      <c r="K25" s="12">
        <f t="shared" si="1"/>
        <v>233346.22222222222</v>
      </c>
    </row>
    <row r="26" spans="1:11" ht="12" customHeight="1" x14ac:dyDescent="0.2">
      <c r="A26" s="7" t="str">
        <f>'Pregnant Women Participating'!A26</f>
        <v>South Carolina</v>
      </c>
      <c r="B26" s="12">
        <v>98405</v>
      </c>
      <c r="C26" s="4">
        <v>98270</v>
      </c>
      <c r="D26" s="4">
        <v>96784</v>
      </c>
      <c r="E26" s="4">
        <v>98507</v>
      </c>
      <c r="F26" s="4">
        <v>98997</v>
      </c>
      <c r="G26" s="4">
        <v>99735</v>
      </c>
      <c r="H26" s="4">
        <v>99849</v>
      </c>
      <c r="I26" s="4">
        <v>100540</v>
      </c>
      <c r="J26" s="39">
        <v>100137</v>
      </c>
      <c r="K26" s="12">
        <f t="shared" si="1"/>
        <v>99024.888888888891</v>
      </c>
    </row>
    <row r="27" spans="1:11" ht="12" customHeight="1" x14ac:dyDescent="0.2">
      <c r="A27" s="7" t="str">
        <f>'Pregnant Women Participating'!A27</f>
        <v>Tennessee</v>
      </c>
      <c r="B27" s="12">
        <v>136505</v>
      </c>
      <c r="C27" s="4">
        <v>134939</v>
      </c>
      <c r="D27" s="4">
        <v>132371</v>
      </c>
      <c r="E27" s="4">
        <v>132023</v>
      </c>
      <c r="F27" s="4">
        <v>135013</v>
      </c>
      <c r="G27" s="4">
        <v>137334</v>
      </c>
      <c r="H27" s="4">
        <v>138971</v>
      </c>
      <c r="I27" s="4">
        <v>139891</v>
      </c>
      <c r="J27" s="39">
        <v>139558</v>
      </c>
      <c r="K27" s="12">
        <f t="shared" si="1"/>
        <v>136289.44444444444</v>
      </c>
    </row>
    <row r="28" spans="1:11" ht="12" customHeight="1" x14ac:dyDescent="0.2">
      <c r="A28" s="7" t="str">
        <f>'Pregnant Women Participating'!A28</f>
        <v>Choctaw Indians, MS</v>
      </c>
      <c r="B28" s="12">
        <v>648</v>
      </c>
      <c r="C28" s="4">
        <v>642</v>
      </c>
      <c r="D28" s="4">
        <v>606</v>
      </c>
      <c r="E28" s="4">
        <v>625</v>
      </c>
      <c r="F28" s="4">
        <v>619</v>
      </c>
      <c r="G28" s="4">
        <v>624</v>
      </c>
      <c r="H28" s="4">
        <v>708</v>
      </c>
      <c r="I28" s="4">
        <v>735</v>
      </c>
      <c r="J28" s="39">
        <v>716</v>
      </c>
      <c r="K28" s="12">
        <f t="shared" si="1"/>
        <v>658.11111111111109</v>
      </c>
    </row>
    <row r="29" spans="1:11" ht="12" customHeight="1" x14ac:dyDescent="0.2">
      <c r="A29" s="7" t="str">
        <f>'Pregnant Women Participating'!A29</f>
        <v>Eastern Cherokee, NC</v>
      </c>
      <c r="B29" s="12">
        <v>441</v>
      </c>
      <c r="C29" s="4">
        <v>434</v>
      </c>
      <c r="D29" s="4">
        <v>425</v>
      </c>
      <c r="E29" s="4">
        <v>443</v>
      </c>
      <c r="F29" s="4">
        <v>450</v>
      </c>
      <c r="G29" s="4">
        <v>443</v>
      </c>
      <c r="H29" s="4">
        <v>430</v>
      </c>
      <c r="I29" s="4">
        <v>448</v>
      </c>
      <c r="J29" s="39">
        <v>440</v>
      </c>
      <c r="K29" s="12">
        <f t="shared" si="1"/>
        <v>439.33333333333331</v>
      </c>
    </row>
    <row r="30" spans="1:11" ht="12" customHeight="1" x14ac:dyDescent="0.2">
      <c r="A30" s="7" t="str">
        <f>'Pregnant Women Participating'!A30</f>
        <v>Illinois</v>
      </c>
      <c r="B30" s="12">
        <v>166258</v>
      </c>
      <c r="C30" s="4">
        <v>164423</v>
      </c>
      <c r="D30" s="4">
        <v>162122</v>
      </c>
      <c r="E30" s="4">
        <v>164609</v>
      </c>
      <c r="F30" s="4">
        <v>166379</v>
      </c>
      <c r="G30" s="4">
        <v>168460</v>
      </c>
      <c r="H30" s="4">
        <v>169372</v>
      </c>
      <c r="I30" s="4">
        <v>170940</v>
      </c>
      <c r="J30" s="39">
        <v>170387</v>
      </c>
      <c r="K30" s="12">
        <f t="shared" si="1"/>
        <v>166994.44444444444</v>
      </c>
    </row>
    <row r="31" spans="1:11" ht="12" customHeight="1" x14ac:dyDescent="0.2">
      <c r="A31" s="7" t="str">
        <f>'Pregnant Women Participating'!A31</f>
        <v>Indiana</v>
      </c>
      <c r="B31" s="12">
        <v>149612</v>
      </c>
      <c r="C31" s="4">
        <v>148832</v>
      </c>
      <c r="D31" s="4">
        <v>147444</v>
      </c>
      <c r="E31" s="4">
        <v>149434</v>
      </c>
      <c r="F31" s="4">
        <v>150285</v>
      </c>
      <c r="G31" s="4">
        <v>151347</v>
      </c>
      <c r="H31" s="4">
        <v>152078</v>
      </c>
      <c r="I31" s="4">
        <v>153032</v>
      </c>
      <c r="J31" s="39">
        <v>152524</v>
      </c>
      <c r="K31" s="12">
        <f t="shared" si="1"/>
        <v>150509.77777777778</v>
      </c>
    </row>
    <row r="32" spans="1:11" ht="12" customHeight="1" x14ac:dyDescent="0.2">
      <c r="A32" s="7" t="str">
        <f>'Pregnant Women Participating'!A32</f>
        <v>Iowa</v>
      </c>
      <c r="B32" s="12">
        <v>59522</v>
      </c>
      <c r="C32" s="4">
        <v>59625</v>
      </c>
      <c r="D32" s="4">
        <v>59348</v>
      </c>
      <c r="E32" s="4">
        <v>62298</v>
      </c>
      <c r="F32" s="4">
        <v>62406</v>
      </c>
      <c r="G32" s="4">
        <v>62077</v>
      </c>
      <c r="H32" s="4">
        <v>62303</v>
      </c>
      <c r="I32" s="4">
        <v>62436</v>
      </c>
      <c r="J32" s="39">
        <v>62268</v>
      </c>
      <c r="K32" s="12">
        <f t="shared" si="1"/>
        <v>61364.777777777781</v>
      </c>
    </row>
    <row r="33" spans="1:11" ht="12" customHeight="1" x14ac:dyDescent="0.2">
      <c r="A33" s="7" t="str">
        <f>'Pregnant Women Participating'!A33</f>
        <v>Michigan</v>
      </c>
      <c r="B33" s="12">
        <v>199024</v>
      </c>
      <c r="C33" s="4">
        <v>195666</v>
      </c>
      <c r="D33" s="4">
        <v>191243</v>
      </c>
      <c r="E33" s="4">
        <v>189941</v>
      </c>
      <c r="F33" s="4">
        <v>189060</v>
      </c>
      <c r="G33" s="4">
        <v>187652</v>
      </c>
      <c r="H33" s="4">
        <v>187085</v>
      </c>
      <c r="I33" s="4">
        <v>186692</v>
      </c>
      <c r="J33" s="39">
        <v>184773</v>
      </c>
      <c r="K33" s="12">
        <f t="shared" si="1"/>
        <v>190126.22222222222</v>
      </c>
    </row>
    <row r="34" spans="1:11" ht="12" customHeight="1" x14ac:dyDescent="0.2">
      <c r="A34" s="7" t="str">
        <f>'Pregnant Women Participating'!A34</f>
        <v>Minnesota</v>
      </c>
      <c r="B34" s="12">
        <v>102290</v>
      </c>
      <c r="C34" s="4">
        <v>101518</v>
      </c>
      <c r="D34" s="4">
        <v>101332</v>
      </c>
      <c r="E34" s="4">
        <v>101229</v>
      </c>
      <c r="F34" s="4">
        <v>100485</v>
      </c>
      <c r="G34" s="4">
        <v>100736</v>
      </c>
      <c r="H34" s="4">
        <v>100918</v>
      </c>
      <c r="I34" s="4">
        <v>101668</v>
      </c>
      <c r="J34" s="39">
        <v>100527</v>
      </c>
      <c r="K34" s="12">
        <f t="shared" si="1"/>
        <v>101189.22222222222</v>
      </c>
    </row>
    <row r="35" spans="1:11" ht="12" customHeight="1" x14ac:dyDescent="0.2">
      <c r="A35" s="7" t="str">
        <f>'Pregnant Women Participating'!A35</f>
        <v>Ohio</v>
      </c>
      <c r="B35" s="12">
        <v>182979</v>
      </c>
      <c r="C35" s="4">
        <v>180861</v>
      </c>
      <c r="D35" s="4">
        <v>176472</v>
      </c>
      <c r="E35" s="4">
        <v>176513</v>
      </c>
      <c r="F35" s="4">
        <v>176626</v>
      </c>
      <c r="G35" s="4">
        <v>176276</v>
      </c>
      <c r="H35" s="4">
        <v>177472</v>
      </c>
      <c r="I35" s="4">
        <v>178955</v>
      </c>
      <c r="J35" s="39">
        <v>178564</v>
      </c>
      <c r="K35" s="12">
        <f t="shared" si="1"/>
        <v>178302</v>
      </c>
    </row>
    <row r="36" spans="1:11" ht="12" customHeight="1" x14ac:dyDescent="0.2">
      <c r="A36" s="7" t="str">
        <f>'Pregnant Women Participating'!A36</f>
        <v>Wisconsin</v>
      </c>
      <c r="B36" s="12">
        <v>92564</v>
      </c>
      <c r="C36" s="4">
        <v>92105</v>
      </c>
      <c r="D36" s="4">
        <v>90578</v>
      </c>
      <c r="E36" s="4">
        <v>91366</v>
      </c>
      <c r="F36" s="4">
        <v>91221</v>
      </c>
      <c r="G36" s="4">
        <v>91697</v>
      </c>
      <c r="H36" s="4">
        <v>92273</v>
      </c>
      <c r="I36" s="4">
        <v>92508</v>
      </c>
      <c r="J36" s="39">
        <v>91197</v>
      </c>
      <c r="K36" s="12">
        <f t="shared" si="1"/>
        <v>91723.222222222219</v>
      </c>
    </row>
    <row r="37" spans="1:11" ht="12" customHeight="1" x14ac:dyDescent="0.2">
      <c r="A37" s="7" t="str">
        <f>'Pregnant Women Participating'!A37</f>
        <v>Arizona</v>
      </c>
      <c r="B37" s="12">
        <v>140078</v>
      </c>
      <c r="C37" s="4">
        <v>138825</v>
      </c>
      <c r="D37" s="4">
        <v>135065</v>
      </c>
      <c r="E37" s="4">
        <v>136583</v>
      </c>
      <c r="F37" s="4">
        <v>138308</v>
      </c>
      <c r="G37" s="4">
        <v>140750</v>
      </c>
      <c r="H37" s="4">
        <v>143410</v>
      </c>
      <c r="I37" s="4">
        <v>145241</v>
      </c>
      <c r="J37" s="39">
        <v>145710</v>
      </c>
      <c r="K37" s="12">
        <f t="shared" si="1"/>
        <v>140441.11111111112</v>
      </c>
    </row>
    <row r="38" spans="1:11" ht="12" customHeight="1" x14ac:dyDescent="0.2">
      <c r="A38" s="7" t="str">
        <f>'Pregnant Women Participating'!A38</f>
        <v>Arkansas</v>
      </c>
      <c r="B38" s="12">
        <v>60585</v>
      </c>
      <c r="C38" s="4">
        <v>61759</v>
      </c>
      <c r="D38" s="4">
        <v>60143</v>
      </c>
      <c r="E38" s="4">
        <v>60881</v>
      </c>
      <c r="F38" s="4">
        <v>62122</v>
      </c>
      <c r="G38" s="4">
        <v>62561</v>
      </c>
      <c r="H38" s="4">
        <v>63595</v>
      </c>
      <c r="I38" s="4">
        <v>64217</v>
      </c>
      <c r="J38" s="39">
        <v>64281</v>
      </c>
      <c r="K38" s="12">
        <f t="shared" si="1"/>
        <v>62238.222222222219</v>
      </c>
    </row>
    <row r="39" spans="1:11" ht="12" customHeight="1" x14ac:dyDescent="0.2">
      <c r="A39" s="7" t="str">
        <f>'Pregnant Women Participating'!A39</f>
        <v>Louisiana</v>
      </c>
      <c r="B39" s="12">
        <v>99655</v>
      </c>
      <c r="C39" s="4">
        <v>98544</v>
      </c>
      <c r="D39" s="4">
        <v>96741</v>
      </c>
      <c r="E39" s="4">
        <v>95794</v>
      </c>
      <c r="F39" s="4">
        <v>96013</v>
      </c>
      <c r="G39" s="4">
        <v>96858</v>
      </c>
      <c r="H39" s="4">
        <v>98086</v>
      </c>
      <c r="I39" s="4">
        <v>98949</v>
      </c>
      <c r="J39" s="39">
        <v>99283</v>
      </c>
      <c r="K39" s="12">
        <f t="shared" si="1"/>
        <v>97769.222222222219</v>
      </c>
    </row>
    <row r="40" spans="1:11" ht="12" customHeight="1" x14ac:dyDescent="0.2">
      <c r="A40" s="7" t="str">
        <f>'Pregnant Women Participating'!A40</f>
        <v>New Mexico</v>
      </c>
      <c r="B40" s="12">
        <v>37780</v>
      </c>
      <c r="C40" s="4">
        <v>37273</v>
      </c>
      <c r="D40" s="4">
        <v>36725</v>
      </c>
      <c r="E40" s="4">
        <v>37166</v>
      </c>
      <c r="F40" s="4">
        <v>37670</v>
      </c>
      <c r="G40" s="4">
        <v>37615</v>
      </c>
      <c r="H40" s="4">
        <v>38103</v>
      </c>
      <c r="I40" s="4">
        <v>38059</v>
      </c>
      <c r="J40" s="39">
        <v>38129</v>
      </c>
      <c r="K40" s="12">
        <f t="shared" si="1"/>
        <v>37613.333333333336</v>
      </c>
    </row>
    <row r="41" spans="1:11" ht="12" customHeight="1" x14ac:dyDescent="0.2">
      <c r="A41" s="7" t="str">
        <f>'Pregnant Women Participating'!A41</f>
        <v>Oklahoma</v>
      </c>
      <c r="B41" s="12">
        <v>72176</v>
      </c>
      <c r="C41" s="4">
        <v>71534</v>
      </c>
      <c r="D41" s="4">
        <v>70592</v>
      </c>
      <c r="E41" s="4">
        <v>71559</v>
      </c>
      <c r="F41" s="4">
        <v>71512</v>
      </c>
      <c r="G41" s="4">
        <v>71794</v>
      </c>
      <c r="H41" s="4">
        <v>72390</v>
      </c>
      <c r="I41" s="4">
        <v>72798</v>
      </c>
      <c r="J41" s="39">
        <v>72586</v>
      </c>
      <c r="K41" s="12">
        <f t="shared" si="1"/>
        <v>71882.333333333328</v>
      </c>
    </row>
    <row r="42" spans="1:11" ht="12" customHeight="1" x14ac:dyDescent="0.2">
      <c r="A42" s="7" t="str">
        <f>'Pregnant Women Participating'!A42</f>
        <v>Texas</v>
      </c>
      <c r="B42" s="12">
        <v>792331</v>
      </c>
      <c r="C42" s="4">
        <v>777253</v>
      </c>
      <c r="D42" s="4">
        <v>759501</v>
      </c>
      <c r="E42" s="4">
        <v>770080</v>
      </c>
      <c r="F42" s="4">
        <v>774304</v>
      </c>
      <c r="G42" s="4">
        <v>775892</v>
      </c>
      <c r="H42" s="4">
        <v>781400</v>
      </c>
      <c r="I42" s="4">
        <v>787309</v>
      </c>
      <c r="J42" s="39">
        <v>789591</v>
      </c>
      <c r="K42" s="12">
        <f t="shared" si="1"/>
        <v>778629</v>
      </c>
    </row>
    <row r="43" spans="1:11" ht="12" customHeight="1" x14ac:dyDescent="0.2">
      <c r="A43" s="7" t="str">
        <f>'Pregnant Women Participating'!A43</f>
        <v>Utah</v>
      </c>
      <c r="B43" s="12">
        <v>45544</v>
      </c>
      <c r="C43" s="4">
        <v>45577</v>
      </c>
      <c r="D43" s="4">
        <v>45170</v>
      </c>
      <c r="E43" s="4">
        <v>45485</v>
      </c>
      <c r="F43" s="4">
        <v>45923</v>
      </c>
      <c r="G43" s="4">
        <v>46247</v>
      </c>
      <c r="H43" s="4">
        <v>46684</v>
      </c>
      <c r="I43" s="4">
        <v>46859</v>
      </c>
      <c r="J43" s="39">
        <v>46768</v>
      </c>
      <c r="K43" s="12">
        <f t="shared" si="1"/>
        <v>46028.555555555555</v>
      </c>
    </row>
    <row r="44" spans="1:11" ht="12" customHeight="1" x14ac:dyDescent="0.2">
      <c r="A44" s="7" t="str">
        <f>'Pregnant Women Participating'!A44</f>
        <v>Inter-Tribal Council, AZ</v>
      </c>
      <c r="B44" s="12">
        <v>6148</v>
      </c>
      <c r="C44" s="4">
        <v>6096</v>
      </c>
      <c r="D44" s="4">
        <v>6163</v>
      </c>
      <c r="E44" s="4">
        <v>6340</v>
      </c>
      <c r="F44" s="4">
        <v>6314</v>
      </c>
      <c r="G44" s="4">
        <v>6350</v>
      </c>
      <c r="H44" s="4">
        <v>6340</v>
      </c>
      <c r="I44" s="4">
        <v>6471</v>
      </c>
      <c r="J44" s="39">
        <v>6318</v>
      </c>
      <c r="K44" s="12">
        <f t="shared" si="1"/>
        <v>6282.2222222222226</v>
      </c>
    </row>
    <row r="45" spans="1:11" ht="12" customHeight="1" x14ac:dyDescent="0.2">
      <c r="A45" s="7" t="str">
        <f>'Pregnant Women Participating'!A45</f>
        <v>Navajo Nation, AZ</v>
      </c>
      <c r="B45" s="12">
        <v>4506</v>
      </c>
      <c r="C45" s="4">
        <v>4503</v>
      </c>
      <c r="D45" s="4">
        <v>4328</v>
      </c>
      <c r="E45" s="4">
        <v>4500</v>
      </c>
      <c r="F45" s="4">
        <v>4295</v>
      </c>
      <c r="G45" s="4">
        <v>4355</v>
      </c>
      <c r="H45" s="4">
        <v>4402</v>
      </c>
      <c r="I45" s="4">
        <v>4385</v>
      </c>
      <c r="J45" s="39">
        <v>4370</v>
      </c>
      <c r="K45" s="12">
        <f t="shared" si="1"/>
        <v>4404.8888888888887</v>
      </c>
    </row>
    <row r="46" spans="1:11" ht="12" customHeight="1" x14ac:dyDescent="0.2">
      <c r="A46" s="7" t="str">
        <f>'Pregnant Women Participating'!A46</f>
        <v>Acoma, Canoncito &amp; Laguna, NM</v>
      </c>
      <c r="B46" s="12">
        <v>267</v>
      </c>
      <c r="C46" s="4">
        <v>298</v>
      </c>
      <c r="D46" s="4">
        <v>287</v>
      </c>
      <c r="E46" s="4">
        <v>320</v>
      </c>
      <c r="F46" s="4">
        <v>293</v>
      </c>
      <c r="G46" s="4">
        <v>305</v>
      </c>
      <c r="H46" s="4">
        <v>294</v>
      </c>
      <c r="I46" s="4">
        <v>321</v>
      </c>
      <c r="J46" s="39">
        <v>307</v>
      </c>
      <c r="K46" s="12">
        <f t="shared" si="1"/>
        <v>299.11111111111109</v>
      </c>
    </row>
    <row r="47" spans="1:11" ht="12" customHeight="1" x14ac:dyDescent="0.2">
      <c r="A47" s="7" t="str">
        <f>'Pregnant Women Participating'!A47</f>
        <v>Eight Northern Pueblos, NM</v>
      </c>
      <c r="B47" s="12">
        <v>264</v>
      </c>
      <c r="C47" s="4">
        <v>293</v>
      </c>
      <c r="D47" s="4">
        <v>288</v>
      </c>
      <c r="E47" s="4">
        <v>265</v>
      </c>
      <c r="F47" s="4">
        <v>277</v>
      </c>
      <c r="G47" s="4">
        <v>254</v>
      </c>
      <c r="H47" s="4">
        <v>303</v>
      </c>
      <c r="I47" s="4">
        <v>293</v>
      </c>
      <c r="J47" s="39">
        <v>252</v>
      </c>
      <c r="K47" s="12">
        <f t="shared" si="1"/>
        <v>276.55555555555554</v>
      </c>
    </row>
    <row r="48" spans="1:11" ht="12" customHeight="1" x14ac:dyDescent="0.2">
      <c r="A48" s="7" t="str">
        <f>'Pregnant Women Participating'!A48</f>
        <v>Five Sandoval Pueblos, NM</v>
      </c>
      <c r="B48" s="12">
        <v>146</v>
      </c>
      <c r="C48" s="4">
        <v>149</v>
      </c>
      <c r="D48" s="4">
        <v>133</v>
      </c>
      <c r="E48" s="4">
        <v>142</v>
      </c>
      <c r="F48" s="4">
        <v>145</v>
      </c>
      <c r="G48" s="4">
        <v>147</v>
      </c>
      <c r="H48" s="4">
        <v>148</v>
      </c>
      <c r="I48" s="4">
        <v>151</v>
      </c>
      <c r="J48" s="39">
        <v>140</v>
      </c>
      <c r="K48" s="12">
        <f t="shared" si="1"/>
        <v>144.55555555555554</v>
      </c>
    </row>
    <row r="49" spans="1:11" ht="12" customHeight="1" x14ac:dyDescent="0.2">
      <c r="A49" s="7" t="str">
        <f>'Pregnant Women Participating'!A49</f>
        <v>Isleta Pueblo, NM</v>
      </c>
      <c r="B49" s="12">
        <v>944</v>
      </c>
      <c r="C49" s="4">
        <v>1017</v>
      </c>
      <c r="D49" s="4">
        <v>1015</v>
      </c>
      <c r="E49" s="4">
        <v>1009</v>
      </c>
      <c r="F49" s="4">
        <v>1036</v>
      </c>
      <c r="G49" s="4">
        <v>1009</v>
      </c>
      <c r="H49" s="4">
        <v>1018</v>
      </c>
      <c r="I49" s="4">
        <v>1040</v>
      </c>
      <c r="J49" s="39">
        <v>1040</v>
      </c>
      <c r="K49" s="12">
        <f t="shared" si="1"/>
        <v>1014.2222222222222</v>
      </c>
    </row>
    <row r="50" spans="1:11" ht="12" customHeight="1" x14ac:dyDescent="0.2">
      <c r="A50" s="7" t="str">
        <f>'Pregnant Women Participating'!A50</f>
        <v>San Felipe Pueblo, NM</v>
      </c>
      <c r="B50" s="12">
        <v>225</v>
      </c>
      <c r="C50" s="4">
        <v>227</v>
      </c>
      <c r="D50" s="4">
        <v>160</v>
      </c>
      <c r="E50" s="4">
        <v>230</v>
      </c>
      <c r="F50" s="4">
        <v>223</v>
      </c>
      <c r="G50" s="4">
        <v>232</v>
      </c>
      <c r="H50" s="4">
        <v>232</v>
      </c>
      <c r="I50" s="4">
        <v>236</v>
      </c>
      <c r="J50" s="39">
        <v>237</v>
      </c>
      <c r="K50" s="12">
        <f t="shared" si="1"/>
        <v>222.44444444444446</v>
      </c>
    </row>
    <row r="51" spans="1:11" ht="12" customHeight="1" x14ac:dyDescent="0.2">
      <c r="A51" s="7" t="str">
        <f>'Pregnant Women Participating'!A51</f>
        <v>Santo Domingo Tribe, NM</v>
      </c>
      <c r="B51" s="12">
        <v>112</v>
      </c>
      <c r="C51" s="4">
        <v>118</v>
      </c>
      <c r="D51" s="4">
        <v>113</v>
      </c>
      <c r="E51" s="4">
        <v>112</v>
      </c>
      <c r="F51" s="4">
        <v>125</v>
      </c>
      <c r="G51" s="4">
        <v>122</v>
      </c>
      <c r="H51" s="4">
        <v>121</v>
      </c>
      <c r="I51" s="4">
        <v>124</v>
      </c>
      <c r="J51" s="39">
        <v>123</v>
      </c>
      <c r="K51" s="12">
        <f t="shared" si="1"/>
        <v>118.88888888888889</v>
      </c>
    </row>
    <row r="52" spans="1:11" ht="12" customHeight="1" x14ac:dyDescent="0.2">
      <c r="A52" s="7" t="str">
        <f>'Pregnant Women Participating'!A52</f>
        <v>Zuni Pueblo, NM</v>
      </c>
      <c r="B52" s="12">
        <v>397</v>
      </c>
      <c r="C52" s="4">
        <v>405</v>
      </c>
      <c r="D52" s="4">
        <v>399</v>
      </c>
      <c r="E52" s="4">
        <v>423</v>
      </c>
      <c r="F52" s="4">
        <v>456</v>
      </c>
      <c r="G52" s="4">
        <v>454</v>
      </c>
      <c r="H52" s="4">
        <v>435</v>
      </c>
      <c r="I52" s="4">
        <v>453</v>
      </c>
      <c r="J52" s="39">
        <v>452</v>
      </c>
      <c r="K52" s="12">
        <f t="shared" si="1"/>
        <v>430.44444444444446</v>
      </c>
    </row>
    <row r="53" spans="1:11" ht="12" customHeight="1" x14ac:dyDescent="0.2">
      <c r="A53" s="7" t="str">
        <f>'Pregnant Women Participating'!A53</f>
        <v>Cherokee Nation, OK</v>
      </c>
      <c r="B53" s="12">
        <v>6375</v>
      </c>
      <c r="C53" s="4">
        <v>6408</v>
      </c>
      <c r="D53" s="4">
        <v>6386</v>
      </c>
      <c r="E53" s="4">
        <v>6338</v>
      </c>
      <c r="F53" s="4">
        <v>6319</v>
      </c>
      <c r="G53" s="4">
        <v>6266</v>
      </c>
      <c r="H53" s="4">
        <v>6278</v>
      </c>
      <c r="I53" s="4">
        <v>6339</v>
      </c>
      <c r="J53" s="39">
        <v>6328</v>
      </c>
      <c r="K53" s="12">
        <f t="shared" si="1"/>
        <v>6337.4444444444443</v>
      </c>
    </row>
    <row r="54" spans="1:11" ht="12" customHeight="1" x14ac:dyDescent="0.2">
      <c r="A54" s="7" t="str">
        <f>'Pregnant Women Participating'!A54</f>
        <v>Chickasaw Nation, OK</v>
      </c>
      <c r="B54" s="12">
        <v>3936</v>
      </c>
      <c r="C54" s="4">
        <v>3893</v>
      </c>
      <c r="D54" s="4">
        <v>3836</v>
      </c>
      <c r="E54" s="4">
        <v>3933</v>
      </c>
      <c r="F54" s="4">
        <v>3857</v>
      </c>
      <c r="G54" s="4">
        <v>3806</v>
      </c>
      <c r="H54" s="4">
        <v>3872</v>
      </c>
      <c r="I54" s="4">
        <v>3807</v>
      </c>
      <c r="J54" s="39">
        <v>3792</v>
      </c>
      <c r="K54" s="12">
        <f t="shared" si="1"/>
        <v>3859.1111111111113</v>
      </c>
    </row>
    <row r="55" spans="1:11" ht="12" customHeight="1" x14ac:dyDescent="0.2">
      <c r="A55" s="7" t="str">
        <f>'Pregnant Women Participating'!A55</f>
        <v>Choctaw Nation, OK</v>
      </c>
      <c r="B55" s="12">
        <v>5652</v>
      </c>
      <c r="C55" s="4">
        <v>5541</v>
      </c>
      <c r="D55" s="4">
        <v>5306</v>
      </c>
      <c r="E55" s="4">
        <v>5256</v>
      </c>
      <c r="F55" s="4">
        <v>5054</v>
      </c>
      <c r="G55" s="4">
        <v>5088</v>
      </c>
      <c r="H55" s="4">
        <v>5052</v>
      </c>
      <c r="I55" s="4">
        <v>5052</v>
      </c>
      <c r="J55" s="39">
        <v>5026</v>
      </c>
      <c r="K55" s="12">
        <f t="shared" si="1"/>
        <v>5225.2222222222226</v>
      </c>
    </row>
    <row r="56" spans="1:11" ht="12" customHeight="1" x14ac:dyDescent="0.2">
      <c r="A56" s="7" t="str">
        <f>'Pregnant Women Participating'!A56</f>
        <v>Citizen Potawatomi Nation, OK</v>
      </c>
      <c r="B56" s="12">
        <v>1440</v>
      </c>
      <c r="C56" s="4">
        <v>1446</v>
      </c>
      <c r="D56" s="4">
        <v>1411</v>
      </c>
      <c r="E56" s="4">
        <v>1426</v>
      </c>
      <c r="F56" s="4">
        <v>1360</v>
      </c>
      <c r="G56" s="4">
        <v>1360</v>
      </c>
      <c r="H56" s="4">
        <v>1358</v>
      </c>
      <c r="I56" s="4">
        <v>1311</v>
      </c>
      <c r="J56" s="39">
        <v>1343</v>
      </c>
      <c r="K56" s="12">
        <f t="shared" si="1"/>
        <v>1383.8888888888889</v>
      </c>
    </row>
    <row r="57" spans="1:11" ht="12" customHeight="1" x14ac:dyDescent="0.2">
      <c r="A57" s="7" t="str">
        <f>'Pregnant Women Participating'!A57</f>
        <v>Inter-Tribal Council, OK</v>
      </c>
      <c r="B57" s="12">
        <v>580</v>
      </c>
      <c r="C57" s="4">
        <v>583</v>
      </c>
      <c r="D57" s="4">
        <v>566</v>
      </c>
      <c r="E57" s="4">
        <v>567</v>
      </c>
      <c r="F57" s="4">
        <v>577</v>
      </c>
      <c r="G57" s="4">
        <v>579</v>
      </c>
      <c r="H57" s="4">
        <v>570</v>
      </c>
      <c r="I57" s="4">
        <v>594</v>
      </c>
      <c r="J57" s="39">
        <v>595</v>
      </c>
      <c r="K57" s="12">
        <f t="shared" si="1"/>
        <v>579</v>
      </c>
    </row>
    <row r="58" spans="1:11" ht="12" customHeight="1" x14ac:dyDescent="0.2">
      <c r="A58" s="7" t="str">
        <f>'Pregnant Women Participating'!A58</f>
        <v>Muscogee Creek Nation, OK</v>
      </c>
      <c r="B58" s="12">
        <v>2361</v>
      </c>
      <c r="C58" s="4">
        <v>2342</v>
      </c>
      <c r="D58" s="4">
        <v>2288</v>
      </c>
      <c r="E58" s="4">
        <v>2264</v>
      </c>
      <c r="F58" s="4">
        <v>2252</v>
      </c>
      <c r="G58" s="4">
        <v>2251</v>
      </c>
      <c r="H58" s="4">
        <v>2249</v>
      </c>
      <c r="I58" s="4">
        <v>2224</v>
      </c>
      <c r="J58" s="39">
        <v>2216</v>
      </c>
      <c r="K58" s="12">
        <f t="shared" si="1"/>
        <v>2271.8888888888887</v>
      </c>
    </row>
    <row r="59" spans="1:11" ht="12" customHeight="1" x14ac:dyDescent="0.2">
      <c r="A59" s="7" t="str">
        <f>'Pregnant Women Participating'!A59</f>
        <v>Osage Tribal Council, OK</v>
      </c>
      <c r="B59" s="12">
        <v>3748</v>
      </c>
      <c r="C59" s="4">
        <v>3692</v>
      </c>
      <c r="D59" s="4">
        <v>3520</v>
      </c>
      <c r="E59" s="4">
        <v>3572</v>
      </c>
      <c r="F59" s="4">
        <v>3524</v>
      </c>
      <c r="G59" s="4">
        <v>3505</v>
      </c>
      <c r="H59" s="4">
        <v>3448</v>
      </c>
      <c r="I59" s="4">
        <v>3486</v>
      </c>
      <c r="J59" s="39">
        <v>3391</v>
      </c>
      <c r="K59" s="12">
        <f t="shared" si="1"/>
        <v>3542.8888888888887</v>
      </c>
    </row>
    <row r="60" spans="1:11" ht="12" customHeight="1" x14ac:dyDescent="0.2">
      <c r="A60" s="7" t="str">
        <f>'Pregnant Women Participating'!A60</f>
        <v>Otoe-Missouria Tribe, OK</v>
      </c>
      <c r="B60" s="12">
        <v>278</v>
      </c>
      <c r="C60" s="4">
        <v>275</v>
      </c>
      <c r="D60" s="4">
        <v>262</v>
      </c>
      <c r="E60" s="4">
        <v>295</v>
      </c>
      <c r="F60" s="4">
        <v>296</v>
      </c>
      <c r="G60" s="4">
        <v>300</v>
      </c>
      <c r="H60" s="4">
        <v>308</v>
      </c>
      <c r="I60" s="4">
        <v>330</v>
      </c>
      <c r="J60" s="39">
        <v>329</v>
      </c>
      <c r="K60" s="12">
        <f t="shared" si="1"/>
        <v>297</v>
      </c>
    </row>
    <row r="61" spans="1:11" ht="12" customHeight="1" x14ac:dyDescent="0.2">
      <c r="A61" s="7" t="str">
        <f>'Pregnant Women Participating'!A61</f>
        <v>Wichita, Caddo &amp; Delaware (WCD), OK</v>
      </c>
      <c r="B61" s="12">
        <v>3992</v>
      </c>
      <c r="C61" s="4">
        <v>3905</v>
      </c>
      <c r="D61" s="4">
        <v>3846</v>
      </c>
      <c r="E61" s="4">
        <v>3908</v>
      </c>
      <c r="F61" s="4">
        <v>3882</v>
      </c>
      <c r="G61" s="4">
        <v>3895</v>
      </c>
      <c r="H61" s="4">
        <v>3974</v>
      </c>
      <c r="I61" s="4">
        <v>3998</v>
      </c>
      <c r="J61" s="39">
        <v>3941</v>
      </c>
      <c r="K61" s="12">
        <f t="shared" si="1"/>
        <v>3926.7777777777778</v>
      </c>
    </row>
    <row r="62" spans="1:11" ht="12" customHeight="1" x14ac:dyDescent="0.2">
      <c r="A62" s="7" t="str">
        <f>'Pregnant Women Participating'!A62</f>
        <v>Colorado</v>
      </c>
      <c r="B62" s="12">
        <v>91379</v>
      </c>
      <c r="C62" s="4">
        <v>91417</v>
      </c>
      <c r="D62" s="4">
        <v>90889</v>
      </c>
      <c r="E62" s="4">
        <v>91962</v>
      </c>
      <c r="F62" s="4">
        <v>92839</v>
      </c>
      <c r="G62" s="4">
        <v>93175</v>
      </c>
      <c r="H62" s="4">
        <v>93455</v>
      </c>
      <c r="I62" s="4">
        <v>94356</v>
      </c>
      <c r="J62" s="39">
        <v>93739</v>
      </c>
      <c r="K62" s="12">
        <f t="shared" si="1"/>
        <v>92579</v>
      </c>
    </row>
    <row r="63" spans="1:11" ht="12" customHeight="1" x14ac:dyDescent="0.2">
      <c r="A63" s="7" t="str">
        <f>'Pregnant Women Participating'!A63</f>
        <v>Kansas</v>
      </c>
      <c r="B63" s="12">
        <v>47776</v>
      </c>
      <c r="C63" s="4">
        <v>47603</v>
      </c>
      <c r="D63" s="4">
        <v>47142</v>
      </c>
      <c r="E63" s="4">
        <v>47830</v>
      </c>
      <c r="F63" s="4">
        <v>47505</v>
      </c>
      <c r="G63" s="4">
        <v>47591</v>
      </c>
      <c r="H63" s="4">
        <v>47539</v>
      </c>
      <c r="I63" s="4">
        <v>48772</v>
      </c>
      <c r="J63" s="39">
        <v>48364</v>
      </c>
      <c r="K63" s="12">
        <f t="shared" si="1"/>
        <v>47791.333333333336</v>
      </c>
    </row>
    <row r="64" spans="1:11" ht="12" customHeight="1" x14ac:dyDescent="0.2">
      <c r="A64" s="7" t="str">
        <f>'Pregnant Women Participating'!A64</f>
        <v>Missouri</v>
      </c>
      <c r="B64" s="12">
        <v>91976</v>
      </c>
      <c r="C64" s="4">
        <v>92168</v>
      </c>
      <c r="D64" s="4">
        <v>90694</v>
      </c>
      <c r="E64" s="4">
        <v>90774</v>
      </c>
      <c r="F64" s="4">
        <v>91990</v>
      </c>
      <c r="G64" s="4">
        <v>92559</v>
      </c>
      <c r="H64" s="4">
        <v>93949</v>
      </c>
      <c r="I64" s="4">
        <v>94902</v>
      </c>
      <c r="J64" s="39">
        <v>94464</v>
      </c>
      <c r="K64" s="12">
        <f t="shared" si="1"/>
        <v>92608.444444444438</v>
      </c>
    </row>
    <row r="65" spans="1:11" ht="12" customHeight="1" x14ac:dyDescent="0.2">
      <c r="A65" s="7" t="str">
        <f>'Pregnant Women Participating'!A65</f>
        <v>Montana</v>
      </c>
      <c r="B65" s="12">
        <v>14098</v>
      </c>
      <c r="C65" s="4">
        <v>13950</v>
      </c>
      <c r="D65" s="4">
        <v>13875</v>
      </c>
      <c r="E65" s="4">
        <v>13902</v>
      </c>
      <c r="F65" s="4">
        <v>13747</v>
      </c>
      <c r="G65" s="4">
        <v>13661</v>
      </c>
      <c r="H65" s="4">
        <v>13697</v>
      </c>
      <c r="I65" s="4">
        <v>13581</v>
      </c>
      <c r="J65" s="39">
        <v>13408</v>
      </c>
      <c r="K65" s="12">
        <f t="shared" si="1"/>
        <v>13768.777777777777</v>
      </c>
    </row>
    <row r="66" spans="1:11" ht="12" customHeight="1" x14ac:dyDescent="0.2">
      <c r="A66" s="7" t="str">
        <f>'Pregnant Women Participating'!A66</f>
        <v>Nebraska</v>
      </c>
      <c r="B66" s="12">
        <v>36167</v>
      </c>
      <c r="C66" s="4">
        <v>35862</v>
      </c>
      <c r="D66" s="4">
        <v>35407</v>
      </c>
      <c r="E66" s="4">
        <v>35178</v>
      </c>
      <c r="F66" s="4">
        <v>35486</v>
      </c>
      <c r="G66" s="4">
        <v>35751</v>
      </c>
      <c r="H66" s="4">
        <v>36200</v>
      </c>
      <c r="I66" s="4">
        <v>36553</v>
      </c>
      <c r="J66" s="39">
        <v>36194</v>
      </c>
      <c r="K66" s="12">
        <f t="shared" si="1"/>
        <v>35866.444444444445</v>
      </c>
    </row>
    <row r="67" spans="1:11" ht="12" customHeight="1" x14ac:dyDescent="0.2">
      <c r="A67" s="7" t="str">
        <f>'Pregnant Women Participating'!A67</f>
        <v>North Dakota</v>
      </c>
      <c r="B67" s="12">
        <v>10286</v>
      </c>
      <c r="C67" s="4">
        <v>10222</v>
      </c>
      <c r="D67" s="4">
        <v>9970</v>
      </c>
      <c r="E67" s="4">
        <v>9882</v>
      </c>
      <c r="F67" s="4">
        <v>9817</v>
      </c>
      <c r="G67" s="4">
        <v>9769</v>
      </c>
      <c r="H67" s="4">
        <v>9878</v>
      </c>
      <c r="I67" s="4">
        <v>9915</v>
      </c>
      <c r="J67" s="39">
        <v>9915</v>
      </c>
      <c r="K67" s="12">
        <f t="shared" si="1"/>
        <v>9961.5555555555547</v>
      </c>
    </row>
    <row r="68" spans="1:11" ht="12" customHeight="1" x14ac:dyDescent="0.2">
      <c r="A68" s="7" t="str">
        <f>'Pregnant Women Participating'!A68</f>
        <v>South Dakota</v>
      </c>
      <c r="B68" s="12">
        <v>13602</v>
      </c>
      <c r="C68" s="4">
        <v>13340</v>
      </c>
      <c r="D68" s="4">
        <v>13111</v>
      </c>
      <c r="E68" s="4">
        <v>13400</v>
      </c>
      <c r="F68" s="4">
        <v>13295</v>
      </c>
      <c r="G68" s="4">
        <v>13435</v>
      </c>
      <c r="H68" s="4">
        <v>13589</v>
      </c>
      <c r="I68" s="4">
        <v>13674</v>
      </c>
      <c r="J68" s="39">
        <v>13474</v>
      </c>
      <c r="K68" s="12">
        <f t="shared" si="1"/>
        <v>13435.555555555555</v>
      </c>
    </row>
    <row r="69" spans="1:11" ht="12" customHeight="1" x14ac:dyDescent="0.2">
      <c r="A69" s="7" t="str">
        <f>'Pregnant Women Participating'!A69</f>
        <v>Wyoming</v>
      </c>
      <c r="B69" s="12">
        <v>7549</v>
      </c>
      <c r="C69" s="4">
        <v>7462</v>
      </c>
      <c r="D69" s="4">
        <v>7383</v>
      </c>
      <c r="E69" s="4">
        <v>7497</v>
      </c>
      <c r="F69" s="4">
        <v>7547</v>
      </c>
      <c r="G69" s="4">
        <v>7496</v>
      </c>
      <c r="H69" s="4">
        <v>7539</v>
      </c>
      <c r="I69" s="4">
        <v>7583</v>
      </c>
      <c r="J69" s="39">
        <v>7549</v>
      </c>
      <c r="K69" s="12">
        <f t="shared" si="1"/>
        <v>7511.666666666667</v>
      </c>
    </row>
    <row r="70" spans="1:11" ht="12" customHeight="1" x14ac:dyDescent="0.2">
      <c r="A70" s="7" t="str">
        <f>'Pregnant Women Participating'!A70</f>
        <v>Ute Mountain Ute Tribe, CO</v>
      </c>
      <c r="B70" s="12">
        <v>123</v>
      </c>
      <c r="C70" s="4">
        <v>128</v>
      </c>
      <c r="D70" s="4">
        <v>140</v>
      </c>
      <c r="E70" s="4">
        <v>145</v>
      </c>
      <c r="F70" s="4">
        <v>148</v>
      </c>
      <c r="G70" s="4">
        <v>141</v>
      </c>
      <c r="H70" s="4">
        <v>134</v>
      </c>
      <c r="I70" s="4">
        <v>134</v>
      </c>
      <c r="J70" s="39">
        <v>134</v>
      </c>
      <c r="K70" s="12">
        <f t="shared" si="1"/>
        <v>136.33333333333334</v>
      </c>
    </row>
    <row r="71" spans="1:11" ht="12" customHeight="1" x14ac:dyDescent="0.2">
      <c r="A71" s="7" t="str">
        <f>'Pregnant Women Participating'!A71</f>
        <v>Omaha Sioux, NE</v>
      </c>
      <c r="B71" s="12">
        <v>225</v>
      </c>
      <c r="C71" s="4">
        <v>218</v>
      </c>
      <c r="D71" s="4">
        <v>218</v>
      </c>
      <c r="E71" s="4">
        <v>228</v>
      </c>
      <c r="F71" s="4">
        <v>217</v>
      </c>
      <c r="G71" s="4">
        <v>225</v>
      </c>
      <c r="H71" s="4">
        <v>231</v>
      </c>
      <c r="I71" s="4">
        <v>234</v>
      </c>
      <c r="J71" s="39">
        <v>228</v>
      </c>
      <c r="K71" s="12">
        <f t="shared" si="1"/>
        <v>224.88888888888889</v>
      </c>
    </row>
    <row r="72" spans="1:11" ht="12" customHeight="1" x14ac:dyDescent="0.2">
      <c r="A72" s="7" t="str">
        <f>'Pregnant Women Participating'!A72</f>
        <v>Santee Sioux, NE</v>
      </c>
      <c r="B72" s="12">
        <v>57</v>
      </c>
      <c r="C72" s="4">
        <v>52</v>
      </c>
      <c r="D72" s="4">
        <v>48</v>
      </c>
      <c r="E72" s="4">
        <v>56</v>
      </c>
      <c r="F72" s="4">
        <v>52</v>
      </c>
      <c r="G72" s="4">
        <v>52</v>
      </c>
      <c r="H72" s="4">
        <v>56</v>
      </c>
      <c r="I72" s="4">
        <v>59</v>
      </c>
      <c r="J72" s="39">
        <v>62</v>
      </c>
      <c r="K72" s="12">
        <f t="shared" si="1"/>
        <v>54.888888888888886</v>
      </c>
    </row>
    <row r="73" spans="1:11" ht="12" customHeight="1" x14ac:dyDescent="0.2">
      <c r="A73" s="7" t="str">
        <f>'Pregnant Women Participating'!A73</f>
        <v>Winnebago Tribe, NE</v>
      </c>
      <c r="B73" s="12">
        <v>148</v>
      </c>
      <c r="C73" s="4">
        <v>138</v>
      </c>
      <c r="D73" s="4">
        <v>121</v>
      </c>
      <c r="E73" s="4">
        <v>114</v>
      </c>
      <c r="F73" s="4">
        <v>101</v>
      </c>
      <c r="G73" s="4">
        <v>97</v>
      </c>
      <c r="H73" s="4">
        <v>97</v>
      </c>
      <c r="I73" s="4">
        <v>96</v>
      </c>
      <c r="J73" s="39">
        <v>100</v>
      </c>
      <c r="K73" s="12">
        <f t="shared" si="1"/>
        <v>112.44444444444444</v>
      </c>
    </row>
    <row r="74" spans="1:11" ht="12" customHeight="1" x14ac:dyDescent="0.2">
      <c r="A74" s="7" t="str">
        <f>'Pregnant Women Participating'!A74</f>
        <v>Standing Rock Sioux Tribe, ND</v>
      </c>
      <c r="B74" s="12">
        <v>264</v>
      </c>
      <c r="C74" s="4">
        <v>262</v>
      </c>
      <c r="D74" s="4">
        <v>250</v>
      </c>
      <c r="E74" s="4">
        <v>264</v>
      </c>
      <c r="F74" s="4">
        <v>267</v>
      </c>
      <c r="G74" s="4">
        <v>251</v>
      </c>
      <c r="H74" s="4">
        <v>257</v>
      </c>
      <c r="I74" s="4">
        <v>254</v>
      </c>
      <c r="J74" s="39">
        <v>259</v>
      </c>
      <c r="K74" s="12">
        <f t="shared" si="1"/>
        <v>258.66666666666669</v>
      </c>
    </row>
    <row r="75" spans="1:11" ht="12" customHeight="1" x14ac:dyDescent="0.2">
      <c r="A75" s="7" t="str">
        <f>'Pregnant Women Participating'!A75</f>
        <v>Three Affiliated Tribes, ND</v>
      </c>
      <c r="B75" s="12">
        <v>98</v>
      </c>
      <c r="C75" s="4">
        <v>99</v>
      </c>
      <c r="D75" s="4">
        <v>84</v>
      </c>
      <c r="E75" s="4">
        <v>83</v>
      </c>
      <c r="F75" s="4">
        <v>94</v>
      </c>
      <c r="G75" s="4">
        <v>89</v>
      </c>
      <c r="H75" s="4">
        <v>88</v>
      </c>
      <c r="I75" s="4">
        <v>86</v>
      </c>
      <c r="J75" s="39">
        <v>100</v>
      </c>
      <c r="K75" s="12">
        <f t="shared" si="1"/>
        <v>91.222222222222229</v>
      </c>
    </row>
    <row r="76" spans="1:11" ht="12" customHeight="1" x14ac:dyDescent="0.2">
      <c r="A76" s="7" t="str">
        <f>'Pregnant Women Participating'!A76</f>
        <v>Cheyenne River Sioux, SD</v>
      </c>
      <c r="B76" s="12">
        <v>524</v>
      </c>
      <c r="C76" s="4">
        <v>530</v>
      </c>
      <c r="D76" s="4">
        <v>523</v>
      </c>
      <c r="E76" s="4">
        <v>505</v>
      </c>
      <c r="F76" s="4">
        <v>499</v>
      </c>
      <c r="G76" s="4">
        <v>475</v>
      </c>
      <c r="H76" s="4">
        <v>462</v>
      </c>
      <c r="I76" s="4">
        <v>439</v>
      </c>
      <c r="J76" s="39">
        <v>443</v>
      </c>
      <c r="K76" s="12">
        <f t="shared" si="1"/>
        <v>488.88888888888891</v>
      </c>
    </row>
    <row r="77" spans="1:11" ht="12" customHeight="1" x14ac:dyDescent="0.2">
      <c r="A77" s="7" t="str">
        <f>'Pregnant Women Participating'!A77</f>
        <v>Rosebud Sioux, SD</v>
      </c>
      <c r="B77" s="12">
        <v>907</v>
      </c>
      <c r="C77" s="4">
        <v>875</v>
      </c>
      <c r="D77" s="4">
        <v>791</v>
      </c>
      <c r="E77" s="4">
        <v>783</v>
      </c>
      <c r="F77" s="4">
        <v>739</v>
      </c>
      <c r="G77" s="4">
        <v>730</v>
      </c>
      <c r="H77" s="4">
        <v>750</v>
      </c>
      <c r="I77" s="4">
        <v>718</v>
      </c>
      <c r="J77" s="39">
        <v>740</v>
      </c>
      <c r="K77" s="12">
        <f t="shared" si="1"/>
        <v>781.44444444444446</v>
      </c>
    </row>
    <row r="78" spans="1:11" ht="12" customHeight="1" x14ac:dyDescent="0.2">
      <c r="A78" s="7" t="str">
        <f>'Pregnant Women Participating'!A78</f>
        <v>Northern Arapahoe, WY</v>
      </c>
      <c r="B78" s="12">
        <v>202</v>
      </c>
      <c r="C78" s="4">
        <v>202</v>
      </c>
      <c r="D78" s="4">
        <v>193</v>
      </c>
      <c r="E78" s="4">
        <v>198</v>
      </c>
      <c r="F78" s="4">
        <v>190</v>
      </c>
      <c r="G78" s="4">
        <v>199</v>
      </c>
      <c r="H78" s="4">
        <v>207</v>
      </c>
      <c r="I78" s="4">
        <v>198</v>
      </c>
      <c r="J78" s="39">
        <v>214</v>
      </c>
      <c r="K78" s="12">
        <f t="shared" si="1"/>
        <v>200.33333333333334</v>
      </c>
    </row>
    <row r="79" spans="1:11" ht="12" customHeight="1" x14ac:dyDescent="0.2">
      <c r="A79" s="7" t="str">
        <f>'Pregnant Women Participating'!A79</f>
        <v>Shoshone Tribe, WY</v>
      </c>
      <c r="B79" s="12">
        <v>90</v>
      </c>
      <c r="C79" s="4">
        <v>81</v>
      </c>
      <c r="D79" s="4">
        <v>77</v>
      </c>
      <c r="E79" s="4">
        <v>87</v>
      </c>
      <c r="F79" s="4">
        <v>75</v>
      </c>
      <c r="G79" s="4">
        <v>69</v>
      </c>
      <c r="H79" s="4">
        <v>74</v>
      </c>
      <c r="I79" s="4">
        <v>81</v>
      </c>
      <c r="J79" s="39">
        <v>81</v>
      </c>
      <c r="K79" s="12">
        <f t="shared" si="1"/>
        <v>79.444444444444443</v>
      </c>
    </row>
    <row r="80" spans="1:11" ht="12" customHeight="1" x14ac:dyDescent="0.2">
      <c r="A80" s="8" t="str">
        <f>'Pregnant Women Participating'!A80</f>
        <v>Alaska</v>
      </c>
      <c r="B80" s="12">
        <v>14354</v>
      </c>
      <c r="C80" s="4">
        <v>14189</v>
      </c>
      <c r="D80" s="4">
        <v>14118</v>
      </c>
      <c r="E80" s="4">
        <v>14267</v>
      </c>
      <c r="F80" s="4">
        <v>14062</v>
      </c>
      <c r="G80" s="4">
        <v>14120</v>
      </c>
      <c r="H80" s="4">
        <v>14249</v>
      </c>
      <c r="I80" s="4">
        <v>14301</v>
      </c>
      <c r="J80" s="39">
        <v>18478</v>
      </c>
      <c r="K80" s="12">
        <f t="shared" si="1"/>
        <v>14682</v>
      </c>
    </row>
    <row r="81" spans="1:11" ht="12" customHeight="1" x14ac:dyDescent="0.2">
      <c r="A81" s="8" t="str">
        <f>'Pregnant Women Participating'!A81</f>
        <v>American Samoa</v>
      </c>
      <c r="B81" s="12">
        <v>3895</v>
      </c>
      <c r="C81" s="4">
        <v>3841</v>
      </c>
      <c r="D81" s="4">
        <v>3807</v>
      </c>
      <c r="E81" s="4">
        <v>3931</v>
      </c>
      <c r="F81" s="4">
        <v>3951</v>
      </c>
      <c r="G81" s="4">
        <v>3914</v>
      </c>
      <c r="H81" s="4">
        <v>3876</v>
      </c>
      <c r="I81" s="4">
        <v>3921</v>
      </c>
      <c r="J81" s="39">
        <v>3839</v>
      </c>
      <c r="K81" s="12">
        <f t="shared" si="1"/>
        <v>3886.1111111111113</v>
      </c>
    </row>
    <row r="82" spans="1:11" ht="12" customHeight="1" x14ac:dyDescent="0.2">
      <c r="A82" s="8" t="str">
        <f>'Pregnant Women Participating'!A82</f>
        <v>California</v>
      </c>
      <c r="B82" s="12">
        <v>986215</v>
      </c>
      <c r="C82" s="4">
        <v>983868</v>
      </c>
      <c r="D82" s="4">
        <v>980293</v>
      </c>
      <c r="E82" s="4">
        <v>992829</v>
      </c>
      <c r="F82" s="4">
        <v>995833</v>
      </c>
      <c r="G82" s="4">
        <v>996630</v>
      </c>
      <c r="H82" s="4">
        <v>1001244</v>
      </c>
      <c r="I82" s="4">
        <v>1003711</v>
      </c>
      <c r="J82" s="39">
        <v>995689</v>
      </c>
      <c r="K82" s="12">
        <f t="shared" si="1"/>
        <v>992923.5555555555</v>
      </c>
    </row>
    <row r="83" spans="1:11" ht="12" customHeight="1" x14ac:dyDescent="0.2">
      <c r="A83" s="8" t="str">
        <f>'Pregnant Women Participating'!A83</f>
        <v>Guam</v>
      </c>
      <c r="B83" s="12">
        <v>6126</v>
      </c>
      <c r="C83" s="4">
        <v>6214</v>
      </c>
      <c r="D83" s="4">
        <v>6257</v>
      </c>
      <c r="E83" s="4">
        <v>6325</v>
      </c>
      <c r="F83" s="4">
        <v>6382</v>
      </c>
      <c r="G83" s="4">
        <v>6408</v>
      </c>
      <c r="H83" s="4">
        <v>6325</v>
      </c>
      <c r="I83" s="4">
        <v>6351</v>
      </c>
      <c r="J83" s="39">
        <v>6374</v>
      </c>
      <c r="K83" s="12">
        <f t="shared" si="1"/>
        <v>6306.8888888888887</v>
      </c>
    </row>
    <row r="84" spans="1:11" ht="12" customHeight="1" x14ac:dyDescent="0.2">
      <c r="A84" s="8" t="str">
        <f>'Pregnant Women Participating'!A84</f>
        <v>Hawaii</v>
      </c>
      <c r="B84" s="12">
        <v>24679</v>
      </c>
      <c r="C84" s="4">
        <v>24633</v>
      </c>
      <c r="D84" s="4">
        <v>24366</v>
      </c>
      <c r="E84" s="4">
        <v>24775</v>
      </c>
      <c r="F84" s="4">
        <v>24872</v>
      </c>
      <c r="G84" s="4">
        <v>24997</v>
      </c>
      <c r="H84" s="4">
        <v>25211</v>
      </c>
      <c r="I84" s="4">
        <v>25524</v>
      </c>
      <c r="J84" s="39">
        <v>25367</v>
      </c>
      <c r="K84" s="12">
        <f t="shared" si="1"/>
        <v>24936</v>
      </c>
    </row>
    <row r="85" spans="1:11" ht="12" customHeight="1" x14ac:dyDescent="0.2">
      <c r="A85" s="8" t="str">
        <f>'Pregnant Women Participating'!A85</f>
        <v>Idaho</v>
      </c>
      <c r="B85" s="12">
        <v>30906</v>
      </c>
      <c r="C85" s="4">
        <v>30734</v>
      </c>
      <c r="D85" s="4">
        <v>30595</v>
      </c>
      <c r="E85" s="4">
        <v>30754</v>
      </c>
      <c r="F85" s="4">
        <v>30928</v>
      </c>
      <c r="G85" s="4">
        <v>31258</v>
      </c>
      <c r="H85" s="4">
        <v>31677</v>
      </c>
      <c r="I85" s="4">
        <v>31957</v>
      </c>
      <c r="J85" s="39">
        <v>31583</v>
      </c>
      <c r="K85" s="12">
        <f t="shared" si="1"/>
        <v>31154.666666666668</v>
      </c>
    </row>
    <row r="86" spans="1:11" ht="12" customHeight="1" x14ac:dyDescent="0.2">
      <c r="A86" s="8" t="str">
        <f>'Pregnant Women Participating'!A86</f>
        <v>Nevada</v>
      </c>
      <c r="B86" s="12">
        <v>54652</v>
      </c>
      <c r="C86" s="4">
        <v>54798</v>
      </c>
      <c r="D86" s="4">
        <v>54059</v>
      </c>
      <c r="E86" s="4">
        <v>54181</v>
      </c>
      <c r="F86" s="4">
        <v>54307</v>
      </c>
      <c r="G86" s="4">
        <v>54484</v>
      </c>
      <c r="H86" s="4">
        <v>55302</v>
      </c>
      <c r="I86" s="4">
        <v>55649</v>
      </c>
      <c r="J86" s="39">
        <v>55255</v>
      </c>
      <c r="K86" s="12">
        <f t="shared" si="1"/>
        <v>54743</v>
      </c>
    </row>
    <row r="87" spans="1:11" ht="12" customHeight="1" x14ac:dyDescent="0.2">
      <c r="A87" s="8" t="str">
        <f>'Pregnant Women Participating'!A87</f>
        <v>Oregon</v>
      </c>
      <c r="B87" s="12">
        <v>77883</v>
      </c>
      <c r="C87" s="4">
        <v>76891</v>
      </c>
      <c r="D87" s="4">
        <v>76349</v>
      </c>
      <c r="E87" s="4">
        <v>76969</v>
      </c>
      <c r="F87" s="4">
        <v>77488</v>
      </c>
      <c r="G87" s="4">
        <v>77763</v>
      </c>
      <c r="H87" s="4">
        <v>77917</v>
      </c>
      <c r="I87" s="4">
        <v>78542</v>
      </c>
      <c r="J87" s="39">
        <v>78011</v>
      </c>
      <c r="K87" s="12">
        <f t="shared" si="1"/>
        <v>77534.777777777781</v>
      </c>
    </row>
    <row r="88" spans="1:11" ht="12" customHeight="1" x14ac:dyDescent="0.2">
      <c r="A88" s="8" t="str">
        <f>'Pregnant Women Participating'!A88</f>
        <v>Washington</v>
      </c>
      <c r="B88" s="12">
        <v>131986</v>
      </c>
      <c r="C88" s="4">
        <v>131682</v>
      </c>
      <c r="D88" s="4">
        <v>131229</v>
      </c>
      <c r="E88" s="4">
        <v>133393</v>
      </c>
      <c r="F88" s="4">
        <v>133898</v>
      </c>
      <c r="G88" s="4">
        <v>135012</v>
      </c>
      <c r="H88" s="4">
        <v>135315</v>
      </c>
      <c r="I88" s="4">
        <v>136398</v>
      </c>
      <c r="J88" s="39">
        <v>135482</v>
      </c>
      <c r="K88" s="12">
        <f t="shared" si="1"/>
        <v>133821.66666666666</v>
      </c>
    </row>
    <row r="89" spans="1:11" ht="12" customHeight="1" x14ac:dyDescent="0.2">
      <c r="A89" s="8" t="str">
        <f>'Pregnant Women Participating'!A89</f>
        <v>Northern Marianas</v>
      </c>
      <c r="B89" s="12">
        <v>2627</v>
      </c>
      <c r="C89" s="4">
        <v>2638</v>
      </c>
      <c r="D89" s="4">
        <v>2653</v>
      </c>
      <c r="E89" s="4">
        <v>2675</v>
      </c>
      <c r="F89" s="4">
        <v>2681</v>
      </c>
      <c r="G89" s="4">
        <v>2689</v>
      </c>
      <c r="H89" s="4">
        <v>2705</v>
      </c>
      <c r="I89" s="4">
        <v>2684</v>
      </c>
      <c r="J89" s="39">
        <v>2632</v>
      </c>
      <c r="K89" s="12">
        <f t="shared" si="1"/>
        <v>2664.8888888888887</v>
      </c>
    </row>
    <row r="90" spans="1:11" ht="12" customHeight="1" x14ac:dyDescent="0.2">
      <c r="A90" s="8" t="str">
        <f>'Pregnant Women Participating'!A90</f>
        <v>Inter-Tribal Council, NV</v>
      </c>
      <c r="B90" s="12">
        <v>438</v>
      </c>
      <c r="C90" s="4">
        <v>402</v>
      </c>
      <c r="D90" s="4">
        <v>409</v>
      </c>
      <c r="E90" s="4">
        <v>406</v>
      </c>
      <c r="F90" s="4">
        <v>401</v>
      </c>
      <c r="G90" s="4">
        <v>420</v>
      </c>
      <c r="H90" s="4">
        <v>403</v>
      </c>
      <c r="I90" s="4">
        <v>399</v>
      </c>
      <c r="J90" s="39">
        <v>380</v>
      </c>
      <c r="K90" s="12">
        <f t="shared" si="1"/>
        <v>406.44444444444446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K177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0" width="11.7109375" style="5" customWidth="1"/>
    <col min="11" max="11" width="13.7109375" style="5" customWidth="1"/>
    <col min="12" max="16384" width="9.140625" style="3"/>
  </cols>
  <sheetData>
    <row r="1" spans="1:11" ht="12" customHeight="1" x14ac:dyDescent="0.2">
      <c r="A1" s="10" t="s">
        <v>4</v>
      </c>
      <c r="B1" s="29"/>
      <c r="C1" s="29"/>
      <c r="D1" s="29"/>
      <c r="E1" s="29"/>
      <c r="F1" s="29"/>
      <c r="G1" s="29"/>
      <c r="H1" s="29"/>
      <c r="I1" s="29"/>
      <c r="J1" s="29"/>
    </row>
    <row r="2" spans="1:11" ht="12" customHeight="1" x14ac:dyDescent="0.2">
      <c r="A2" s="10" t="e">
        <f>'Pregnant Women Participating'!#REF!</f>
        <v>#REF!</v>
      </c>
      <c r="B2" s="29"/>
      <c r="C2" s="29"/>
      <c r="D2" s="29"/>
      <c r="E2" s="29"/>
      <c r="F2" s="29"/>
      <c r="G2" s="29"/>
      <c r="H2" s="29"/>
      <c r="I2" s="29"/>
      <c r="J2" s="29"/>
    </row>
    <row r="3" spans="1:11" ht="12" customHeight="1" x14ac:dyDescent="0.2">
      <c r="A3" s="1" t="e">
        <f>'Pregnant Women Participating'!#REF!</f>
        <v>#REF!</v>
      </c>
      <c r="B3" s="29"/>
      <c r="C3" s="29"/>
      <c r="D3" s="29"/>
      <c r="E3" s="29"/>
      <c r="F3" s="29"/>
      <c r="G3" s="29"/>
      <c r="H3" s="29"/>
      <c r="I3" s="29"/>
      <c r="J3" s="29"/>
    </row>
    <row r="4" spans="1:11" ht="12" customHeight="1" x14ac:dyDescent="0.2">
      <c r="A4" s="2"/>
      <c r="B4" s="29"/>
      <c r="C4" s="29"/>
      <c r="D4" s="29"/>
      <c r="E4" s="29"/>
      <c r="F4" s="29"/>
      <c r="G4" s="29"/>
      <c r="H4" s="29"/>
      <c r="I4" s="29"/>
      <c r="J4" s="29"/>
    </row>
    <row r="5" spans="1:11" ht="24" customHeight="1" x14ac:dyDescent="0.2">
      <c r="A5" s="6" t="s">
        <v>0</v>
      </c>
      <c r="B5" s="17" t="e">
        <f>DATE(RIGHT(A2,4)-1,10,1)</f>
        <v>#REF!</v>
      </c>
      <c r="C5" s="18" t="e">
        <f>DATE(RIGHT(A2,4)-1,11,1)</f>
        <v>#REF!</v>
      </c>
      <c r="D5" s="18" t="e">
        <f>DATE(RIGHT(A2,4)-1,12,1)</f>
        <v>#REF!</v>
      </c>
      <c r="E5" s="18" t="e">
        <f>DATE(RIGHT(A2,4),1,1)</f>
        <v>#REF!</v>
      </c>
      <c r="F5" s="18" t="e">
        <f>DATE(RIGHT(A2,4),2,1)</f>
        <v>#REF!</v>
      </c>
      <c r="G5" s="18" t="e">
        <f>DATE(RIGHT(A2,4),3,1)</f>
        <v>#REF!</v>
      </c>
      <c r="H5" s="18" t="e">
        <f>DATE(RIGHT(A2,4),4,1)</f>
        <v>#REF!</v>
      </c>
      <c r="I5" s="18" t="e">
        <f>DATE(RIGHT(A2,4),5,1)</f>
        <v>#REF!</v>
      </c>
      <c r="J5" s="44" t="e">
        <f>DATE(RIGHT(A2,4),6,1)</f>
        <v>#REF!</v>
      </c>
      <c r="K5" s="30" t="s">
        <v>16</v>
      </c>
    </row>
    <row r="6" spans="1:11" ht="12" customHeight="1" x14ac:dyDescent="0.2">
      <c r="A6" s="7" t="str">
        <f>'Pregnant Women Participating'!A2</f>
        <v>Connecticut</v>
      </c>
      <c r="B6" s="31">
        <v>61.151699999999998</v>
      </c>
      <c r="C6" s="32">
        <v>58.7164</v>
      </c>
      <c r="D6" s="32">
        <v>63.776400000000002</v>
      </c>
      <c r="E6" s="32">
        <v>65.052499999999995</v>
      </c>
      <c r="F6" s="32">
        <v>55.569000000000003</v>
      </c>
      <c r="G6" s="32">
        <v>64.2911</v>
      </c>
      <c r="H6" s="32">
        <v>61.038699999999999</v>
      </c>
      <c r="I6" s="32">
        <v>61.732900000000001</v>
      </c>
      <c r="J6" s="42">
        <v>61.983499999999999</v>
      </c>
      <c r="K6" s="31">
        <f>IF(SUM('Total Number of Participants'!B2:J2)&gt;0,'Food Costs'!K6/SUM('Total Number of Participants'!B2:J2)," ")</f>
        <v>61.480264442708517</v>
      </c>
    </row>
    <row r="7" spans="1:11" ht="12" customHeight="1" x14ac:dyDescent="0.2">
      <c r="A7" s="7" t="str">
        <f>'Pregnant Women Participating'!A3</f>
        <v>Maine</v>
      </c>
      <c r="B7" s="31">
        <v>49.9724</v>
      </c>
      <c r="C7" s="32">
        <v>53.415599999999998</v>
      </c>
      <c r="D7" s="32">
        <v>54.832500000000003</v>
      </c>
      <c r="E7" s="32">
        <v>56.475000000000001</v>
      </c>
      <c r="F7" s="32">
        <v>52.536700000000003</v>
      </c>
      <c r="G7" s="32">
        <v>56.907899999999998</v>
      </c>
      <c r="H7" s="32">
        <v>55.9056</v>
      </c>
      <c r="I7" s="32">
        <v>56.724899999999998</v>
      </c>
      <c r="J7" s="42">
        <v>58.156500000000001</v>
      </c>
      <c r="K7" s="31">
        <f>IF(SUM('Total Number of Participants'!B3:J3)&gt;0,'Food Costs'!K7/SUM('Total Number of Participants'!B3:J3)," ")</f>
        <v>55.011828935395812</v>
      </c>
    </row>
    <row r="8" spans="1:11" ht="12" customHeight="1" x14ac:dyDescent="0.2">
      <c r="A8" s="7" t="str">
        <f>'Pregnant Women Participating'!A4</f>
        <v>Massachusetts</v>
      </c>
      <c r="B8" s="31">
        <v>58.437600000000003</v>
      </c>
      <c r="C8" s="32">
        <v>56.591299999999997</v>
      </c>
      <c r="D8" s="32">
        <v>57.696599999999997</v>
      </c>
      <c r="E8" s="32">
        <v>60.440199999999997</v>
      </c>
      <c r="F8" s="32">
        <v>57.987499999999997</v>
      </c>
      <c r="G8" s="32">
        <v>58.722799999999999</v>
      </c>
      <c r="H8" s="32">
        <v>59.333500000000001</v>
      </c>
      <c r="I8" s="32">
        <v>58.285400000000003</v>
      </c>
      <c r="J8" s="42">
        <v>58.815100000000001</v>
      </c>
      <c r="K8" s="31">
        <f>IF(SUM('Total Number of Participants'!B4:J4)&gt;0,'Food Costs'!K8/SUM('Total Number of Participants'!B4:J4)," ")</f>
        <v>58.478334630588833</v>
      </c>
    </row>
    <row r="9" spans="1:11" ht="12" customHeight="1" x14ac:dyDescent="0.2">
      <c r="A9" s="7" t="str">
        <f>'Pregnant Women Participating'!A5</f>
        <v>New Hampshire</v>
      </c>
      <c r="B9" s="31">
        <v>44.930300000000003</v>
      </c>
      <c r="C9" s="32">
        <v>45.654499999999999</v>
      </c>
      <c r="D9" s="32">
        <v>47.686700000000002</v>
      </c>
      <c r="E9" s="32">
        <v>50.819299999999998</v>
      </c>
      <c r="F9" s="32">
        <v>47.954799999999999</v>
      </c>
      <c r="G9" s="32">
        <v>48.789299999999997</v>
      </c>
      <c r="H9" s="32">
        <v>50.542499999999997</v>
      </c>
      <c r="I9" s="32">
        <v>48.280900000000003</v>
      </c>
      <c r="J9" s="42">
        <v>49.900599999999997</v>
      </c>
      <c r="K9" s="31">
        <f>IF(SUM('Total Number of Participants'!B5:J5)&gt;0,'Food Costs'!K9/SUM('Total Number of Participants'!B5:J5)," ")</f>
        <v>48.275350217192397</v>
      </c>
    </row>
    <row r="10" spans="1:11" ht="12" customHeight="1" x14ac:dyDescent="0.2">
      <c r="A10" s="7" t="str">
        <f>'Pregnant Women Participating'!A6</f>
        <v>New York</v>
      </c>
      <c r="B10" s="31">
        <v>75.962900000000005</v>
      </c>
      <c r="C10" s="32">
        <v>76.628699999999995</v>
      </c>
      <c r="D10" s="32">
        <v>76.701999999999998</v>
      </c>
      <c r="E10" s="32">
        <v>78.565299999999993</v>
      </c>
      <c r="F10" s="32">
        <v>76.645899999999997</v>
      </c>
      <c r="G10" s="32">
        <v>75.743499999999997</v>
      </c>
      <c r="H10" s="32">
        <v>77.882400000000004</v>
      </c>
      <c r="I10" s="32">
        <v>76.570499999999996</v>
      </c>
      <c r="J10" s="42">
        <v>79.508399999999995</v>
      </c>
      <c r="K10" s="31">
        <f>IF(SUM('Total Number of Participants'!B6:J6)&gt;0,'Food Costs'!K10/SUM('Total Number of Participants'!B6:J6)," ")</f>
        <v>77.136580690932334</v>
      </c>
    </row>
    <row r="11" spans="1:11" ht="12" customHeight="1" x14ac:dyDescent="0.2">
      <c r="A11" s="7" t="str">
        <f>'Pregnant Women Participating'!A7</f>
        <v>Rhode Island</v>
      </c>
      <c r="B11" s="31">
        <v>57.311399999999999</v>
      </c>
      <c r="C11" s="32">
        <v>57.2121</v>
      </c>
      <c r="D11" s="32">
        <v>59.113999999999997</v>
      </c>
      <c r="E11" s="32">
        <v>59.901400000000002</v>
      </c>
      <c r="F11" s="32">
        <v>60.055399999999999</v>
      </c>
      <c r="G11" s="32">
        <v>59.216200000000001</v>
      </c>
      <c r="H11" s="32">
        <v>59.709600000000002</v>
      </c>
      <c r="I11" s="32">
        <v>62.293500000000002</v>
      </c>
      <c r="J11" s="42">
        <v>60.47</v>
      </c>
      <c r="K11" s="31">
        <f>IF(SUM('Total Number of Participants'!B7:J7)&gt;0,'Food Costs'!K11/SUM('Total Number of Participants'!B7:J7)," ")</f>
        <v>59.494489259774376</v>
      </c>
    </row>
    <row r="12" spans="1:11" ht="12" customHeight="1" x14ac:dyDescent="0.2">
      <c r="A12" s="7" t="str">
        <f>'Pregnant Women Participating'!A8</f>
        <v>Vermont</v>
      </c>
      <c r="B12" s="31">
        <v>51.030700000000003</v>
      </c>
      <c r="C12" s="32">
        <v>48.409799999999997</v>
      </c>
      <c r="D12" s="32">
        <v>51.277000000000001</v>
      </c>
      <c r="E12" s="32">
        <v>53.558599999999998</v>
      </c>
      <c r="F12" s="32">
        <v>53.007300000000001</v>
      </c>
      <c r="G12" s="32">
        <v>53.731200000000001</v>
      </c>
      <c r="H12" s="32">
        <v>61.720799999999997</v>
      </c>
      <c r="I12" s="32">
        <v>61.307699999999997</v>
      </c>
      <c r="J12" s="42">
        <v>61.414900000000003</v>
      </c>
      <c r="K12" s="31">
        <f>IF(SUM('Total Number of Participants'!B8:J8)&gt;0,'Food Costs'!K12/SUM('Total Number of Participants'!B8:J8)," ")</f>
        <v>55.019856662404507</v>
      </c>
    </row>
    <row r="13" spans="1:11" ht="12" customHeight="1" x14ac:dyDescent="0.2">
      <c r="A13" s="7" t="str">
        <f>'Pregnant Women Participating'!A9</f>
        <v>Virgin Islands</v>
      </c>
      <c r="B13" s="31">
        <v>82.779899999999998</v>
      </c>
      <c r="C13" s="32">
        <v>80.130099999999999</v>
      </c>
      <c r="D13" s="32">
        <v>77.566699999999997</v>
      </c>
      <c r="E13" s="32">
        <v>84.231800000000007</v>
      </c>
      <c r="F13" s="32">
        <v>85.235399999999998</v>
      </c>
      <c r="G13" s="32">
        <v>85.3215</v>
      </c>
      <c r="H13" s="32">
        <v>84.022099999999995</v>
      </c>
      <c r="I13" s="32">
        <v>85.196600000000004</v>
      </c>
      <c r="J13" s="42">
        <v>120.88039999999999</v>
      </c>
      <c r="K13" s="31">
        <f>IF(SUM('Total Number of Participants'!B9:J9)&gt;0,'Food Costs'!K13/SUM('Total Number of Participants'!B9:J9)," ")</f>
        <v>87.168176843948345</v>
      </c>
    </row>
    <row r="14" spans="1:11" ht="12" customHeight="1" x14ac:dyDescent="0.2">
      <c r="A14" s="7" t="str">
        <f>'Pregnant Women Participating'!A10</f>
        <v>Indian Township, ME</v>
      </c>
      <c r="B14" s="31">
        <v>91.0227</v>
      </c>
      <c r="C14" s="32">
        <v>81.545500000000004</v>
      </c>
      <c r="D14" s="32">
        <v>80.020799999999994</v>
      </c>
      <c r="E14" s="32">
        <v>78.387799999999999</v>
      </c>
      <c r="F14" s="32">
        <v>73.4773</v>
      </c>
      <c r="G14" s="32">
        <v>73.4773</v>
      </c>
      <c r="H14" s="32">
        <v>73.4773</v>
      </c>
      <c r="I14" s="32">
        <v>73.4773</v>
      </c>
      <c r="J14" s="42">
        <v>73.4773</v>
      </c>
      <c r="K14" s="31">
        <f>IF(SUM('Total Number of Participants'!B10:J10)&gt;0,'Food Costs'!K14/SUM('Total Number of Participants'!B10:J10)," ")</f>
        <v>77.629629629629633</v>
      </c>
    </row>
    <row r="15" spans="1:11" ht="12" customHeight="1" x14ac:dyDescent="0.2">
      <c r="A15" s="7" t="str">
        <f>'Pregnant Women Participating'!A11</f>
        <v>Pleasant Point, ME</v>
      </c>
      <c r="B15" s="31">
        <v>76.558099999999996</v>
      </c>
      <c r="C15" s="32">
        <v>76.976200000000006</v>
      </c>
      <c r="D15" s="32">
        <v>83.977800000000002</v>
      </c>
      <c r="E15" s="32">
        <v>83.317099999999996</v>
      </c>
      <c r="F15" s="32">
        <v>92.452399999999997</v>
      </c>
      <c r="G15" s="32">
        <v>138.57140000000001</v>
      </c>
      <c r="H15" s="32">
        <v>138.57140000000001</v>
      </c>
      <c r="I15" s="32">
        <v>161.66669999999999</v>
      </c>
      <c r="J15" s="42"/>
      <c r="K15" s="31">
        <f>IF(SUM('Total Number of Participants'!B11:J11)&gt;0,'Food Costs'!K15/SUM('Total Number of Participants'!B11:J11)," ")</f>
        <v>122.77177177177177</v>
      </c>
    </row>
    <row r="16" spans="1:11" s="16" customFormat="1" ht="24.75" customHeight="1" x14ac:dyDescent="0.2">
      <c r="A16" s="13" t="e">
        <f>'Pregnant Women Participating'!#REF!</f>
        <v>#REF!</v>
      </c>
      <c r="B16" s="33">
        <v>69.421199999999999</v>
      </c>
      <c r="C16" s="34">
        <v>69.373699999999999</v>
      </c>
      <c r="D16" s="34">
        <v>70.209000000000003</v>
      </c>
      <c r="E16" s="34">
        <v>72.255799999999994</v>
      </c>
      <c r="F16" s="34">
        <v>69.726799999999997</v>
      </c>
      <c r="G16" s="34">
        <v>70.0535</v>
      </c>
      <c r="H16" s="34">
        <v>71.444299999999998</v>
      </c>
      <c r="I16" s="34">
        <v>70.486599999999996</v>
      </c>
      <c r="J16" s="41">
        <v>72.6541</v>
      </c>
      <c r="K16" s="45" t="e">
        <f>IF(SUM('Total Number of Participants'!#REF!)&gt;0,'Food Costs'!K16/SUM('Total Number of Participants'!#REF!)," ")</f>
        <v>#REF!</v>
      </c>
    </row>
    <row r="17" spans="1:11" ht="12" customHeight="1" x14ac:dyDescent="0.2">
      <c r="A17" s="7" t="str">
        <f>'Pregnant Women Participating'!A12</f>
        <v>Delaware</v>
      </c>
      <c r="B17" s="31">
        <v>41.784799999999997</v>
      </c>
      <c r="C17" s="32">
        <v>41.984400000000001</v>
      </c>
      <c r="D17" s="32">
        <v>43.069600000000001</v>
      </c>
      <c r="E17" s="32">
        <v>46.206899999999997</v>
      </c>
      <c r="F17" s="32">
        <v>42.994999999999997</v>
      </c>
      <c r="G17" s="32">
        <v>44.219499999999996</v>
      </c>
      <c r="H17" s="32">
        <v>46.448799999999999</v>
      </c>
      <c r="I17" s="32">
        <v>47.881700000000002</v>
      </c>
      <c r="J17" s="42">
        <v>46.998699999999999</v>
      </c>
      <c r="K17" s="31">
        <f>IF(SUM('Total Number of Participants'!B12:J12)&gt;0,'Food Costs'!K17/SUM('Total Number of Participants'!B12:J12)," ")</f>
        <v>44.67061950726837</v>
      </c>
    </row>
    <row r="18" spans="1:11" ht="12" customHeight="1" x14ac:dyDescent="0.2">
      <c r="A18" s="7" t="str">
        <f>'Pregnant Women Participating'!A13</f>
        <v>District of Columbia</v>
      </c>
      <c r="B18" s="31">
        <v>51.122300000000003</v>
      </c>
      <c r="C18" s="32">
        <v>48.790900000000001</v>
      </c>
      <c r="D18" s="32">
        <v>75.192999999999998</v>
      </c>
      <c r="E18" s="32">
        <v>30.238</v>
      </c>
      <c r="F18" s="32">
        <v>46.405999999999999</v>
      </c>
      <c r="G18" s="32">
        <v>50.254100000000001</v>
      </c>
      <c r="H18" s="32">
        <v>75.297300000000007</v>
      </c>
      <c r="I18" s="32">
        <v>29.517199999999999</v>
      </c>
      <c r="J18" s="42">
        <v>53.048000000000002</v>
      </c>
      <c r="K18" s="31">
        <f>IF(SUM('Total Number of Participants'!B13:J13)&gt;0,'Food Costs'!K18/SUM('Total Number of Participants'!B13:J13)," ")</f>
        <v>51.038564293181551</v>
      </c>
    </row>
    <row r="19" spans="1:11" ht="12" customHeight="1" x14ac:dyDescent="0.2">
      <c r="A19" s="7" t="str">
        <f>'Pregnant Women Participating'!A14</f>
        <v>Maryland</v>
      </c>
      <c r="B19" s="31">
        <v>56.875300000000003</v>
      </c>
      <c r="C19" s="32">
        <v>57.593000000000004</v>
      </c>
      <c r="D19" s="32">
        <v>79.459800000000001</v>
      </c>
      <c r="E19" s="32">
        <v>39.5443</v>
      </c>
      <c r="F19" s="32">
        <v>58.625</v>
      </c>
      <c r="G19" s="32">
        <v>60.022599999999997</v>
      </c>
      <c r="H19" s="32">
        <v>61.439700000000002</v>
      </c>
      <c r="I19" s="32">
        <v>59.594499999999996</v>
      </c>
      <c r="J19" s="42">
        <v>61.470100000000002</v>
      </c>
      <c r="K19" s="31">
        <f>IF(SUM('Total Number of Participants'!B14:J14)&gt;0,'Food Costs'!K19/SUM('Total Number of Participants'!B14:J14)," ")</f>
        <v>59.388731903532218</v>
      </c>
    </row>
    <row r="20" spans="1:11" ht="12" customHeight="1" x14ac:dyDescent="0.2">
      <c r="A20" s="7" t="str">
        <f>'Pregnant Women Participating'!A15</f>
        <v>New Jersey</v>
      </c>
      <c r="B20" s="31">
        <v>76.040599999999998</v>
      </c>
      <c r="C20" s="32">
        <v>80.029799999999994</v>
      </c>
      <c r="D20" s="32">
        <v>80.943299999999994</v>
      </c>
      <c r="E20" s="32">
        <v>82.253100000000003</v>
      </c>
      <c r="F20" s="32">
        <v>81.414299999999997</v>
      </c>
      <c r="G20" s="32">
        <v>81.616500000000002</v>
      </c>
      <c r="H20" s="32">
        <v>83.105000000000004</v>
      </c>
      <c r="I20" s="32">
        <v>81.9816</v>
      </c>
      <c r="J20" s="42">
        <v>82.924300000000002</v>
      </c>
      <c r="K20" s="31">
        <f>IF(SUM('Total Number of Participants'!B15:J15)&gt;0,'Food Costs'!K20/SUM('Total Number of Participants'!B15:J15)," ")</f>
        <v>81.16725910494975</v>
      </c>
    </row>
    <row r="21" spans="1:11" ht="12" customHeight="1" x14ac:dyDescent="0.2">
      <c r="A21" s="7" t="str">
        <f>'Pregnant Women Participating'!A16</f>
        <v>Pennsylvania</v>
      </c>
      <c r="B21" s="31">
        <v>84.314700000000002</v>
      </c>
      <c r="C21" s="32">
        <v>42.184600000000003</v>
      </c>
      <c r="D21" s="32">
        <v>65.343299999999999</v>
      </c>
      <c r="E21" s="32">
        <v>67.592299999999994</v>
      </c>
      <c r="F21" s="32">
        <v>66.8459</v>
      </c>
      <c r="G21" s="32">
        <v>66.400400000000005</v>
      </c>
      <c r="H21" s="32">
        <v>67.476799999999997</v>
      </c>
      <c r="I21" s="32">
        <v>66.276399999999995</v>
      </c>
      <c r="J21" s="42">
        <v>68.359300000000005</v>
      </c>
      <c r="K21" s="31">
        <f>IF(SUM('Total Number of Participants'!B16:J16)&gt;0,'Food Costs'!K21/SUM('Total Number of Participants'!B16:J16)," ")</f>
        <v>66.107157378061032</v>
      </c>
    </row>
    <row r="22" spans="1:11" ht="12" customHeight="1" x14ac:dyDescent="0.2">
      <c r="A22" s="7" t="str">
        <f>'Pregnant Women Participating'!A17</f>
        <v>Puerto Rico</v>
      </c>
      <c r="B22" s="31">
        <v>134.21530000000001</v>
      </c>
      <c r="C22" s="32">
        <v>133.8492</v>
      </c>
      <c r="D22" s="32">
        <v>137.34610000000001</v>
      </c>
      <c r="E22" s="32">
        <v>142.9829</v>
      </c>
      <c r="F22" s="32">
        <v>144.30520000000001</v>
      </c>
      <c r="G22" s="32">
        <v>145.00239999999999</v>
      </c>
      <c r="H22" s="32">
        <v>151.79140000000001</v>
      </c>
      <c r="I22" s="32">
        <v>155.70310000000001</v>
      </c>
      <c r="J22" s="42">
        <v>154.95679999999999</v>
      </c>
      <c r="K22" s="31">
        <f>IF(SUM('Total Number of Participants'!B17:J17)&gt;0,'Food Costs'!K22/SUM('Total Number of Participants'!B17:J17)," ")</f>
        <v>144.42846825287407</v>
      </c>
    </row>
    <row r="23" spans="1:11" ht="12" customHeight="1" x14ac:dyDescent="0.2">
      <c r="A23" s="7" t="str">
        <f>'Pregnant Women Participating'!A18</f>
        <v>Virginia</v>
      </c>
      <c r="B23" s="31">
        <v>7.7163000000000004</v>
      </c>
      <c r="C23" s="32">
        <v>50.075600000000001</v>
      </c>
      <c r="D23" s="32">
        <v>72.786500000000004</v>
      </c>
      <c r="E23" s="32">
        <v>12.2758</v>
      </c>
      <c r="F23" s="32">
        <v>73.082899999999995</v>
      </c>
      <c r="G23" s="32">
        <v>74.334900000000005</v>
      </c>
      <c r="H23" s="32">
        <v>34.5749</v>
      </c>
      <c r="I23" s="32">
        <v>74.965900000000005</v>
      </c>
      <c r="J23" s="42">
        <v>54.518900000000002</v>
      </c>
      <c r="K23" s="31">
        <f>IF(SUM('Total Number of Participants'!B18:J18)&gt;0,'Food Costs'!K23/SUM('Total Number of Participants'!B18:J18)," ")</f>
        <v>50.160286798188508</v>
      </c>
    </row>
    <row r="24" spans="1:11" ht="12" customHeight="1" x14ac:dyDescent="0.2">
      <c r="A24" s="7" t="str">
        <f>'Pregnant Women Participating'!A19</f>
        <v>West Virginia</v>
      </c>
      <c r="B24" s="31">
        <v>53.936700000000002</v>
      </c>
      <c r="C24" s="32">
        <v>54.355800000000002</v>
      </c>
      <c r="D24" s="32">
        <v>54.811100000000003</v>
      </c>
      <c r="E24" s="32">
        <v>56.845799999999997</v>
      </c>
      <c r="F24" s="32">
        <v>54.298999999999999</v>
      </c>
      <c r="G24" s="32">
        <v>56.4238</v>
      </c>
      <c r="H24" s="32">
        <v>55.072600000000001</v>
      </c>
      <c r="I24" s="32">
        <v>55.341000000000001</v>
      </c>
      <c r="J24" s="42">
        <v>53.586199999999998</v>
      </c>
      <c r="K24" s="31">
        <f>IF(SUM('Total Number of Participants'!B19:J19)&gt;0,'Food Costs'!K24/SUM('Total Number of Participants'!B19:J19)," ")</f>
        <v>54.959335282351134</v>
      </c>
    </row>
    <row r="25" spans="1:11" s="16" customFormat="1" ht="24.75" customHeight="1" x14ac:dyDescent="0.2">
      <c r="A25" s="13" t="e">
        <f>'Pregnant Women Participating'!#REF!</f>
        <v>#REF!</v>
      </c>
      <c r="B25" s="33">
        <v>68.859200000000001</v>
      </c>
      <c r="C25" s="34">
        <v>66.16</v>
      </c>
      <c r="D25" s="34">
        <v>79.957599999999999</v>
      </c>
      <c r="E25" s="34">
        <v>65.435299999999998</v>
      </c>
      <c r="F25" s="34">
        <v>77.266300000000001</v>
      </c>
      <c r="G25" s="34">
        <v>77.838700000000003</v>
      </c>
      <c r="H25" s="34">
        <v>74.123199999999997</v>
      </c>
      <c r="I25" s="34">
        <v>78.832499999999996</v>
      </c>
      <c r="J25" s="41">
        <v>77.136499999999998</v>
      </c>
      <c r="K25" s="45" t="e">
        <f>IF(SUM('Total Number of Participants'!#REF!)&gt;0,'Food Costs'!K25/SUM('Total Number of Participants'!#REF!)," ")</f>
        <v>#REF!</v>
      </c>
    </row>
    <row r="26" spans="1:11" ht="12" customHeight="1" x14ac:dyDescent="0.2">
      <c r="A26" s="7" t="str">
        <f>'Pregnant Women Participating'!A20</f>
        <v>Alabama</v>
      </c>
      <c r="B26" s="31">
        <v>27.254999999999999</v>
      </c>
      <c r="C26" s="32">
        <v>54.8322</v>
      </c>
      <c r="D26" s="32">
        <v>50.038400000000003</v>
      </c>
      <c r="E26" s="32">
        <v>65.584999999999994</v>
      </c>
      <c r="F26" s="32">
        <v>50.8431</v>
      </c>
      <c r="G26" s="32">
        <v>49.904400000000003</v>
      </c>
      <c r="H26" s="32">
        <v>86.8904</v>
      </c>
      <c r="I26" s="32">
        <v>32.629300000000001</v>
      </c>
      <c r="J26" s="42">
        <v>49.025100000000002</v>
      </c>
      <c r="K26" s="31">
        <f>IF(SUM('Total Number of Participants'!B20:J20)&gt;0,'Food Costs'!K26/SUM('Total Number of Participants'!B20:J20)," ")</f>
        <v>51.809576725123428</v>
      </c>
    </row>
    <row r="27" spans="1:11" ht="12" customHeight="1" x14ac:dyDescent="0.2">
      <c r="A27" s="7" t="str">
        <f>'Pregnant Women Participating'!A21</f>
        <v>Florida</v>
      </c>
      <c r="B27" s="31">
        <v>59.455599999999997</v>
      </c>
      <c r="C27" s="32">
        <v>63.4328</v>
      </c>
      <c r="D27" s="32">
        <v>80.765100000000004</v>
      </c>
      <c r="E27" s="32">
        <v>65.475999999999999</v>
      </c>
      <c r="F27" s="32">
        <v>37.084899999999998</v>
      </c>
      <c r="G27" s="32">
        <v>72.442300000000003</v>
      </c>
      <c r="H27" s="32">
        <v>65.791499999999999</v>
      </c>
      <c r="I27" s="32">
        <v>63.740699999999997</v>
      </c>
      <c r="J27" s="42">
        <v>68.201400000000007</v>
      </c>
      <c r="K27" s="31">
        <f>IF(SUM('Total Number of Participants'!B21:J21)&gt;0,'Food Costs'!K27/SUM('Total Number of Participants'!B21:J21)," ")</f>
        <v>64.019044714404998</v>
      </c>
    </row>
    <row r="28" spans="1:11" ht="12" customHeight="1" x14ac:dyDescent="0.2">
      <c r="A28" s="7" t="str">
        <f>'Pregnant Women Participating'!A22</f>
        <v>Georgia</v>
      </c>
      <c r="B28" s="31">
        <v>51.263199999999998</v>
      </c>
      <c r="C28" s="32">
        <v>53.875700000000002</v>
      </c>
      <c r="D28" s="32">
        <v>53.905299999999997</v>
      </c>
      <c r="E28" s="32">
        <v>62.196399999999997</v>
      </c>
      <c r="F28" s="32">
        <v>59.946899999999999</v>
      </c>
      <c r="G28" s="32">
        <v>60.344000000000001</v>
      </c>
      <c r="H28" s="32">
        <v>61.851999999999997</v>
      </c>
      <c r="I28" s="32">
        <v>61.411499999999997</v>
      </c>
      <c r="J28" s="42">
        <v>63.0199</v>
      </c>
      <c r="K28" s="31">
        <f>IF(SUM('Total Number of Participants'!B22:J22)&gt;0,'Food Costs'!K28/SUM('Total Number of Participants'!B22:J22)," ")</f>
        <v>58.700267567524264</v>
      </c>
    </row>
    <row r="29" spans="1:11" ht="12" customHeight="1" x14ac:dyDescent="0.2">
      <c r="A29" s="7" t="str">
        <f>'Pregnant Women Participating'!A23</f>
        <v>Kentucky</v>
      </c>
      <c r="B29" s="31">
        <v>56.945099999999996</v>
      </c>
      <c r="C29" s="32">
        <v>57.743499999999997</v>
      </c>
      <c r="D29" s="32">
        <v>59.634599999999999</v>
      </c>
      <c r="E29" s="32">
        <v>61.825099999999999</v>
      </c>
      <c r="F29" s="32">
        <v>58.059399999999997</v>
      </c>
      <c r="G29" s="32">
        <v>59.645400000000002</v>
      </c>
      <c r="H29" s="32">
        <v>60.4602</v>
      </c>
      <c r="I29" s="32">
        <v>60.084000000000003</v>
      </c>
      <c r="J29" s="42">
        <v>62.2821</v>
      </c>
      <c r="K29" s="31">
        <f>IF(SUM('Total Number of Participants'!B23:J23)&gt;0,'Food Costs'!K29/SUM('Total Number of Participants'!B23:J23)," ")</f>
        <v>59.643728148082872</v>
      </c>
    </row>
    <row r="30" spans="1:11" ht="12" customHeight="1" x14ac:dyDescent="0.2">
      <c r="A30" s="7" t="str">
        <f>'Pregnant Women Participating'!A24</f>
        <v>Mississippi</v>
      </c>
      <c r="B30" s="31">
        <v>46.286000000000001</v>
      </c>
      <c r="C30" s="32">
        <v>52.405299999999997</v>
      </c>
      <c r="D30" s="32">
        <v>54.327199999999998</v>
      </c>
      <c r="E30" s="32">
        <v>54.8065</v>
      </c>
      <c r="F30" s="32">
        <v>48.166800000000002</v>
      </c>
      <c r="G30" s="32">
        <v>56.443800000000003</v>
      </c>
      <c r="H30" s="32">
        <v>55.485900000000001</v>
      </c>
      <c r="I30" s="32">
        <v>56.227600000000002</v>
      </c>
      <c r="J30" s="42">
        <v>53.6267</v>
      </c>
      <c r="K30" s="31">
        <f>IF(SUM('Total Number of Participants'!B24:J24)&gt;0,'Food Costs'!K30/SUM('Total Number of Participants'!B24:J24)," ")</f>
        <v>53.097725750123388</v>
      </c>
    </row>
    <row r="31" spans="1:11" ht="12" customHeight="1" x14ac:dyDescent="0.2">
      <c r="A31" s="7" t="str">
        <f>'Pregnant Women Participating'!A25</f>
        <v>North Carolina</v>
      </c>
      <c r="B31" s="31">
        <v>48.779800000000002</v>
      </c>
      <c r="C31" s="32">
        <v>51.921599999999998</v>
      </c>
      <c r="D31" s="32">
        <v>59.142200000000003</v>
      </c>
      <c r="E31" s="32">
        <v>59.040199999999999</v>
      </c>
      <c r="F31" s="32">
        <v>57.9253</v>
      </c>
      <c r="G31" s="32">
        <v>58.1524</v>
      </c>
      <c r="H31" s="32">
        <v>58.135300000000001</v>
      </c>
      <c r="I31" s="32">
        <v>60.438499999999998</v>
      </c>
      <c r="J31" s="42">
        <v>58.072400000000002</v>
      </c>
      <c r="K31" s="31">
        <f>IF(SUM('Total Number of Participants'!B25:J25)&gt;0,'Food Costs'!K31/SUM('Total Number of Participants'!B25:J25)," ")</f>
        <v>56.871789463058228</v>
      </c>
    </row>
    <row r="32" spans="1:11" ht="12" customHeight="1" x14ac:dyDescent="0.2">
      <c r="A32" s="7" t="str">
        <f>'Pregnant Women Participating'!A26</f>
        <v>South Carolina</v>
      </c>
      <c r="B32" s="31">
        <v>35.352400000000003</v>
      </c>
      <c r="C32" s="32">
        <v>48.3446</v>
      </c>
      <c r="D32" s="32">
        <v>76.548599999999993</v>
      </c>
      <c r="E32" s="32">
        <v>34.165900000000001</v>
      </c>
      <c r="F32" s="32">
        <v>47.4223</v>
      </c>
      <c r="G32" s="32">
        <v>53.3628</v>
      </c>
      <c r="H32" s="32">
        <v>51.227899999999998</v>
      </c>
      <c r="I32" s="32">
        <v>55.2742</v>
      </c>
      <c r="J32" s="42">
        <v>58.648499999999999</v>
      </c>
      <c r="K32" s="31">
        <f>IF(SUM('Total Number of Participants'!B26:J26)&gt;0,'Food Costs'!K32/SUM('Total Number of Participants'!B26:J26)," ")</f>
        <v>51.127391093597119</v>
      </c>
    </row>
    <row r="33" spans="1:11" ht="12" customHeight="1" x14ac:dyDescent="0.2">
      <c r="A33" s="7" t="str">
        <f>'Pregnant Women Participating'!A27</f>
        <v>Tennessee</v>
      </c>
      <c r="B33" s="31">
        <v>82.332099999999997</v>
      </c>
      <c r="C33" s="32">
        <v>22.9983</v>
      </c>
      <c r="D33" s="32">
        <v>86.706800000000001</v>
      </c>
      <c r="E33" s="32">
        <v>30.234999999999999</v>
      </c>
      <c r="F33" s="32">
        <v>49.311100000000003</v>
      </c>
      <c r="G33" s="32">
        <v>59.871899999999997</v>
      </c>
      <c r="H33" s="32">
        <v>55.616199999999999</v>
      </c>
      <c r="I33" s="32">
        <v>55.221800000000002</v>
      </c>
      <c r="J33" s="42">
        <v>57.061399999999999</v>
      </c>
      <c r="K33" s="31">
        <f>IF(SUM('Total Number of Participants'!B27:J27)&gt;0,'Food Costs'!K33/SUM('Total Number of Participants'!B27:J27)," ")</f>
        <v>55.52629412076422</v>
      </c>
    </row>
    <row r="34" spans="1:11" ht="12" customHeight="1" x14ac:dyDescent="0.2">
      <c r="A34" s="7" t="str">
        <f>'Pregnant Women Participating'!A28</f>
        <v>Choctaw Indians, MS</v>
      </c>
      <c r="B34" s="31">
        <v>-130.68520000000001</v>
      </c>
      <c r="C34" s="32">
        <v>14.5997</v>
      </c>
      <c r="D34" s="32">
        <v>68.166700000000006</v>
      </c>
      <c r="E34" s="32">
        <v>4.2431999999999999</v>
      </c>
      <c r="F34" s="32">
        <v>20.096900000000002</v>
      </c>
      <c r="G34" s="32">
        <v>41.703499999999998</v>
      </c>
      <c r="H34" s="32">
        <v>49.601700000000001</v>
      </c>
      <c r="I34" s="32">
        <v>48.658499999999997</v>
      </c>
      <c r="J34" s="42">
        <v>48.008400000000002</v>
      </c>
      <c r="K34" s="31">
        <f>IF(SUM('Total Number of Participants'!B28:J28)&gt;0,'Food Costs'!K34/SUM('Total Number of Participants'!B28:J28)," ")</f>
        <v>18.971635995272667</v>
      </c>
    </row>
    <row r="35" spans="1:11" ht="12" customHeight="1" x14ac:dyDescent="0.2">
      <c r="A35" s="7" t="str">
        <f>'Pregnant Women Participating'!A29</f>
        <v>Eastern Cherokee, NC</v>
      </c>
      <c r="B35" s="31">
        <v>47.104300000000002</v>
      </c>
      <c r="C35" s="32">
        <v>47.412399999999998</v>
      </c>
      <c r="D35" s="32">
        <v>52.317599999999999</v>
      </c>
      <c r="E35" s="32">
        <v>58.799100000000003</v>
      </c>
      <c r="F35" s="32">
        <v>51.793300000000002</v>
      </c>
      <c r="G35" s="32">
        <v>56.252800000000001</v>
      </c>
      <c r="H35" s="32">
        <v>62.590699999999998</v>
      </c>
      <c r="I35" s="32">
        <v>57.631700000000002</v>
      </c>
      <c r="J35" s="42">
        <v>52.295499999999997</v>
      </c>
      <c r="K35" s="31">
        <f>IF(SUM('Total Number of Participants'!B29:J29)&gt;0,'Food Costs'!K35/SUM('Total Number of Participants'!B29:J29)," ")</f>
        <v>54.022003034901367</v>
      </c>
    </row>
    <row r="36" spans="1:11" s="16" customFormat="1" ht="24.75" customHeight="1" x14ac:dyDescent="0.2">
      <c r="A36" s="13" t="e">
        <f>'Pregnant Women Participating'!#REF!</f>
        <v>#REF!</v>
      </c>
      <c r="B36" s="33">
        <v>53.411900000000003</v>
      </c>
      <c r="C36" s="34">
        <v>53.2834</v>
      </c>
      <c r="D36" s="34">
        <v>67.802999999999997</v>
      </c>
      <c r="E36" s="34">
        <v>57.481699999999996</v>
      </c>
      <c r="F36" s="34">
        <v>49.412199999999999</v>
      </c>
      <c r="G36" s="34">
        <v>62.061199999999999</v>
      </c>
      <c r="H36" s="34">
        <v>62.628</v>
      </c>
      <c r="I36" s="34">
        <v>58.311599999999999</v>
      </c>
      <c r="J36" s="41">
        <v>61.229399999999998</v>
      </c>
      <c r="K36" s="45" t="e">
        <f>IF(SUM('Total Number of Participants'!#REF!)&gt;0,'Food Costs'!K36/SUM('Total Number of Participants'!#REF!)," ")</f>
        <v>#REF!</v>
      </c>
    </row>
    <row r="37" spans="1:11" ht="12" customHeight="1" x14ac:dyDescent="0.2">
      <c r="A37" s="7" t="str">
        <f>'Pregnant Women Participating'!A30</f>
        <v>Illinois</v>
      </c>
      <c r="B37" s="31">
        <v>64.229200000000006</v>
      </c>
      <c r="C37" s="32">
        <v>67.185299999999998</v>
      </c>
      <c r="D37" s="32">
        <v>60.625100000000003</v>
      </c>
      <c r="E37" s="32">
        <v>70.020399999999995</v>
      </c>
      <c r="F37" s="32">
        <v>54.387500000000003</v>
      </c>
      <c r="G37" s="32">
        <v>58.585999999999999</v>
      </c>
      <c r="H37" s="32">
        <v>46.839599999999997</v>
      </c>
      <c r="I37" s="32">
        <v>40.847700000000003</v>
      </c>
      <c r="J37" s="42">
        <v>36.500900000000001</v>
      </c>
      <c r="K37" s="31">
        <f>IF(SUM('Total Number of Participants'!B30:J30)&gt;0,'Food Costs'!K37/SUM('Total Number of Participants'!B30:J30)," ")</f>
        <v>55.313559998669284</v>
      </c>
    </row>
    <row r="38" spans="1:11" ht="12" customHeight="1" x14ac:dyDescent="0.2">
      <c r="A38" s="7" t="str">
        <f>'Pregnant Women Participating'!A31</f>
        <v>Indiana</v>
      </c>
      <c r="B38" s="31">
        <v>56.614100000000001</v>
      </c>
      <c r="C38" s="32">
        <v>54.891599999999997</v>
      </c>
      <c r="D38" s="32">
        <v>69.076499999999996</v>
      </c>
      <c r="E38" s="32">
        <v>81.164900000000003</v>
      </c>
      <c r="F38" s="32">
        <v>77.046099999999996</v>
      </c>
      <c r="G38" s="32">
        <v>12.201000000000001</v>
      </c>
      <c r="H38" s="32">
        <v>68.220399999999998</v>
      </c>
      <c r="I38" s="32">
        <v>78.380099999999999</v>
      </c>
      <c r="J38" s="42">
        <v>31.659099999999999</v>
      </c>
      <c r="K38" s="31">
        <f>IF(SUM('Total Number of Participants'!B31:J31)&gt;0,'Food Costs'!K38/SUM('Total Number of Participants'!B31:J31)," ")</f>
        <v>58.746408502068526</v>
      </c>
    </row>
    <row r="39" spans="1:11" ht="12" customHeight="1" x14ac:dyDescent="0.2">
      <c r="A39" s="7" t="str">
        <f>'Pregnant Women Participating'!A32</f>
        <v>Iowa</v>
      </c>
      <c r="B39" s="31">
        <v>54.516800000000003</v>
      </c>
      <c r="C39" s="32">
        <v>54.683399999999999</v>
      </c>
      <c r="D39" s="32">
        <v>54.4758</v>
      </c>
      <c r="E39" s="32">
        <v>55.100700000000003</v>
      </c>
      <c r="F39" s="32">
        <v>52.878</v>
      </c>
      <c r="G39" s="32">
        <v>52.767800000000001</v>
      </c>
      <c r="H39" s="32">
        <v>54.328400000000002</v>
      </c>
      <c r="I39" s="32">
        <v>53.936500000000002</v>
      </c>
      <c r="J39" s="42">
        <v>53.165700000000001</v>
      </c>
      <c r="K39" s="31">
        <f>IF(SUM('Total Number of Participants'!B32:J32)&gt;0,'Food Costs'!K39/SUM('Total Number of Participants'!B32:J32)," ")</f>
        <v>53.975280789015777</v>
      </c>
    </row>
    <row r="40" spans="1:11" ht="12" customHeight="1" x14ac:dyDescent="0.2">
      <c r="A40" s="7" t="str">
        <f>'Pregnant Women Participating'!A33</f>
        <v>Michigan</v>
      </c>
      <c r="B40" s="31">
        <v>52.699199999999998</v>
      </c>
      <c r="C40" s="32">
        <v>51.251399999999997</v>
      </c>
      <c r="D40" s="32">
        <v>51.516300000000001</v>
      </c>
      <c r="E40" s="32">
        <v>61.924999999999997</v>
      </c>
      <c r="F40" s="32">
        <v>51.1479</v>
      </c>
      <c r="G40" s="32">
        <v>51.863</v>
      </c>
      <c r="H40" s="32">
        <v>58.672699999999999</v>
      </c>
      <c r="I40" s="32">
        <v>57.917499999999997</v>
      </c>
      <c r="J40" s="42">
        <v>50.789499999999997</v>
      </c>
      <c r="K40" s="31">
        <f>IF(SUM('Total Number of Participants'!B33:J33)&gt;0,'Food Costs'!K40/SUM('Total Number of Participants'!B33:J33)," ")</f>
        <v>54.178656752005686</v>
      </c>
    </row>
    <row r="41" spans="1:11" ht="12" customHeight="1" x14ac:dyDescent="0.2">
      <c r="A41" s="7" t="str">
        <f>'Pregnant Women Participating'!A34</f>
        <v>Minnesota</v>
      </c>
      <c r="B41" s="31">
        <v>54.287999999999997</v>
      </c>
      <c r="C41" s="32">
        <v>55.955100000000002</v>
      </c>
      <c r="D41" s="32">
        <v>55.929200000000002</v>
      </c>
      <c r="E41" s="32">
        <v>56.91</v>
      </c>
      <c r="F41" s="32">
        <v>55.188200000000002</v>
      </c>
      <c r="G41" s="32">
        <v>55.550699999999999</v>
      </c>
      <c r="H41" s="32">
        <v>57.186300000000003</v>
      </c>
      <c r="I41" s="32">
        <v>56.813600000000001</v>
      </c>
      <c r="J41" s="42">
        <v>57.1464</v>
      </c>
      <c r="K41" s="31">
        <f>IF(SUM('Total Number of Participants'!B34:J34)&gt;0,'Food Costs'!K41/SUM('Total Number of Participants'!B34:J34)," ")</f>
        <v>56.105538249023006</v>
      </c>
    </row>
    <row r="42" spans="1:11" ht="12" customHeight="1" x14ac:dyDescent="0.2">
      <c r="A42" s="7" t="str">
        <f>'Pregnant Women Participating'!A35</f>
        <v>Ohio</v>
      </c>
      <c r="B42" s="31">
        <v>21.658999999999999</v>
      </c>
      <c r="C42" s="32">
        <v>52.356400000000001</v>
      </c>
      <c r="D42" s="32">
        <v>76.191699999999997</v>
      </c>
      <c r="E42" s="32">
        <v>54.615499999999997</v>
      </c>
      <c r="F42" s="32">
        <v>56.602400000000003</v>
      </c>
      <c r="G42" s="32">
        <v>53.675800000000002</v>
      </c>
      <c r="H42" s="32">
        <v>58.279299999999999</v>
      </c>
      <c r="I42" s="32">
        <v>57.493200000000002</v>
      </c>
      <c r="J42" s="42">
        <v>62.944000000000003</v>
      </c>
      <c r="K42" s="31">
        <f>IF(SUM('Total Number of Participants'!B35:J35)&gt;0,'Food Costs'!K42/SUM('Total Number of Participants'!B35:J35)," ")</f>
        <v>54.744061573435332</v>
      </c>
    </row>
    <row r="43" spans="1:11" ht="12" customHeight="1" x14ac:dyDescent="0.2">
      <c r="A43" s="7" t="str">
        <f>'Pregnant Women Participating'!A36</f>
        <v>Wisconsin</v>
      </c>
      <c r="B43" s="31">
        <v>67.954400000000007</v>
      </c>
      <c r="C43" s="32">
        <v>45.1751</v>
      </c>
      <c r="D43" s="32">
        <v>45.703299999999999</v>
      </c>
      <c r="E43" s="32">
        <v>24.0017</v>
      </c>
      <c r="F43" s="32">
        <v>44.633600000000001</v>
      </c>
      <c r="G43" s="32">
        <v>46.027900000000002</v>
      </c>
      <c r="H43" s="32">
        <v>47.777099999999997</v>
      </c>
      <c r="I43" s="32">
        <v>56.265799999999999</v>
      </c>
      <c r="J43" s="42">
        <v>59.211199999999998</v>
      </c>
      <c r="K43" s="31">
        <f>IF(SUM('Total Number of Participants'!B36:J36)&gt;0,'Food Costs'!K43/SUM('Total Number of Participants'!B36:J36)," ")</f>
        <v>48.563081686571557</v>
      </c>
    </row>
    <row r="44" spans="1:11" s="16" customFormat="1" ht="24.75" customHeight="1" x14ac:dyDescent="0.2">
      <c r="A44" s="13" t="e">
        <f>'Pregnant Women Participating'!#REF!</f>
        <v>#REF!</v>
      </c>
      <c r="B44" s="33">
        <v>51.13</v>
      </c>
      <c r="C44" s="34">
        <v>54.945900000000002</v>
      </c>
      <c r="D44" s="34">
        <v>60.688400000000001</v>
      </c>
      <c r="E44" s="34">
        <v>60.342500000000001</v>
      </c>
      <c r="F44" s="34">
        <v>56.822699999999998</v>
      </c>
      <c r="G44" s="34">
        <v>46.898400000000002</v>
      </c>
      <c r="H44" s="34">
        <v>56.497399999999999</v>
      </c>
      <c r="I44" s="34">
        <v>57.520099999999999</v>
      </c>
      <c r="J44" s="41">
        <v>49.058999999999997</v>
      </c>
      <c r="K44" s="45" t="e">
        <f>IF(SUM('Total Number of Participants'!#REF!)&gt;0,'Food Costs'!K44/SUM('Total Number of Participants'!#REF!)," ")</f>
        <v>#REF!</v>
      </c>
    </row>
    <row r="45" spans="1:11" ht="12" customHeight="1" x14ac:dyDescent="0.2">
      <c r="A45" s="7" t="str">
        <f>'Pregnant Women Participating'!A37</f>
        <v>Arizona</v>
      </c>
      <c r="B45" s="31">
        <v>54.367400000000004</v>
      </c>
      <c r="C45" s="32">
        <v>54.6509</v>
      </c>
      <c r="D45" s="32">
        <v>55.711199999999998</v>
      </c>
      <c r="E45" s="32">
        <v>57.329799999999999</v>
      </c>
      <c r="F45" s="32">
        <v>55.318100000000001</v>
      </c>
      <c r="G45" s="32">
        <v>57.3371</v>
      </c>
      <c r="H45" s="32">
        <v>57.991799999999998</v>
      </c>
      <c r="I45" s="32">
        <v>56.747900000000001</v>
      </c>
      <c r="J45" s="42">
        <v>57.685899999999997</v>
      </c>
      <c r="K45" s="31">
        <f>IF(SUM('Total Number of Participants'!B37:J37)&gt;0,'Food Costs'!K45/SUM('Total Number of Participants'!B37:J37)," ")</f>
        <v>56.364298994438158</v>
      </c>
    </row>
    <row r="46" spans="1:11" ht="12" customHeight="1" x14ac:dyDescent="0.2">
      <c r="A46" s="7" t="str">
        <f>'Pregnant Women Participating'!A38</f>
        <v>Arkansas</v>
      </c>
      <c r="B46" s="31">
        <v>36.292700000000004</v>
      </c>
      <c r="C46" s="32">
        <v>40.1128</v>
      </c>
      <c r="D46" s="32">
        <v>59.3703</v>
      </c>
      <c r="E46" s="32">
        <v>62.085599999999999</v>
      </c>
      <c r="F46" s="32">
        <v>58.0379</v>
      </c>
      <c r="G46" s="32">
        <v>75.845100000000002</v>
      </c>
      <c r="H46" s="32">
        <v>73.520600000000002</v>
      </c>
      <c r="I46" s="32">
        <v>71.773099999999999</v>
      </c>
      <c r="J46" s="42">
        <v>61.118600000000001</v>
      </c>
      <c r="K46" s="31">
        <f>IF(SUM('Total Number of Participants'!B38:J38)&gt;0,'Food Costs'!K46/SUM('Total Number of Participants'!B38:J38)," ")</f>
        <v>59.967420877488642</v>
      </c>
    </row>
    <row r="47" spans="1:11" ht="12" customHeight="1" x14ac:dyDescent="0.2">
      <c r="A47" s="7" t="str">
        <f>'Pregnant Women Participating'!A39</f>
        <v>Louisiana</v>
      </c>
      <c r="B47" s="31">
        <v>47.5809</v>
      </c>
      <c r="C47" s="32">
        <v>53.832000000000001</v>
      </c>
      <c r="D47" s="32">
        <v>77.438400000000001</v>
      </c>
      <c r="E47" s="32">
        <v>33.607300000000002</v>
      </c>
      <c r="F47" s="32">
        <v>59.234999999999999</v>
      </c>
      <c r="G47" s="32">
        <v>58.5062</v>
      </c>
      <c r="H47" s="32">
        <v>63.478000000000002</v>
      </c>
      <c r="I47" s="32">
        <v>86.218599999999995</v>
      </c>
      <c r="J47" s="42">
        <v>35.376100000000001</v>
      </c>
      <c r="K47" s="31">
        <f>IF(SUM('Total Number of Participants'!B39:J39)&gt;0,'Food Costs'!K47/SUM('Total Number of Participants'!B39:J39)," ")</f>
        <v>57.256432665130923</v>
      </c>
    </row>
    <row r="48" spans="1:11" ht="12" customHeight="1" x14ac:dyDescent="0.2">
      <c r="A48" s="7" t="str">
        <f>'Pregnant Women Participating'!A40</f>
        <v>New Mexico</v>
      </c>
      <c r="B48" s="31">
        <v>45.526899999999998</v>
      </c>
      <c r="C48" s="32">
        <v>53.98</v>
      </c>
      <c r="D48" s="32">
        <v>56.342100000000002</v>
      </c>
      <c r="E48" s="32">
        <v>61.4024</v>
      </c>
      <c r="F48" s="32">
        <v>60.7883</v>
      </c>
      <c r="G48" s="32">
        <v>60.308700000000002</v>
      </c>
      <c r="H48" s="32">
        <v>63.388399999999997</v>
      </c>
      <c r="I48" s="32">
        <v>63.835000000000001</v>
      </c>
      <c r="J48" s="42">
        <v>64.131299999999996</v>
      </c>
      <c r="K48" s="31">
        <f>IF(SUM('Total Number of Participants'!B40:J40)&gt;0,'Food Costs'!K48/SUM('Total Number of Participants'!B40:J40)," ")</f>
        <v>58.878949545078576</v>
      </c>
    </row>
    <row r="49" spans="1:11" ht="12" customHeight="1" x14ac:dyDescent="0.2">
      <c r="A49" s="7" t="str">
        <f>'Pregnant Women Participating'!A41</f>
        <v>Oklahoma</v>
      </c>
      <c r="B49" s="31">
        <v>47.059600000000003</v>
      </c>
      <c r="C49" s="32">
        <v>44.375700000000002</v>
      </c>
      <c r="D49" s="32">
        <v>47.494300000000003</v>
      </c>
      <c r="E49" s="32">
        <v>49.8369</v>
      </c>
      <c r="F49" s="32">
        <v>42.639400000000002</v>
      </c>
      <c r="G49" s="32">
        <v>49.887799999999999</v>
      </c>
      <c r="H49" s="32">
        <v>47.940100000000001</v>
      </c>
      <c r="I49" s="32">
        <v>46.4529</v>
      </c>
      <c r="J49" s="42">
        <v>40.1128</v>
      </c>
      <c r="K49" s="31">
        <f>IF(SUM('Total Number of Participants'!B41:J41)&gt;0,'Food Costs'!K49/SUM('Total Number of Participants'!B41:J41)," ")</f>
        <v>46.193555517427399</v>
      </c>
    </row>
    <row r="50" spans="1:11" ht="12" customHeight="1" x14ac:dyDescent="0.2">
      <c r="A50" s="7" t="str">
        <f>'Pregnant Women Participating'!A42</f>
        <v>Texas</v>
      </c>
      <c r="B50" s="31">
        <v>20.589700000000001</v>
      </c>
      <c r="C50" s="32">
        <v>40.767899999999997</v>
      </c>
      <c r="D50" s="32">
        <v>53.402200000000001</v>
      </c>
      <c r="E50" s="32">
        <v>47.281500000000001</v>
      </c>
      <c r="F50" s="32">
        <v>47.372399999999999</v>
      </c>
      <c r="G50" s="32">
        <v>43.267299999999999</v>
      </c>
      <c r="H50" s="32">
        <v>49.465499999999999</v>
      </c>
      <c r="I50" s="32">
        <v>50.315100000000001</v>
      </c>
      <c r="J50" s="42">
        <v>45.923999999999999</v>
      </c>
      <c r="K50" s="31">
        <f>IF(SUM('Total Number of Participants'!B42:J42)&gt;0,'Food Costs'!K50/SUM('Total Number of Participants'!B42:J42)," ")</f>
        <v>44.201451525694523</v>
      </c>
    </row>
    <row r="51" spans="1:11" ht="12" customHeight="1" x14ac:dyDescent="0.2">
      <c r="A51" s="7" t="str">
        <f>'Pregnant Women Participating'!A43</f>
        <v>Utah</v>
      </c>
      <c r="B51" s="31">
        <v>52.9801</v>
      </c>
      <c r="C51" s="32">
        <v>54.625599999999999</v>
      </c>
      <c r="D51" s="32">
        <v>55.1357</v>
      </c>
      <c r="E51" s="32">
        <v>63.981299999999997</v>
      </c>
      <c r="F51" s="32">
        <v>56.854799999999997</v>
      </c>
      <c r="G51" s="32">
        <v>57.829599999999999</v>
      </c>
      <c r="H51" s="32">
        <v>61.677599999999998</v>
      </c>
      <c r="I51" s="32">
        <v>62.9617</v>
      </c>
      <c r="J51" s="42">
        <v>56.448</v>
      </c>
      <c r="K51" s="31">
        <f>IF(SUM('Total Number of Participants'!B43:J43)&gt;0,'Food Costs'!K51/SUM('Total Number of Participants'!B43:J43)," ")</f>
        <v>58.07575249181064</v>
      </c>
    </row>
    <row r="52" spans="1:11" ht="12" customHeight="1" x14ac:dyDescent="0.2">
      <c r="A52" s="7" t="str">
        <f>'Pregnant Women Participating'!A44</f>
        <v>Inter-Tribal Council, AZ</v>
      </c>
      <c r="B52" s="31">
        <v>24.840299999999999</v>
      </c>
      <c r="C52" s="32">
        <v>48.473300000000002</v>
      </c>
      <c r="D52" s="32">
        <v>50.290799999999997</v>
      </c>
      <c r="E52" s="32">
        <v>30.432200000000002</v>
      </c>
      <c r="F52" s="32">
        <v>70.513800000000003</v>
      </c>
      <c r="G52" s="32">
        <v>50.961599999999997</v>
      </c>
      <c r="H52" s="32">
        <v>53.449800000000003</v>
      </c>
      <c r="I52" s="32">
        <v>51.255400000000002</v>
      </c>
      <c r="J52" s="42">
        <v>54.891300000000001</v>
      </c>
      <c r="K52" s="31">
        <f>IF(SUM('Total Number of Participants'!B44:J44)&gt;0,'Food Costs'!K52/SUM('Total Number of Participants'!B44:J44)," ")</f>
        <v>48.413017332861692</v>
      </c>
    </row>
    <row r="53" spans="1:11" ht="12" customHeight="1" x14ac:dyDescent="0.2">
      <c r="A53" s="7" t="str">
        <f>'Pregnant Women Participating'!A45</f>
        <v>Navajo Nation, AZ</v>
      </c>
      <c r="B53" s="31">
        <v>60.912300000000002</v>
      </c>
      <c r="C53" s="32">
        <v>63.415100000000002</v>
      </c>
      <c r="D53" s="32">
        <v>63.0441</v>
      </c>
      <c r="E53" s="32">
        <v>67.364199999999997</v>
      </c>
      <c r="F53" s="32">
        <v>56.958599999999997</v>
      </c>
      <c r="G53" s="32">
        <v>63.375399999999999</v>
      </c>
      <c r="H53" s="32">
        <v>43.815100000000001</v>
      </c>
      <c r="I53" s="32">
        <v>52.137999999999998</v>
      </c>
      <c r="J53" s="42">
        <v>56.063800000000001</v>
      </c>
      <c r="K53" s="31">
        <f>IF(SUM('Total Number of Participants'!B45:J45)&gt;0,'Food Costs'!K53/SUM('Total Number of Participants'!B45:J45)," ")</f>
        <v>58.600494400161438</v>
      </c>
    </row>
    <row r="54" spans="1:11" ht="12" customHeight="1" x14ac:dyDescent="0.2">
      <c r="A54" s="7" t="str">
        <f>'Pregnant Women Participating'!A46</f>
        <v>Acoma, Canoncito &amp; Laguna, NM</v>
      </c>
      <c r="B54" s="31">
        <v>68.749099999999999</v>
      </c>
      <c r="C54" s="32">
        <v>36.912799999999997</v>
      </c>
      <c r="D54" s="32">
        <v>76.982600000000005</v>
      </c>
      <c r="E54" s="32">
        <v>59.375</v>
      </c>
      <c r="F54" s="32">
        <v>92</v>
      </c>
      <c r="G54" s="32">
        <v>50.108199999999997</v>
      </c>
      <c r="H54" s="32">
        <v>61.054400000000001</v>
      </c>
      <c r="I54" s="32">
        <v>71.470399999999998</v>
      </c>
      <c r="J54" s="42">
        <v>50.368099999999998</v>
      </c>
      <c r="K54" s="31">
        <f>IF(SUM('Total Number of Participants'!B46:J46)&gt;0,'Food Costs'!K54/SUM('Total Number of Participants'!B46:J46)," ")</f>
        <v>62.794947994056464</v>
      </c>
    </row>
    <row r="55" spans="1:11" ht="12" customHeight="1" x14ac:dyDescent="0.2">
      <c r="A55" s="7" t="str">
        <f>'Pregnant Women Participating'!A47</f>
        <v>Eight Northern Pueblos, NM</v>
      </c>
      <c r="B55" s="31">
        <v>74.75</v>
      </c>
      <c r="C55" s="32">
        <v>72.064800000000005</v>
      </c>
      <c r="D55" s="32">
        <v>72.933999999999997</v>
      </c>
      <c r="E55" s="32">
        <v>80.769800000000004</v>
      </c>
      <c r="F55" s="32">
        <v>80.989199999999997</v>
      </c>
      <c r="G55" s="32">
        <v>77</v>
      </c>
      <c r="H55" s="32">
        <v>70.864699999999999</v>
      </c>
      <c r="I55" s="32">
        <v>69.675799999999995</v>
      </c>
      <c r="J55" s="42">
        <v>72.650800000000004</v>
      </c>
      <c r="K55" s="31">
        <f>IF(SUM('Total Number of Participants'!B47:J47)&gt;0,'Food Costs'!K55/SUM('Total Number of Participants'!B47:J47)," ")</f>
        <v>74.505825632784251</v>
      </c>
    </row>
    <row r="56" spans="1:11" ht="12" customHeight="1" x14ac:dyDescent="0.2">
      <c r="A56" s="7" t="str">
        <f>'Pregnant Women Participating'!A48</f>
        <v>Five Sandoval Pueblos, NM</v>
      </c>
      <c r="B56" s="31">
        <v>87.047899999999998</v>
      </c>
      <c r="C56" s="32">
        <v>68.382599999999996</v>
      </c>
      <c r="D56" s="32">
        <v>72.691699999999997</v>
      </c>
      <c r="E56" s="32">
        <v>87.690100000000001</v>
      </c>
      <c r="F56" s="32">
        <v>72.579300000000003</v>
      </c>
      <c r="G56" s="32">
        <v>79.299300000000002</v>
      </c>
      <c r="H56" s="32">
        <v>84.290499999999994</v>
      </c>
      <c r="I56" s="32">
        <v>85.927199999999999</v>
      </c>
      <c r="J56" s="42">
        <v>92.678600000000003</v>
      </c>
      <c r="K56" s="31">
        <f>IF(SUM('Total Number of Participants'!B48:J48)&gt;0,'Food Costs'!K56/SUM('Total Number of Participants'!B48:J48)," ")</f>
        <v>81.186779400461177</v>
      </c>
    </row>
    <row r="57" spans="1:11" ht="12" customHeight="1" x14ac:dyDescent="0.2">
      <c r="A57" s="7" t="str">
        <f>'Pregnant Women Participating'!A49</f>
        <v>Isleta Pueblo, NM</v>
      </c>
      <c r="B57" s="31">
        <v>67.042400000000001</v>
      </c>
      <c r="C57" s="32">
        <v>66.200599999999994</v>
      </c>
      <c r="D57" s="32">
        <v>63.263100000000001</v>
      </c>
      <c r="E57" s="32">
        <v>68.390500000000003</v>
      </c>
      <c r="F57" s="32">
        <v>66.138000000000005</v>
      </c>
      <c r="G57" s="32">
        <v>74.7393</v>
      </c>
      <c r="H57" s="32">
        <v>52.035400000000003</v>
      </c>
      <c r="I57" s="32">
        <v>67.7346</v>
      </c>
      <c r="J57" s="42">
        <v>67.590400000000002</v>
      </c>
      <c r="K57" s="31">
        <f>IF(SUM('Total Number of Participants'!B49:J49)&gt;0,'Food Costs'!K57/SUM('Total Number of Participants'!B49:J49)," ")</f>
        <v>65.893185801928126</v>
      </c>
    </row>
    <row r="58" spans="1:11" ht="12" customHeight="1" x14ac:dyDescent="0.2">
      <c r="A58" s="7" t="str">
        <f>'Pregnant Women Participating'!A50</f>
        <v>San Felipe Pueblo, NM</v>
      </c>
      <c r="B58" s="31">
        <v>44.6</v>
      </c>
      <c r="C58" s="32">
        <v>44.493400000000001</v>
      </c>
      <c r="D58" s="32">
        <v>71.875</v>
      </c>
      <c r="E58" s="32">
        <v>128.03479999999999</v>
      </c>
      <c r="F58" s="32">
        <v>127.56950000000001</v>
      </c>
      <c r="G58" s="32">
        <v>156.55170000000001</v>
      </c>
      <c r="H58" s="32">
        <v>118.47839999999999</v>
      </c>
      <c r="I58" s="32">
        <v>116.47029999999999</v>
      </c>
      <c r="J58" s="42">
        <v>115.9789</v>
      </c>
      <c r="K58" s="31">
        <f>IF(SUM('Total Number of Participants'!B50:J50)&gt;0,'Food Costs'!K58/SUM('Total Number of Participants'!B50:J50)," ")</f>
        <v>104.05194805194805</v>
      </c>
    </row>
    <row r="59" spans="1:11" ht="12" customHeight="1" x14ac:dyDescent="0.2">
      <c r="A59" s="7" t="str">
        <f>'Pregnant Women Participating'!A51</f>
        <v>Santo Domingo Tribe, NM</v>
      </c>
      <c r="B59" s="31">
        <v>165.11609999999999</v>
      </c>
      <c r="C59" s="32">
        <v>157.31360000000001</v>
      </c>
      <c r="D59" s="32">
        <v>217.08850000000001</v>
      </c>
      <c r="E59" s="32">
        <v>169.25</v>
      </c>
      <c r="F59" s="32">
        <v>169.768</v>
      </c>
      <c r="G59" s="32">
        <v>163.0574</v>
      </c>
      <c r="H59" s="32">
        <v>164.6942</v>
      </c>
      <c r="I59" s="32">
        <v>206.4032</v>
      </c>
      <c r="J59" s="42">
        <v>218.2602</v>
      </c>
      <c r="K59" s="31">
        <f>IF(SUM('Total Number of Participants'!B51:J51)&gt;0,'Food Costs'!K59/SUM('Total Number of Participants'!B51:J51)," ")</f>
        <v>181.33177570093457</v>
      </c>
    </row>
    <row r="60" spans="1:11" ht="12" customHeight="1" x14ac:dyDescent="0.2">
      <c r="A60" s="7" t="str">
        <f>'Pregnant Women Participating'!A52</f>
        <v>Zuni Pueblo, NM</v>
      </c>
      <c r="B60" s="31">
        <v>74.2393</v>
      </c>
      <c r="C60" s="32">
        <v>71.740700000000004</v>
      </c>
      <c r="D60" s="32">
        <v>73.481200000000001</v>
      </c>
      <c r="E60" s="32">
        <v>72.981099999999998</v>
      </c>
      <c r="F60" s="32">
        <v>65.506600000000006</v>
      </c>
      <c r="G60" s="32">
        <v>63.978000000000002</v>
      </c>
      <c r="H60" s="32">
        <v>47.181600000000003</v>
      </c>
      <c r="I60" s="32">
        <v>53.373100000000001</v>
      </c>
      <c r="J60" s="42">
        <v>58.327399999999997</v>
      </c>
      <c r="K60" s="31">
        <f>IF(SUM('Total Number of Participants'!B52:J52)&gt;0,'Food Costs'!K60/SUM('Total Number of Participants'!B52:J52)," ")</f>
        <v>64.197470314919983</v>
      </c>
    </row>
    <row r="61" spans="1:11" ht="12" customHeight="1" x14ac:dyDescent="0.2">
      <c r="A61" s="7" t="str">
        <f>'Pregnant Women Participating'!A53</f>
        <v>Cherokee Nation, OK</v>
      </c>
      <c r="B61" s="31">
        <v>50.079799999999999</v>
      </c>
      <c r="C61" s="32">
        <v>47.288699999999999</v>
      </c>
      <c r="D61" s="32">
        <v>44.738799999999998</v>
      </c>
      <c r="E61" s="32">
        <v>50.7348</v>
      </c>
      <c r="F61" s="32">
        <v>48.407800000000002</v>
      </c>
      <c r="G61" s="32">
        <v>51.717700000000001</v>
      </c>
      <c r="H61" s="32">
        <v>48.915100000000002</v>
      </c>
      <c r="I61" s="32">
        <v>53.452100000000002</v>
      </c>
      <c r="J61" s="42">
        <v>56.212200000000003</v>
      </c>
      <c r="K61" s="31">
        <f>IF(SUM('Total Number of Participants'!B53:J53)&gt;0,'Food Costs'!K61/SUM('Total Number of Participants'!B53:J53)," ")</f>
        <v>50.162683871872645</v>
      </c>
    </row>
    <row r="62" spans="1:11" ht="12" customHeight="1" x14ac:dyDescent="0.2">
      <c r="A62" s="7" t="str">
        <f>'Pregnant Women Participating'!A54</f>
        <v>Chickasaw Nation, OK</v>
      </c>
      <c r="B62" s="31">
        <v>44.729399999999998</v>
      </c>
      <c r="C62" s="32">
        <v>40.181100000000001</v>
      </c>
      <c r="D62" s="32">
        <v>67.817999999999998</v>
      </c>
      <c r="E62" s="32">
        <v>26.371700000000001</v>
      </c>
      <c r="F62" s="32">
        <v>41.431699999999999</v>
      </c>
      <c r="G62" s="32">
        <v>44.8003</v>
      </c>
      <c r="H62" s="32">
        <v>42.599400000000003</v>
      </c>
      <c r="I62" s="32">
        <v>46.555599999999998</v>
      </c>
      <c r="J62" s="42">
        <v>44.893999999999998</v>
      </c>
      <c r="K62" s="31">
        <f>IF(SUM('Total Number of Participants'!B54:J54)&gt;0,'Food Costs'!K62/SUM('Total Number of Participants'!B54:J54)," ")</f>
        <v>44.313083035817115</v>
      </c>
    </row>
    <row r="63" spans="1:11" ht="12" customHeight="1" x14ac:dyDescent="0.2">
      <c r="A63" s="7" t="str">
        <f>'Pregnant Women Participating'!A55</f>
        <v>Choctaw Nation, OK</v>
      </c>
      <c r="B63" s="31">
        <v>1.5865</v>
      </c>
      <c r="C63" s="32">
        <v>63.582000000000001</v>
      </c>
      <c r="D63" s="32">
        <v>-33.555599999999998</v>
      </c>
      <c r="E63" s="32">
        <v>14.9239</v>
      </c>
      <c r="F63" s="32">
        <v>11.133800000000001</v>
      </c>
      <c r="G63" s="32">
        <v>18.0884</v>
      </c>
      <c r="H63" s="32">
        <v>32.264400000000002</v>
      </c>
      <c r="I63" s="32">
        <v>32.363399999999999</v>
      </c>
      <c r="J63" s="42">
        <v>32.630299999999998</v>
      </c>
      <c r="K63" s="31">
        <f>IF(SUM('Total Number of Participants'!B55:J55)&gt;0,'Food Costs'!K63/SUM('Total Number of Participants'!B55:J55)," ")</f>
        <v>19.148000085057522</v>
      </c>
    </row>
    <row r="64" spans="1:11" ht="12" customHeight="1" x14ac:dyDescent="0.2">
      <c r="A64" s="7" t="str">
        <f>'Pregnant Women Participating'!A56</f>
        <v>Citizen Potawatomi Nation, OK</v>
      </c>
      <c r="B64" s="31">
        <v>46.700699999999998</v>
      </c>
      <c r="C64" s="32">
        <v>45.290500000000002</v>
      </c>
      <c r="D64" s="32">
        <v>45.465600000000002</v>
      </c>
      <c r="E64" s="32">
        <v>45.177399999999999</v>
      </c>
      <c r="F64" s="32">
        <v>38.404400000000003</v>
      </c>
      <c r="G64" s="32">
        <v>43.033099999999997</v>
      </c>
      <c r="H64" s="32">
        <v>45.899900000000002</v>
      </c>
      <c r="I64" s="32">
        <v>47.308900000000001</v>
      </c>
      <c r="J64" s="42">
        <v>49.180199999999999</v>
      </c>
      <c r="K64" s="31">
        <f>IF(SUM('Total Number of Participants'!B56:J56)&gt;0,'Food Costs'!K64/SUM('Total Number of Participants'!B56:J56)," ")</f>
        <v>45.160337213970294</v>
      </c>
    </row>
    <row r="65" spans="1:11" ht="12" customHeight="1" x14ac:dyDescent="0.2">
      <c r="A65" s="7" t="str">
        <f>'Pregnant Women Participating'!A57</f>
        <v>Inter-Tribal Council, OK</v>
      </c>
      <c r="B65" s="31">
        <v>71.853399999999993</v>
      </c>
      <c r="C65" s="32">
        <v>61.970799999999997</v>
      </c>
      <c r="D65" s="32">
        <v>62.049500000000002</v>
      </c>
      <c r="E65" s="32">
        <v>64.021199999999993</v>
      </c>
      <c r="F65" s="32">
        <v>61.636000000000003</v>
      </c>
      <c r="G65" s="32">
        <v>64.511200000000002</v>
      </c>
      <c r="H65" s="32">
        <v>58.184199999999997</v>
      </c>
      <c r="I65" s="32">
        <v>51.454500000000003</v>
      </c>
      <c r="J65" s="42">
        <v>49.687399999999997</v>
      </c>
      <c r="K65" s="31">
        <f>IF(SUM('Total Number of Participants'!B57:J57)&gt;0,'Food Costs'!K65/SUM('Total Number of Participants'!B57:J57)," ")</f>
        <v>60.532143542506233</v>
      </c>
    </row>
    <row r="66" spans="1:11" ht="12" customHeight="1" x14ac:dyDescent="0.2">
      <c r="A66" s="7" t="str">
        <f>'Pregnant Women Participating'!A58</f>
        <v>Muscogee Creek Nation, OK</v>
      </c>
      <c r="B66" s="31">
        <v>46.491700000000002</v>
      </c>
      <c r="C66" s="32">
        <v>44.570500000000003</v>
      </c>
      <c r="D66" s="32">
        <v>46.173499999999997</v>
      </c>
      <c r="E66" s="32">
        <v>66.693899999999999</v>
      </c>
      <c r="F66" s="32">
        <v>44.872100000000003</v>
      </c>
      <c r="G66" s="32">
        <v>48.290100000000002</v>
      </c>
      <c r="H66" s="32">
        <v>39.446899999999999</v>
      </c>
      <c r="I66" s="32">
        <v>43.182600000000001</v>
      </c>
      <c r="J66" s="42">
        <v>37.358800000000002</v>
      </c>
      <c r="K66" s="31">
        <f>IF(SUM('Total Number of Participants'!B58:J58)&gt;0,'Food Costs'!K66/SUM('Total Number of Participants'!B58:J58)," ")</f>
        <v>46.367926835232552</v>
      </c>
    </row>
    <row r="67" spans="1:11" ht="12" customHeight="1" x14ac:dyDescent="0.2">
      <c r="A67" s="7" t="str">
        <f>'Pregnant Women Participating'!A59</f>
        <v>Osage Tribal Council, OK</v>
      </c>
      <c r="B67" s="31">
        <v>-6.2377000000000002</v>
      </c>
      <c r="C67" s="32">
        <v>41.3889</v>
      </c>
      <c r="D67" s="32">
        <v>37.782699999999998</v>
      </c>
      <c r="E67" s="32">
        <v>25.059100000000001</v>
      </c>
      <c r="F67" s="32">
        <v>37.984099999999998</v>
      </c>
      <c r="G67" s="32">
        <v>66.316999999999993</v>
      </c>
      <c r="H67" s="32">
        <v>37.122999999999998</v>
      </c>
      <c r="I67" s="32">
        <v>35.857700000000001</v>
      </c>
      <c r="J67" s="42">
        <v>31.2592</v>
      </c>
      <c r="K67" s="31">
        <f>IF(SUM('Total Number of Participants'!B59:J59)&gt;0,'Food Costs'!K67/SUM('Total Number of Participants'!B59:J59)," ")</f>
        <v>33.783854983378284</v>
      </c>
    </row>
    <row r="68" spans="1:11" ht="12" customHeight="1" x14ac:dyDescent="0.2">
      <c r="A68" s="7" t="str">
        <f>'Pregnant Women Participating'!A60</f>
        <v>Otoe-Missouria Tribe, OK</v>
      </c>
      <c r="B68" s="31">
        <v>50.834499999999998</v>
      </c>
      <c r="C68" s="32">
        <v>31.7636</v>
      </c>
      <c r="D68" s="32">
        <v>44.6145</v>
      </c>
      <c r="E68" s="32">
        <v>73.196600000000004</v>
      </c>
      <c r="F68" s="32">
        <v>47.0642</v>
      </c>
      <c r="G68" s="32">
        <v>43.76</v>
      </c>
      <c r="H68" s="32">
        <v>27.970800000000001</v>
      </c>
      <c r="I68" s="32">
        <v>3.4</v>
      </c>
      <c r="J68" s="42">
        <v>24.127700000000001</v>
      </c>
      <c r="K68" s="31">
        <f>IF(SUM('Total Number of Participants'!B60:J60)&gt;0,'Food Costs'!K68/SUM('Total Number of Participants'!B60:J60)," ")</f>
        <v>37.741488963711184</v>
      </c>
    </row>
    <row r="69" spans="1:11" ht="12" customHeight="1" x14ac:dyDescent="0.2">
      <c r="A69" s="7" t="str">
        <f>'Pregnant Women Participating'!A61</f>
        <v>Wichita, Caddo &amp; Delaware (WCD), OK</v>
      </c>
      <c r="B69" s="31">
        <v>41.318399999999997</v>
      </c>
      <c r="C69" s="32">
        <v>41.830199999999998</v>
      </c>
      <c r="D69" s="32">
        <v>44.675800000000002</v>
      </c>
      <c r="E69" s="32">
        <v>45.805300000000003</v>
      </c>
      <c r="F69" s="32">
        <v>42.923000000000002</v>
      </c>
      <c r="G69" s="32">
        <v>46.965899999999998</v>
      </c>
      <c r="H69" s="32">
        <v>44.2879</v>
      </c>
      <c r="I69" s="32">
        <v>49.524799999999999</v>
      </c>
      <c r="J69" s="42">
        <v>51.509799999999998</v>
      </c>
      <c r="K69" s="31">
        <f>IF(SUM('Total Number of Participants'!B61:J61)&gt;0,'Food Costs'!K69/SUM('Total Number of Participants'!B61:J61)," ")</f>
        <v>45.433886986785886</v>
      </c>
    </row>
    <row r="70" spans="1:11" s="16" customFormat="1" ht="24.75" customHeight="1" x14ac:dyDescent="0.2">
      <c r="A70" s="13" t="e">
        <f>'Pregnant Women Participating'!#REF!</f>
        <v>#REF!</v>
      </c>
      <c r="B70" s="33">
        <v>30.924199999999999</v>
      </c>
      <c r="C70" s="34">
        <v>44.6738</v>
      </c>
      <c r="D70" s="34">
        <v>55.224299999999999</v>
      </c>
      <c r="E70" s="34">
        <v>49.061500000000002</v>
      </c>
      <c r="F70" s="34">
        <v>50.150500000000001</v>
      </c>
      <c r="G70" s="34">
        <v>49.216999999999999</v>
      </c>
      <c r="H70" s="34">
        <v>53.324399999999997</v>
      </c>
      <c r="I70" s="34">
        <v>55.418500000000002</v>
      </c>
      <c r="J70" s="41">
        <v>47.880400000000002</v>
      </c>
      <c r="K70" s="45" t="e">
        <f>IF(SUM('Total Number of Participants'!#REF!)&gt;0,'Food Costs'!K70/SUM('Total Number of Participants'!#REF!)," ")</f>
        <v>#REF!</v>
      </c>
    </row>
    <row r="71" spans="1:11" ht="12" customHeight="1" x14ac:dyDescent="0.2">
      <c r="A71" s="7" t="str">
        <f>'Pregnant Women Participating'!A62</f>
        <v>Colorado</v>
      </c>
      <c r="B71" s="31">
        <v>54.692999999999998</v>
      </c>
      <c r="C71" s="32">
        <v>54.897100000000002</v>
      </c>
      <c r="D71" s="32">
        <v>55.427399999999999</v>
      </c>
      <c r="E71" s="32">
        <v>57.490400000000001</v>
      </c>
      <c r="F71" s="32">
        <v>56.579700000000003</v>
      </c>
      <c r="G71" s="32">
        <v>55.6646</v>
      </c>
      <c r="H71" s="32">
        <v>55.703200000000002</v>
      </c>
      <c r="I71" s="32">
        <v>56.468200000000003</v>
      </c>
      <c r="J71" s="42">
        <v>55.9024</v>
      </c>
      <c r="K71" s="31">
        <f>IF(SUM('Total Number of Participants'!B62:J62)&gt;0,'Food Costs'!K71/SUM('Total Number of Participants'!B62:J62)," ")</f>
        <v>55.873537435295503</v>
      </c>
    </row>
    <row r="72" spans="1:11" ht="12" customHeight="1" x14ac:dyDescent="0.2">
      <c r="A72" s="7" t="str">
        <f>'Pregnant Women Participating'!A63</f>
        <v>Kansas</v>
      </c>
      <c r="B72" s="31">
        <v>50.585000000000001</v>
      </c>
      <c r="C72" s="32">
        <v>51.834299999999999</v>
      </c>
      <c r="D72" s="32">
        <v>52.526800000000001</v>
      </c>
      <c r="E72" s="32">
        <v>55.080300000000001</v>
      </c>
      <c r="F72" s="32">
        <v>51.1008</v>
      </c>
      <c r="G72" s="32">
        <v>52.750599999999999</v>
      </c>
      <c r="H72" s="32">
        <v>55.572699999999998</v>
      </c>
      <c r="I72" s="32">
        <v>53.8904</v>
      </c>
      <c r="J72" s="42">
        <v>53.575499999999998</v>
      </c>
      <c r="K72" s="31">
        <f>IF(SUM('Total Number of Participants'!B63:J63)&gt;0,'Food Costs'!K72/SUM('Total Number of Participants'!B63:J63)," ")</f>
        <v>52.994861922896291</v>
      </c>
    </row>
    <row r="73" spans="1:11" ht="12" customHeight="1" x14ac:dyDescent="0.2">
      <c r="A73" s="7" t="str">
        <f>'Pregnant Women Participating'!A64</f>
        <v>Missouri</v>
      </c>
      <c r="B73" s="31">
        <v>16.279</v>
      </c>
      <c r="C73" s="32">
        <v>15.394299999999999</v>
      </c>
      <c r="D73" s="32">
        <v>88.854500000000002</v>
      </c>
      <c r="E73" s="32">
        <v>29.7255</v>
      </c>
      <c r="F73" s="32">
        <v>48.535600000000002</v>
      </c>
      <c r="G73" s="32">
        <v>48.088999999999999</v>
      </c>
      <c r="H73" s="32">
        <v>51.8123</v>
      </c>
      <c r="I73" s="32">
        <v>50.7181</v>
      </c>
      <c r="J73" s="42">
        <v>47.721899999999998</v>
      </c>
      <c r="K73" s="31">
        <f>IF(SUM('Total Number of Participants'!B64:J64)&gt;0,'Food Costs'!K73/SUM('Total Number of Participants'!B64:J64)," ")</f>
        <v>44.125832057551747</v>
      </c>
    </row>
    <row r="74" spans="1:11" ht="12" customHeight="1" x14ac:dyDescent="0.2">
      <c r="A74" s="7" t="str">
        <f>'Pregnant Women Participating'!A65</f>
        <v>Montana</v>
      </c>
      <c r="B74" s="31">
        <v>25.414400000000001</v>
      </c>
      <c r="C74" s="32">
        <v>49.310299999999998</v>
      </c>
      <c r="D74" s="32">
        <v>67.955699999999993</v>
      </c>
      <c r="E74" s="32">
        <v>39.7395</v>
      </c>
      <c r="F74" s="32">
        <v>51.957999999999998</v>
      </c>
      <c r="G74" s="32">
        <v>49.416800000000002</v>
      </c>
      <c r="H74" s="32">
        <v>55.070399999999999</v>
      </c>
      <c r="I74" s="32">
        <v>53.862200000000001</v>
      </c>
      <c r="J74" s="42">
        <v>68.170299999999997</v>
      </c>
      <c r="K74" s="31">
        <f>IF(SUM('Total Number of Participants'!B65:J65)&gt;0,'Food Costs'!K74/SUM('Total Number of Participants'!B65:J65)," ")</f>
        <v>51.087347380143484</v>
      </c>
    </row>
    <row r="75" spans="1:11" ht="12" customHeight="1" x14ac:dyDescent="0.2">
      <c r="A75" s="7" t="str">
        <f>'Pregnant Women Participating'!A66</f>
        <v>Nebraska</v>
      </c>
      <c r="B75" s="31">
        <v>51.799300000000002</v>
      </c>
      <c r="C75" s="32">
        <v>50.499899999999997</v>
      </c>
      <c r="D75" s="32">
        <v>52.866999999999997</v>
      </c>
      <c r="E75" s="32">
        <v>53.060099999999998</v>
      </c>
      <c r="F75" s="32">
        <v>52.143700000000003</v>
      </c>
      <c r="G75" s="32">
        <v>53.651299999999999</v>
      </c>
      <c r="H75" s="32">
        <v>52.513100000000001</v>
      </c>
      <c r="I75" s="32">
        <v>54.786999999999999</v>
      </c>
      <c r="J75" s="42">
        <v>54.195300000000003</v>
      </c>
      <c r="K75" s="31">
        <f>IF(SUM('Total Number of Participants'!B66:J66)&gt;0,'Food Costs'!K75/SUM('Total Number of Participants'!B66:J66)," ")</f>
        <v>52.839472363521459</v>
      </c>
    </row>
    <row r="76" spans="1:11" ht="12" customHeight="1" x14ac:dyDescent="0.2">
      <c r="A76" s="7" t="str">
        <f>'Pregnant Women Participating'!A67</f>
        <v>North Dakota</v>
      </c>
      <c r="B76" s="31">
        <v>49.189500000000002</v>
      </c>
      <c r="C76" s="32">
        <v>56.221800000000002</v>
      </c>
      <c r="D76" s="32">
        <v>73.620099999999994</v>
      </c>
      <c r="E76" s="32">
        <v>30.075700000000001</v>
      </c>
      <c r="F76" s="32">
        <v>53.5242</v>
      </c>
      <c r="G76" s="32">
        <v>76.152199999999993</v>
      </c>
      <c r="H76" s="32">
        <v>33.433399999999999</v>
      </c>
      <c r="I76" s="32">
        <v>53.593200000000003</v>
      </c>
      <c r="J76" s="42">
        <v>53.817999999999998</v>
      </c>
      <c r="K76" s="31">
        <f>IF(SUM('Total Number of Participants'!B67:J67)&gt;0,'Food Costs'!K76/SUM('Total Number of Participants'!B67:J67)," ")</f>
        <v>53.276786311820999</v>
      </c>
    </row>
    <row r="77" spans="1:11" ht="12" customHeight="1" x14ac:dyDescent="0.2">
      <c r="A77" s="7" t="str">
        <f>'Pregnant Women Participating'!A68</f>
        <v>South Dakota</v>
      </c>
      <c r="B77" s="31">
        <v>46.563400000000001</v>
      </c>
      <c r="C77" s="32">
        <v>46.972900000000003</v>
      </c>
      <c r="D77" s="32">
        <v>73.475800000000007</v>
      </c>
      <c r="E77" s="32">
        <v>32.401499999999999</v>
      </c>
      <c r="F77" s="32">
        <v>46.492800000000003</v>
      </c>
      <c r="G77" s="32">
        <v>74.750900000000001</v>
      </c>
      <c r="H77" s="32">
        <v>49.105800000000002</v>
      </c>
      <c r="I77" s="32">
        <v>30.696300000000001</v>
      </c>
      <c r="J77" s="42">
        <v>51.314300000000003</v>
      </c>
      <c r="K77" s="31">
        <f>IF(SUM('Total Number of Participants'!B68:J68)&gt;0,'Food Costs'!K77/SUM('Total Number of Participants'!B68:J68)," ")</f>
        <v>50.102084022494211</v>
      </c>
    </row>
    <row r="78" spans="1:11" ht="12" customHeight="1" x14ac:dyDescent="0.2">
      <c r="A78" s="7" t="str">
        <f>'Pregnant Women Participating'!A69</f>
        <v>Wyoming</v>
      </c>
      <c r="B78" s="31">
        <v>50.345599999999997</v>
      </c>
      <c r="C78" s="32">
        <v>50.794400000000003</v>
      </c>
      <c r="D78" s="32">
        <v>53.969900000000003</v>
      </c>
      <c r="E78" s="32">
        <v>55.857900000000001</v>
      </c>
      <c r="F78" s="32">
        <v>54.258800000000001</v>
      </c>
      <c r="G78" s="32">
        <v>57.639299999999999</v>
      </c>
      <c r="H78" s="32">
        <v>51.841500000000003</v>
      </c>
      <c r="I78" s="32">
        <v>57.533200000000001</v>
      </c>
      <c r="J78" s="42">
        <v>59.201500000000003</v>
      </c>
      <c r="K78" s="31">
        <f>IF(SUM('Total Number of Participants'!B69:J69)&gt;0,'Food Costs'!K78/SUM('Total Number of Participants'!B69:J69)," ")</f>
        <v>54.609688632497594</v>
      </c>
    </row>
    <row r="79" spans="1:11" ht="12" customHeight="1" x14ac:dyDescent="0.2">
      <c r="A79" s="7" t="str">
        <f>'Pregnant Women Participating'!A70</f>
        <v>Ute Mountain Ute Tribe, CO</v>
      </c>
      <c r="B79" s="31">
        <v>73.081299999999999</v>
      </c>
      <c r="C79" s="32">
        <v>66.343800000000002</v>
      </c>
      <c r="D79" s="32">
        <v>64.5</v>
      </c>
      <c r="E79" s="32">
        <v>62.689700000000002</v>
      </c>
      <c r="F79" s="32">
        <v>63.6081</v>
      </c>
      <c r="G79" s="32">
        <v>64.496499999999997</v>
      </c>
      <c r="H79" s="32">
        <v>70.052199999999999</v>
      </c>
      <c r="I79" s="32">
        <v>70.0672</v>
      </c>
      <c r="J79" s="42">
        <v>64.417900000000003</v>
      </c>
      <c r="K79" s="31">
        <f>IF(SUM('Total Number of Participants'!B70:J70)&gt;0,'Food Costs'!K79/SUM('Total Number of Participants'!B70:J70)," ")</f>
        <v>66.436022819885906</v>
      </c>
    </row>
    <row r="80" spans="1:11" ht="12" customHeight="1" x14ac:dyDescent="0.2">
      <c r="A80" s="7" t="str">
        <f>'Pregnant Women Participating'!A71</f>
        <v>Omaha Sioux, NE</v>
      </c>
      <c r="B80" s="31">
        <v>69.102199999999996</v>
      </c>
      <c r="C80" s="32">
        <v>69.307299999999998</v>
      </c>
      <c r="D80" s="32">
        <v>69.871600000000001</v>
      </c>
      <c r="E80" s="32">
        <v>75.741200000000006</v>
      </c>
      <c r="F80" s="32">
        <v>68.603700000000003</v>
      </c>
      <c r="G80" s="32">
        <v>61.933300000000003</v>
      </c>
      <c r="H80" s="32">
        <v>70.562799999999996</v>
      </c>
      <c r="I80" s="32">
        <v>68.546999999999997</v>
      </c>
      <c r="J80" s="42">
        <v>62.578899999999997</v>
      </c>
      <c r="K80" s="31">
        <f>IF(SUM('Total Number of Participants'!B71:J71)&gt;0,'Food Costs'!K80/SUM('Total Number of Participants'!B71:J71)," ")</f>
        <v>68.472332015810281</v>
      </c>
    </row>
    <row r="81" spans="1:11" ht="12" customHeight="1" x14ac:dyDescent="0.2">
      <c r="A81" s="7" t="str">
        <f>'Pregnant Women Participating'!A72</f>
        <v>Santee Sioux, NE</v>
      </c>
      <c r="B81" s="31">
        <v>72.0351</v>
      </c>
      <c r="C81" s="32">
        <v>47.673099999999998</v>
      </c>
      <c r="D81" s="32">
        <v>77.8125</v>
      </c>
      <c r="E81" s="32">
        <v>75.803600000000003</v>
      </c>
      <c r="F81" s="32">
        <v>71.442300000000003</v>
      </c>
      <c r="G81" s="32">
        <v>77.269199999999998</v>
      </c>
      <c r="H81" s="32">
        <v>91.410700000000006</v>
      </c>
      <c r="I81" s="32">
        <v>75.932199999999995</v>
      </c>
      <c r="J81" s="42">
        <v>76.451599999999999</v>
      </c>
      <c r="K81" s="31">
        <f>IF(SUM('Total Number of Participants'!B72:J72)&gt;0,'Food Costs'!K81/SUM('Total Number of Participants'!B72:J72)," ")</f>
        <v>74.163967611336034</v>
      </c>
    </row>
    <row r="82" spans="1:11" ht="12" customHeight="1" x14ac:dyDescent="0.2">
      <c r="A82" s="7" t="str">
        <f>'Pregnant Women Participating'!A73</f>
        <v>Winnebago Tribe, NE</v>
      </c>
      <c r="B82" s="31">
        <v>61.074300000000001</v>
      </c>
      <c r="C82" s="32">
        <v>66.166700000000006</v>
      </c>
      <c r="D82" s="32">
        <v>75.223100000000002</v>
      </c>
      <c r="E82" s="32">
        <v>77.5351</v>
      </c>
      <c r="F82" s="32">
        <v>76.257400000000004</v>
      </c>
      <c r="G82" s="32">
        <v>72.7423</v>
      </c>
      <c r="H82" s="32">
        <v>106.3918</v>
      </c>
      <c r="I82" s="32">
        <v>109.9688</v>
      </c>
      <c r="J82" s="42">
        <v>82.06</v>
      </c>
      <c r="K82" s="31">
        <f>IF(SUM('Total Number of Participants'!B73:J73)&gt;0,'Food Costs'!K82/SUM('Total Number of Participants'!B73:J73)," ")</f>
        <v>79.003952569169954</v>
      </c>
    </row>
    <row r="83" spans="1:11" ht="12" customHeight="1" x14ac:dyDescent="0.2">
      <c r="A83" s="7" t="str">
        <f>'Pregnant Women Participating'!A74</f>
        <v>Standing Rock Sioux Tribe, ND</v>
      </c>
      <c r="B83" s="31">
        <v>85.026499999999999</v>
      </c>
      <c r="C83" s="32">
        <v>88.847300000000004</v>
      </c>
      <c r="D83" s="32">
        <v>84.144000000000005</v>
      </c>
      <c r="E83" s="32">
        <v>87.125</v>
      </c>
      <c r="F83" s="32">
        <v>37.782800000000002</v>
      </c>
      <c r="G83" s="32">
        <v>78.629499999999993</v>
      </c>
      <c r="H83" s="32">
        <v>62.704300000000003</v>
      </c>
      <c r="I83" s="32">
        <v>71.527600000000007</v>
      </c>
      <c r="J83" s="42">
        <v>68.281899999999993</v>
      </c>
      <c r="K83" s="31">
        <f>IF(SUM('Total Number of Participants'!B74:J74)&gt;0,'Food Costs'!K83/SUM('Total Number of Participants'!B74:J74)," ")</f>
        <v>73.691580756013749</v>
      </c>
    </row>
    <row r="84" spans="1:11" ht="12" customHeight="1" x14ac:dyDescent="0.2">
      <c r="A84" s="7" t="str">
        <f>'Pregnant Women Participating'!A75</f>
        <v>Three Affiliated Tribes, ND</v>
      </c>
      <c r="B84" s="31">
        <v>75.795900000000003</v>
      </c>
      <c r="C84" s="32">
        <v>75.838399999999993</v>
      </c>
      <c r="D84" s="32">
        <v>75.857100000000003</v>
      </c>
      <c r="E84" s="32">
        <v>85.674700000000001</v>
      </c>
      <c r="F84" s="32">
        <v>69.372299999999996</v>
      </c>
      <c r="G84" s="32">
        <v>70.775300000000001</v>
      </c>
      <c r="H84" s="32">
        <v>89.931799999999996</v>
      </c>
      <c r="I84" s="32">
        <v>75.976699999999994</v>
      </c>
      <c r="J84" s="42">
        <v>79</v>
      </c>
      <c r="K84" s="31">
        <f>IF(SUM('Total Number of Participants'!B75:J75)&gt;0,'Food Costs'!K84/SUM('Total Number of Participants'!B75:J75)," ")</f>
        <v>77.450669914738128</v>
      </c>
    </row>
    <row r="85" spans="1:11" ht="12" customHeight="1" x14ac:dyDescent="0.2">
      <c r="A85" s="7" t="str">
        <f>'Pregnant Women Participating'!A76</f>
        <v>Cheyenne River Sioux, SD</v>
      </c>
      <c r="B85" s="31">
        <v>68.007599999999996</v>
      </c>
      <c r="C85" s="32">
        <v>70.328299999999999</v>
      </c>
      <c r="D85" s="32">
        <v>73.317400000000006</v>
      </c>
      <c r="E85" s="32">
        <v>85.536600000000007</v>
      </c>
      <c r="F85" s="32">
        <v>71.907799999999995</v>
      </c>
      <c r="G85" s="32">
        <v>78.404200000000003</v>
      </c>
      <c r="H85" s="32">
        <v>150.44810000000001</v>
      </c>
      <c r="I85" s="32">
        <v>158.33029999999999</v>
      </c>
      <c r="J85" s="42">
        <v>156.9007</v>
      </c>
      <c r="K85" s="31">
        <f>IF(SUM('Total Number of Participants'!B76:J76)&gt;0,'Food Costs'!K85/SUM('Total Number of Participants'!B76:J76)," ")</f>
        <v>99.11272727272727</v>
      </c>
    </row>
    <row r="86" spans="1:11" ht="12" customHeight="1" x14ac:dyDescent="0.2">
      <c r="A86" s="7" t="str">
        <f>'Pregnant Women Participating'!A77</f>
        <v>Rosebud Sioux, SD</v>
      </c>
      <c r="B86" s="31">
        <v>77.777299999999997</v>
      </c>
      <c r="C86" s="32">
        <v>82.139399999999995</v>
      </c>
      <c r="D86" s="32">
        <v>49.604300000000002</v>
      </c>
      <c r="E86" s="32">
        <v>50.910600000000002</v>
      </c>
      <c r="F86" s="32">
        <v>68.953999999999994</v>
      </c>
      <c r="G86" s="32">
        <v>76.5274</v>
      </c>
      <c r="H86" s="32">
        <v>73.130700000000004</v>
      </c>
      <c r="I86" s="32">
        <v>73.832899999999995</v>
      </c>
      <c r="J86" s="42">
        <v>86.485100000000003</v>
      </c>
      <c r="K86" s="31">
        <f>IF(SUM('Total Number of Participants'!B77:J77)&gt;0,'Food Costs'!K86/SUM('Total Number of Participants'!B77:J77)," ")</f>
        <v>71.121427555808339</v>
      </c>
    </row>
    <row r="87" spans="1:11" ht="12" customHeight="1" x14ac:dyDescent="0.2">
      <c r="A87" s="7" t="str">
        <f>'Pregnant Women Participating'!A78</f>
        <v>Northern Arapahoe, WY</v>
      </c>
      <c r="B87" s="31">
        <v>61.311900000000001</v>
      </c>
      <c r="C87" s="32">
        <v>61.752499999999998</v>
      </c>
      <c r="D87" s="32">
        <v>60.689100000000003</v>
      </c>
      <c r="E87" s="32">
        <v>67.313100000000006</v>
      </c>
      <c r="F87" s="32">
        <v>57.110500000000002</v>
      </c>
      <c r="G87" s="32">
        <v>64.522599999999997</v>
      </c>
      <c r="H87" s="32">
        <v>66.062799999999996</v>
      </c>
      <c r="I87" s="32">
        <v>75.802999999999997</v>
      </c>
      <c r="J87" s="42">
        <v>66.705600000000004</v>
      </c>
      <c r="K87" s="31">
        <f>IF(SUM('Total Number of Participants'!B78:J78)&gt;0,'Food Costs'!K87/SUM('Total Number of Participants'!B78:J78)," ")</f>
        <v>64.64226289517471</v>
      </c>
    </row>
    <row r="88" spans="1:11" ht="12" customHeight="1" x14ac:dyDescent="0.2">
      <c r="A88" s="7" t="str">
        <f>'Pregnant Women Participating'!A79</f>
        <v>Shoshone Tribe, WY</v>
      </c>
      <c r="B88" s="31">
        <v>56.444400000000002</v>
      </c>
      <c r="C88" s="32">
        <v>52.567900000000002</v>
      </c>
      <c r="D88" s="32">
        <v>58.7532</v>
      </c>
      <c r="E88" s="32">
        <v>217.27590000000001</v>
      </c>
      <c r="F88" s="32">
        <v>252.04</v>
      </c>
      <c r="G88" s="32">
        <v>273.95650000000001</v>
      </c>
      <c r="H88" s="32">
        <v>255.44589999999999</v>
      </c>
      <c r="I88" s="32">
        <v>233.37039999999999</v>
      </c>
      <c r="J88" s="42">
        <v>233.37039999999999</v>
      </c>
      <c r="K88" s="31">
        <f>IF(SUM('Total Number of Participants'!B79:J79)&gt;0,'Food Costs'!K88/SUM('Total Number of Participants'!B79:J79)," ")</f>
        <v>178.01398601398603</v>
      </c>
    </row>
    <row r="89" spans="1:11" s="16" customFormat="1" ht="24.75" customHeight="1" x14ac:dyDescent="0.2">
      <c r="A89" s="13" t="e">
        <f>'Pregnant Women Participating'!#REF!</f>
        <v>#REF!</v>
      </c>
      <c r="B89" s="33">
        <v>40.745800000000003</v>
      </c>
      <c r="C89" s="34">
        <v>41.880499999999998</v>
      </c>
      <c r="D89" s="34">
        <v>66.388999999999996</v>
      </c>
      <c r="E89" s="34">
        <v>45.938899999999997</v>
      </c>
      <c r="F89" s="34">
        <v>52.229300000000002</v>
      </c>
      <c r="G89" s="34">
        <v>54.174799999999998</v>
      </c>
      <c r="H89" s="34">
        <v>53.365699999999997</v>
      </c>
      <c r="I89" s="34">
        <v>53.205800000000004</v>
      </c>
      <c r="J89" s="41">
        <v>53.573399999999999</v>
      </c>
      <c r="K89" s="45" t="e">
        <f>IF(SUM('Total Number of Participants'!#REF!)&gt;0,'Food Costs'!K89/SUM('Total Number of Participants'!#REF!)," ")</f>
        <v>#REF!</v>
      </c>
    </row>
    <row r="90" spans="1:11" ht="12" customHeight="1" x14ac:dyDescent="0.2">
      <c r="A90" s="8" t="str">
        <f>'Pregnant Women Participating'!A80</f>
        <v>Alaska</v>
      </c>
      <c r="B90" s="31">
        <v>7.4494999999999996</v>
      </c>
      <c r="C90" s="32">
        <v>63.563600000000001</v>
      </c>
      <c r="D90" s="32">
        <v>66.822400000000002</v>
      </c>
      <c r="E90" s="32">
        <v>69.013199999999998</v>
      </c>
      <c r="F90" s="32">
        <v>67.180000000000007</v>
      </c>
      <c r="G90" s="32">
        <v>69.738600000000005</v>
      </c>
      <c r="H90" s="32">
        <v>74.508200000000002</v>
      </c>
      <c r="I90" s="32">
        <v>74.532700000000006</v>
      </c>
      <c r="J90" s="42">
        <v>82.843999999999994</v>
      </c>
      <c r="K90" s="31">
        <f>IF(SUM('Total Number of Participants'!B80:J80)&gt;0,'Food Costs'!K90/SUM('Total Number of Participants'!B80:J80)," ")</f>
        <v>64.51276695575838</v>
      </c>
    </row>
    <row r="91" spans="1:11" ht="12" customHeight="1" x14ac:dyDescent="0.2">
      <c r="A91" s="8" t="str">
        <f>'Pregnant Women Participating'!A81</f>
        <v>American Samoa</v>
      </c>
      <c r="B91" s="31">
        <v>96.81</v>
      </c>
      <c r="C91" s="32">
        <v>92.396000000000001</v>
      </c>
      <c r="D91" s="32">
        <v>95.400800000000004</v>
      </c>
      <c r="E91" s="32">
        <v>102.56529999999999</v>
      </c>
      <c r="F91" s="32">
        <v>94.3095</v>
      </c>
      <c r="G91" s="32">
        <v>94.748599999999996</v>
      </c>
      <c r="H91" s="32">
        <v>102.82299999999999</v>
      </c>
      <c r="I91" s="32">
        <v>105.6478</v>
      </c>
      <c r="J91" s="42">
        <v>101.86320000000001</v>
      </c>
      <c r="K91" s="31">
        <f>IF(SUM('Total Number of Participants'!B81:J81)&gt;0,'Food Costs'!K91/SUM('Total Number of Participants'!B81:J81)," ")</f>
        <v>98.517398141529668</v>
      </c>
    </row>
    <row r="92" spans="1:11" ht="12" customHeight="1" x14ac:dyDescent="0.2">
      <c r="A92" s="8" t="str">
        <f>'Pregnant Women Participating'!A82</f>
        <v>California</v>
      </c>
      <c r="B92" s="31">
        <v>63.788499999999999</v>
      </c>
      <c r="C92" s="32">
        <v>64.604200000000006</v>
      </c>
      <c r="D92" s="32">
        <v>65.846999999999994</v>
      </c>
      <c r="E92" s="32">
        <v>68.170199999999994</v>
      </c>
      <c r="F92" s="32">
        <v>66.875399999999999</v>
      </c>
      <c r="G92" s="32">
        <v>67.126300000000001</v>
      </c>
      <c r="H92" s="32">
        <v>67.390299999999996</v>
      </c>
      <c r="I92" s="32">
        <v>66.041399999999996</v>
      </c>
      <c r="J92" s="42">
        <v>66.288899999999998</v>
      </c>
      <c r="K92" s="31">
        <f>IF(SUM('Total Number of Participants'!B82:J82)&gt;0,'Food Costs'!K92/SUM('Total Number of Participants'!B82:J82)," ")</f>
        <v>66.242365642560372</v>
      </c>
    </row>
    <row r="93" spans="1:11" ht="12" customHeight="1" x14ac:dyDescent="0.2">
      <c r="A93" s="8" t="str">
        <f>'Pregnant Women Participating'!A83</f>
        <v>Guam</v>
      </c>
      <c r="B93" s="31">
        <v>84.836399999999998</v>
      </c>
      <c r="C93" s="32">
        <v>86.616699999999994</v>
      </c>
      <c r="D93" s="32">
        <v>85.205100000000002</v>
      </c>
      <c r="E93" s="32">
        <v>89.599699999999999</v>
      </c>
      <c r="F93" s="32">
        <v>90.367900000000006</v>
      </c>
      <c r="G93" s="32">
        <v>90.998900000000006</v>
      </c>
      <c r="H93" s="32">
        <v>91.049499999999995</v>
      </c>
      <c r="I93" s="32">
        <v>88.272900000000007</v>
      </c>
      <c r="J93" s="42">
        <v>91.418700000000001</v>
      </c>
      <c r="K93" s="31">
        <f>IF(SUM('Total Number of Participants'!B83:J83)&gt;0,'Food Costs'!K93/SUM('Total Number of Participants'!B83:J83)," ")</f>
        <v>88.736320073288468</v>
      </c>
    </row>
    <row r="94" spans="1:11" ht="12" customHeight="1" x14ac:dyDescent="0.2">
      <c r="A94" s="8" t="str">
        <f>'Pregnant Women Participating'!A84</f>
        <v>Hawaii</v>
      </c>
      <c r="B94" s="31">
        <v>72.965199999999996</v>
      </c>
      <c r="C94" s="32">
        <v>71.200500000000005</v>
      </c>
      <c r="D94" s="32">
        <v>90.781000000000006</v>
      </c>
      <c r="E94" s="32">
        <v>57.303100000000001</v>
      </c>
      <c r="F94" s="32">
        <v>71.254499999999993</v>
      </c>
      <c r="G94" s="32">
        <v>72.480400000000003</v>
      </c>
      <c r="H94" s="32">
        <v>74.139099999999999</v>
      </c>
      <c r="I94" s="32">
        <v>71.827500000000001</v>
      </c>
      <c r="J94" s="42">
        <v>72.303799999999995</v>
      </c>
      <c r="K94" s="31">
        <f>IF(SUM('Total Number of Participants'!B84:J84)&gt;0,'Food Costs'!K94/SUM('Total Number of Participants'!B84:J84)," ")</f>
        <v>72.660918618329589</v>
      </c>
    </row>
    <row r="95" spans="1:11" ht="12" customHeight="1" x14ac:dyDescent="0.2">
      <c r="A95" s="8" t="str">
        <f>'Pregnant Women Participating'!A85</f>
        <v>Idaho</v>
      </c>
      <c r="B95" s="31">
        <v>45.261299999999999</v>
      </c>
      <c r="C95" s="32">
        <v>47.011600000000001</v>
      </c>
      <c r="D95" s="32">
        <v>50.93</v>
      </c>
      <c r="E95" s="32">
        <v>50.928699999999999</v>
      </c>
      <c r="F95" s="32">
        <v>50.048000000000002</v>
      </c>
      <c r="G95" s="32">
        <v>51.0167</v>
      </c>
      <c r="H95" s="32">
        <v>49.485900000000001</v>
      </c>
      <c r="I95" s="32">
        <v>51.982300000000002</v>
      </c>
      <c r="J95" s="42">
        <v>51.315300000000001</v>
      </c>
      <c r="K95" s="31">
        <f>IF(SUM('Total Number of Participants'!B85:J85)&gt;0,'Food Costs'!K95/SUM('Total Number of Participants'!B85:J85)," ")</f>
        <v>49.788089531798342</v>
      </c>
    </row>
    <row r="96" spans="1:11" ht="12" customHeight="1" x14ac:dyDescent="0.2">
      <c r="A96" s="8" t="str">
        <f>'Pregnant Women Participating'!A86</f>
        <v>Nevada</v>
      </c>
      <c r="B96" s="31">
        <v>48.578400000000002</v>
      </c>
      <c r="C96" s="32">
        <v>54.670999999999999</v>
      </c>
      <c r="D96" s="32">
        <v>55.7072</v>
      </c>
      <c r="E96" s="32">
        <v>82.189400000000006</v>
      </c>
      <c r="F96" s="32">
        <v>34.686900000000001</v>
      </c>
      <c r="G96" s="32">
        <v>56.823700000000002</v>
      </c>
      <c r="H96" s="32">
        <v>57.588999999999999</v>
      </c>
      <c r="I96" s="32">
        <v>57.4876</v>
      </c>
      <c r="J96" s="42">
        <v>53.498899999999999</v>
      </c>
      <c r="K96" s="31">
        <f>IF(SUM('Total Number of Participants'!B86:J86)&gt;0,'Food Costs'!K96/SUM('Total Number of Participants'!B86:J86)," ")</f>
        <v>55.684584736353912</v>
      </c>
    </row>
    <row r="97" spans="1:11" ht="12" customHeight="1" x14ac:dyDescent="0.2">
      <c r="A97" s="8" t="str">
        <f>'Pregnant Women Participating'!A87</f>
        <v>Oregon</v>
      </c>
      <c r="B97" s="31">
        <v>27.7804</v>
      </c>
      <c r="C97" s="32">
        <v>60.046999999999997</v>
      </c>
      <c r="D97" s="32">
        <v>64.852800000000002</v>
      </c>
      <c r="E97" s="32">
        <v>39.628599999999999</v>
      </c>
      <c r="F97" s="32">
        <v>57.582000000000001</v>
      </c>
      <c r="G97" s="32">
        <v>50.869100000000003</v>
      </c>
      <c r="H97" s="32">
        <v>50.261600000000001</v>
      </c>
      <c r="I97" s="32">
        <v>59.775100000000002</v>
      </c>
      <c r="J97" s="42">
        <v>48.570900000000002</v>
      </c>
      <c r="K97" s="31">
        <f>IF(SUM('Total Number of Participants'!B87:J87)&gt;0,'Food Costs'!K97/SUM('Total Number of Participants'!B87:J87)," ")</f>
        <v>51.016680686659605</v>
      </c>
    </row>
    <row r="98" spans="1:11" ht="12" customHeight="1" x14ac:dyDescent="0.2">
      <c r="A98" s="8" t="str">
        <f>'Pregnant Women Participating'!A88</f>
        <v>Washington</v>
      </c>
      <c r="B98" s="31">
        <v>66.938800000000001</v>
      </c>
      <c r="C98" s="32">
        <v>51.862299999999998</v>
      </c>
      <c r="D98" s="32">
        <v>53.7042</v>
      </c>
      <c r="E98" s="32">
        <v>38.345700000000001</v>
      </c>
      <c r="F98" s="32">
        <v>52.727800000000002</v>
      </c>
      <c r="G98" s="32">
        <v>53.478400000000001</v>
      </c>
      <c r="H98" s="32">
        <v>54.778700000000001</v>
      </c>
      <c r="I98" s="32">
        <v>54.5989</v>
      </c>
      <c r="J98" s="42">
        <v>54.744199999999999</v>
      </c>
      <c r="K98" s="31">
        <f>IF(SUM('Total Number of Participants'!B88:J88)&gt;0,'Food Costs'!K98/SUM('Total Number of Participants'!B88:J88)," ")</f>
        <v>53.457297647366524</v>
      </c>
    </row>
    <row r="99" spans="1:11" ht="12" customHeight="1" x14ac:dyDescent="0.2">
      <c r="A99" s="8" t="str">
        <f>'Pregnant Women Participating'!A89</f>
        <v>Northern Marianas</v>
      </c>
      <c r="B99" s="31">
        <v>84.784499999999994</v>
      </c>
      <c r="C99" s="32">
        <v>82.493899999999996</v>
      </c>
      <c r="D99" s="32">
        <v>83.308000000000007</v>
      </c>
      <c r="E99" s="32">
        <v>83.076999999999998</v>
      </c>
      <c r="F99" s="32">
        <v>81.257400000000004</v>
      </c>
      <c r="G99" s="32">
        <v>83.518000000000001</v>
      </c>
      <c r="H99" s="32">
        <v>86.395899999999997</v>
      </c>
      <c r="I99" s="32">
        <v>88.249300000000005</v>
      </c>
      <c r="J99" s="42">
        <v>90.637900000000002</v>
      </c>
      <c r="K99" s="31">
        <f>IF(SUM('Total Number of Participants'!B89:J89)&gt;0,'Food Costs'!K99/SUM('Total Number of Participants'!B89:J89)," ")</f>
        <v>84.854361240827217</v>
      </c>
    </row>
    <row r="100" spans="1:11" ht="12" customHeight="1" x14ac:dyDescent="0.2">
      <c r="A100" s="8" t="str">
        <f>'Pregnant Women Participating'!A90</f>
        <v>Inter-Tribal Council, NV</v>
      </c>
      <c r="B100" s="31">
        <v>44.034199999999998</v>
      </c>
      <c r="C100" s="32">
        <v>42.271099999999997</v>
      </c>
      <c r="D100" s="32">
        <v>62.618600000000001</v>
      </c>
      <c r="E100" s="32">
        <v>35.758600000000001</v>
      </c>
      <c r="F100" s="32">
        <v>44.104700000000001</v>
      </c>
      <c r="G100" s="32">
        <v>46.621400000000001</v>
      </c>
      <c r="H100" s="32">
        <v>45.1464</v>
      </c>
      <c r="I100" s="32">
        <v>73.388499999999993</v>
      </c>
      <c r="J100" s="42">
        <v>58.297400000000003</v>
      </c>
      <c r="K100" s="31">
        <f>IF(SUM('Total Number of Participants'!B90:J90)&gt;0,'Food Costs'!K100/SUM('Total Number of Participants'!B90:J90)," ")</f>
        <v>50.110716238381627</v>
      </c>
    </row>
    <row r="101" spans="1:11" s="16" customFormat="1" ht="24.75" customHeight="1" x14ac:dyDescent="0.2">
      <c r="A101" s="13" t="e">
        <f>'Pregnant Women Participating'!#REF!</f>
        <v>#REF!</v>
      </c>
      <c r="B101" s="33">
        <v>60.736499999999999</v>
      </c>
      <c r="C101" s="34">
        <v>62.586100000000002</v>
      </c>
      <c r="D101" s="34">
        <v>64.507300000000001</v>
      </c>
      <c r="E101" s="34">
        <v>63.764699999999998</v>
      </c>
      <c r="F101" s="34">
        <v>63.5426</v>
      </c>
      <c r="G101" s="34">
        <v>64.377600000000001</v>
      </c>
      <c r="H101" s="34">
        <v>64.769400000000005</v>
      </c>
      <c r="I101" s="34">
        <v>64.312700000000007</v>
      </c>
      <c r="J101" s="41">
        <v>63.8429</v>
      </c>
      <c r="K101" s="45" t="e">
        <f>IF(SUM('Total Number of Participants'!#REF!)&gt;0,'Food Costs'!K101/SUM('Total Number of Participants'!#REF!)," ")</f>
        <v>#REF!</v>
      </c>
    </row>
    <row r="102" spans="1:11" s="28" customFormat="1" ht="16.5" customHeight="1" thickBot="1" x14ac:dyDescent="0.25">
      <c r="A102" s="25" t="e">
        <f>'Pregnant Women Participating'!#REF!</f>
        <v>#REF!</v>
      </c>
      <c r="B102" s="35">
        <v>52.883899999999997</v>
      </c>
      <c r="C102" s="36">
        <v>56.211500000000001</v>
      </c>
      <c r="D102" s="36">
        <v>65.244500000000002</v>
      </c>
      <c r="E102" s="36">
        <v>59.369300000000003</v>
      </c>
      <c r="F102" s="36">
        <v>58.681100000000001</v>
      </c>
      <c r="G102" s="36">
        <v>60.114699999999999</v>
      </c>
      <c r="H102" s="36">
        <v>62.1295</v>
      </c>
      <c r="I102" s="36">
        <v>62.083100000000002</v>
      </c>
      <c r="J102" s="43">
        <v>59.996499999999997</v>
      </c>
      <c r="K102" s="46" t="e">
        <f>IF(SUM('Total Number of Participants'!#REF!)&gt;0,'Food Costs'!K102/SUM('Total Number of Participants'!#REF!)," ")</f>
        <v>#REF!</v>
      </c>
    </row>
    <row r="103" spans="1:11" ht="12.75" customHeight="1" thickTop="1" x14ac:dyDescent="0.2">
      <c r="A103" s="9"/>
    </row>
    <row r="104" spans="1:11" x14ac:dyDescent="0.2">
      <c r="A104" s="9"/>
    </row>
    <row r="105" spans="1:11" customFormat="1" ht="12.75" x14ac:dyDescent="0.2">
      <c r="A105" s="10" t="s">
        <v>1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</row>
    <row r="106" spans="1:11" ht="12.75" customHeight="1" x14ac:dyDescent="0.2"/>
    <row r="107" spans="1:11" ht="12.75" customHeight="1" x14ac:dyDescent="0.2"/>
    <row r="108" spans="1:11" ht="12.75" customHeight="1" x14ac:dyDescent="0.2"/>
    <row r="109" spans="1:11" ht="12.75" customHeight="1" x14ac:dyDescent="0.2"/>
    <row r="110" spans="1:11" ht="12.75" customHeight="1" x14ac:dyDescent="0.2"/>
    <row r="111" spans="1:11" ht="12.75" customHeight="1" x14ac:dyDescent="0.2"/>
    <row r="112" spans="1:11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K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9" width="11.7109375" style="3" customWidth="1"/>
    <col min="10" max="11" width="13.7109375" style="3" customWidth="1"/>
    <col min="12" max="16384" width="9.140625" style="3"/>
  </cols>
  <sheetData>
    <row r="1" spans="1:11" ht="12" customHeight="1" x14ac:dyDescent="0.2">
      <c r="A1" s="10" t="s">
        <v>3</v>
      </c>
      <c r="B1" s="2"/>
      <c r="C1" s="2"/>
      <c r="D1" s="2"/>
      <c r="E1" s="2"/>
      <c r="F1" s="2"/>
      <c r="G1" s="2"/>
      <c r="H1" s="2"/>
      <c r="I1" s="2"/>
      <c r="J1" s="2"/>
    </row>
    <row r="2" spans="1:11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</row>
    <row r="3" spans="1:11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</row>
    <row r="4" spans="1:11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24" customHeight="1" x14ac:dyDescent="0.2">
      <c r="A5" s="6" t="s">
        <v>0</v>
      </c>
      <c r="B5" s="17" t="e">
        <f>DATE(RIGHT(A2,4)-1,10,1)</f>
        <v>#REF!</v>
      </c>
      <c r="C5" s="18" t="e">
        <f>DATE(RIGHT(A2,4)-1,11,1)</f>
        <v>#REF!</v>
      </c>
      <c r="D5" s="18" t="e">
        <f>DATE(RIGHT(A2,4)-1,12,1)</f>
        <v>#REF!</v>
      </c>
      <c r="E5" s="18" t="e">
        <f>DATE(RIGHT(A2,4),1,1)</f>
        <v>#REF!</v>
      </c>
      <c r="F5" s="18" t="e">
        <f>DATE(RIGHT(A2,4),2,1)</f>
        <v>#REF!</v>
      </c>
      <c r="G5" s="18" t="e">
        <f>DATE(RIGHT(A2,4),3,1)</f>
        <v>#REF!</v>
      </c>
      <c r="H5" s="18" t="e">
        <f>DATE(RIGHT(A2,4),4,1)</f>
        <v>#REF!</v>
      </c>
      <c r="I5" s="18" t="e">
        <f>DATE(RIGHT(A2,4),5,1)</f>
        <v>#REF!</v>
      </c>
      <c r="J5" s="44" t="e">
        <f>DATE(RIGHT(A2,4),6,1)</f>
        <v>#REF!</v>
      </c>
      <c r="K5" s="11" t="s">
        <v>17</v>
      </c>
    </row>
    <row r="6" spans="1:11" ht="12" customHeight="1" x14ac:dyDescent="0.2">
      <c r="A6" s="7" t="str">
        <f>'Pregnant Women Participating'!A2</f>
        <v>Connecticut</v>
      </c>
      <c r="B6" s="12">
        <v>3011112</v>
      </c>
      <c r="C6" s="4">
        <v>2873227</v>
      </c>
      <c r="D6" s="4">
        <v>3102341</v>
      </c>
      <c r="E6" s="4">
        <v>3229011</v>
      </c>
      <c r="F6" s="4">
        <v>2777226</v>
      </c>
      <c r="G6" s="4">
        <v>3242523</v>
      </c>
      <c r="H6" s="4">
        <v>3119260</v>
      </c>
      <c r="I6" s="4">
        <v>3203013</v>
      </c>
      <c r="J6" s="39">
        <v>3145786</v>
      </c>
      <c r="K6" s="12">
        <f t="shared" ref="K6:K102" si="0">IF(SUM(B6:J6)&gt;0,SUM(B6:J6)," ")</f>
        <v>27703499</v>
      </c>
    </row>
    <row r="7" spans="1:11" ht="12" customHeight="1" x14ac:dyDescent="0.2">
      <c r="A7" s="7" t="str">
        <f>'Pregnant Women Participating'!A3</f>
        <v>Maine</v>
      </c>
      <c r="B7" s="12">
        <v>891107</v>
      </c>
      <c r="C7" s="4">
        <v>958437</v>
      </c>
      <c r="D7" s="4">
        <v>974758</v>
      </c>
      <c r="E7" s="4">
        <v>1001245</v>
      </c>
      <c r="F7" s="4">
        <v>924383</v>
      </c>
      <c r="G7" s="4">
        <v>1021098</v>
      </c>
      <c r="H7" s="4">
        <v>1008873</v>
      </c>
      <c r="I7" s="4">
        <v>1038916</v>
      </c>
      <c r="J7" s="39">
        <v>1068509</v>
      </c>
      <c r="K7" s="12">
        <f t="shared" si="0"/>
        <v>8887326</v>
      </c>
    </row>
    <row r="8" spans="1:11" ht="12" customHeight="1" x14ac:dyDescent="0.2">
      <c r="A8" s="7" t="str">
        <f>'Pregnant Women Participating'!A4</f>
        <v>Massachusetts</v>
      </c>
      <c r="B8" s="12">
        <v>7244863</v>
      </c>
      <c r="C8" s="4">
        <v>6990098</v>
      </c>
      <c r="D8" s="4">
        <v>7043137</v>
      </c>
      <c r="E8" s="4">
        <v>7419756</v>
      </c>
      <c r="F8" s="4">
        <v>7127307</v>
      </c>
      <c r="G8" s="4">
        <v>7257492</v>
      </c>
      <c r="H8" s="4">
        <v>7320573</v>
      </c>
      <c r="I8" s="4">
        <v>7230302</v>
      </c>
      <c r="J8" s="39">
        <v>7204384</v>
      </c>
      <c r="K8" s="12">
        <f t="shared" si="0"/>
        <v>64837912</v>
      </c>
    </row>
    <row r="9" spans="1:11" ht="12" customHeight="1" x14ac:dyDescent="0.2">
      <c r="A9" s="7" t="str">
        <f>'Pregnant Women Participating'!A5</f>
        <v>New Hampshire</v>
      </c>
      <c r="B9" s="12">
        <v>566885</v>
      </c>
      <c r="C9" s="4">
        <v>578991</v>
      </c>
      <c r="D9" s="4">
        <v>591220</v>
      </c>
      <c r="E9" s="4">
        <v>634072</v>
      </c>
      <c r="F9" s="4">
        <v>595695</v>
      </c>
      <c r="G9" s="4">
        <v>609329</v>
      </c>
      <c r="H9" s="4">
        <v>631983</v>
      </c>
      <c r="I9" s="4">
        <v>607808</v>
      </c>
      <c r="J9" s="39">
        <v>618518</v>
      </c>
      <c r="K9" s="12">
        <f t="shared" si="0"/>
        <v>5434501</v>
      </c>
    </row>
    <row r="10" spans="1:11" ht="12" customHeight="1" x14ac:dyDescent="0.2">
      <c r="A10" s="7" t="str">
        <f>'Pregnant Women Participating'!A6</f>
        <v>New York</v>
      </c>
      <c r="B10" s="12">
        <v>32486587</v>
      </c>
      <c r="C10" s="4">
        <v>32664827</v>
      </c>
      <c r="D10" s="4">
        <v>32654132</v>
      </c>
      <c r="E10" s="4">
        <v>34066364</v>
      </c>
      <c r="F10" s="4">
        <v>33547392</v>
      </c>
      <c r="G10" s="4">
        <v>33482502</v>
      </c>
      <c r="H10" s="4">
        <v>34472245</v>
      </c>
      <c r="I10" s="4">
        <v>34047305</v>
      </c>
      <c r="J10" s="39">
        <v>34731349</v>
      </c>
      <c r="K10" s="12">
        <f t="shared" si="0"/>
        <v>302152703</v>
      </c>
    </row>
    <row r="11" spans="1:11" ht="12" customHeight="1" x14ac:dyDescent="0.2">
      <c r="A11" s="7" t="str">
        <f>'Pregnant Women Participating'!A7</f>
        <v>Rhode Island</v>
      </c>
      <c r="B11" s="12">
        <v>1012636</v>
      </c>
      <c r="C11" s="4">
        <v>1008364</v>
      </c>
      <c r="D11" s="4">
        <v>1041293</v>
      </c>
      <c r="E11" s="4">
        <v>1063968</v>
      </c>
      <c r="F11" s="4">
        <v>1079916</v>
      </c>
      <c r="G11" s="4">
        <v>1075544</v>
      </c>
      <c r="H11" s="4">
        <v>1102000</v>
      </c>
      <c r="I11" s="4">
        <v>1150000</v>
      </c>
      <c r="J11" s="39">
        <v>1091000</v>
      </c>
      <c r="K11" s="12">
        <f t="shared" si="0"/>
        <v>9624721</v>
      </c>
    </row>
    <row r="12" spans="1:11" ht="12" customHeight="1" x14ac:dyDescent="0.2">
      <c r="A12" s="7" t="str">
        <f>'Pregnant Women Participating'!A8</f>
        <v>Vermont</v>
      </c>
      <c r="B12" s="12">
        <v>542609</v>
      </c>
      <c r="C12" s="4">
        <v>507189</v>
      </c>
      <c r="D12" s="4">
        <v>530768</v>
      </c>
      <c r="E12" s="4">
        <v>549886</v>
      </c>
      <c r="F12" s="4">
        <v>543219</v>
      </c>
      <c r="G12" s="4">
        <v>550799</v>
      </c>
      <c r="H12" s="4">
        <v>632021</v>
      </c>
      <c r="I12" s="4">
        <v>632021</v>
      </c>
      <c r="J12" s="39">
        <v>632021</v>
      </c>
      <c r="K12" s="12">
        <f t="shared" si="0"/>
        <v>5120533</v>
      </c>
    </row>
    <row r="13" spans="1:11" ht="12" customHeight="1" x14ac:dyDescent="0.2">
      <c r="A13" s="7" t="str">
        <f>'Pregnant Women Participating'!A9</f>
        <v>Virgin Islands</v>
      </c>
      <c r="B13" s="12">
        <v>218870</v>
      </c>
      <c r="C13" s="4">
        <v>208739</v>
      </c>
      <c r="D13" s="4">
        <v>199579</v>
      </c>
      <c r="E13" s="4">
        <v>212180</v>
      </c>
      <c r="F13" s="4">
        <v>214708</v>
      </c>
      <c r="G13" s="4">
        <v>213645</v>
      </c>
      <c r="H13" s="4">
        <v>209551</v>
      </c>
      <c r="I13" s="4">
        <v>211884</v>
      </c>
      <c r="J13" s="39">
        <v>302201</v>
      </c>
      <c r="K13" s="12">
        <f t="shared" si="0"/>
        <v>1991357</v>
      </c>
    </row>
    <row r="14" spans="1:11" ht="12" customHeight="1" x14ac:dyDescent="0.2">
      <c r="A14" s="7" t="str">
        <f>'Pregnant Women Participating'!A10</f>
        <v>Indian Township, ME</v>
      </c>
      <c r="B14" s="12">
        <v>4005</v>
      </c>
      <c r="C14" s="4">
        <v>3588</v>
      </c>
      <c r="D14" s="4">
        <v>3841</v>
      </c>
      <c r="E14" s="4">
        <v>3841</v>
      </c>
      <c r="F14" s="4">
        <v>3233</v>
      </c>
      <c r="G14" s="4">
        <v>3233</v>
      </c>
      <c r="H14" s="4">
        <v>3233</v>
      </c>
      <c r="I14" s="4">
        <v>3233</v>
      </c>
      <c r="J14" s="39">
        <v>3233</v>
      </c>
      <c r="K14" s="12">
        <f t="shared" si="0"/>
        <v>31440</v>
      </c>
    </row>
    <row r="15" spans="1:11" ht="12" customHeight="1" x14ac:dyDescent="0.2">
      <c r="A15" s="7" t="str">
        <f>'Pregnant Women Participating'!A11</f>
        <v>Pleasant Point, ME</v>
      </c>
      <c r="B15" s="12">
        <v>3292</v>
      </c>
      <c r="C15" s="4">
        <v>3233</v>
      </c>
      <c r="D15" s="4">
        <v>3779</v>
      </c>
      <c r="E15" s="4">
        <v>3416</v>
      </c>
      <c r="F15" s="4">
        <v>3883</v>
      </c>
      <c r="G15" s="4">
        <v>5820</v>
      </c>
      <c r="H15" s="4">
        <v>5820</v>
      </c>
      <c r="I15" s="4">
        <v>5820</v>
      </c>
      <c r="J15" s="39">
        <v>5820</v>
      </c>
      <c r="K15" s="12">
        <f t="shared" si="0"/>
        <v>40883</v>
      </c>
    </row>
    <row r="16" spans="1:11" s="16" customFormat="1" ht="24.75" customHeight="1" x14ac:dyDescent="0.2">
      <c r="A16" s="13" t="e">
        <f>'Pregnant Women Participating'!#REF!</f>
        <v>#REF!</v>
      </c>
      <c r="B16" s="15">
        <v>45981966</v>
      </c>
      <c r="C16" s="14">
        <v>45796693</v>
      </c>
      <c r="D16" s="14">
        <v>46144848</v>
      </c>
      <c r="E16" s="14">
        <v>48183739</v>
      </c>
      <c r="F16" s="14">
        <v>46816962</v>
      </c>
      <c r="G16" s="14">
        <v>47461985</v>
      </c>
      <c r="H16" s="14">
        <v>48505559</v>
      </c>
      <c r="I16" s="14">
        <v>48130302</v>
      </c>
      <c r="J16" s="38">
        <v>48802821</v>
      </c>
      <c r="K16" s="15">
        <f t="shared" si="0"/>
        <v>425824875</v>
      </c>
    </row>
    <row r="17" spans="1:11" ht="12" customHeight="1" x14ac:dyDescent="0.2">
      <c r="A17" s="7" t="str">
        <f>'Pregnant Women Participating'!A12</f>
        <v>Delaware</v>
      </c>
      <c r="B17" s="12">
        <v>892815</v>
      </c>
      <c r="C17" s="4">
        <v>906234</v>
      </c>
      <c r="D17" s="4">
        <v>925264</v>
      </c>
      <c r="E17" s="4">
        <v>1001628</v>
      </c>
      <c r="F17" s="4">
        <v>946878</v>
      </c>
      <c r="G17" s="4">
        <v>986713</v>
      </c>
      <c r="H17" s="4">
        <v>1039013</v>
      </c>
      <c r="I17" s="4">
        <v>1105349</v>
      </c>
      <c r="J17" s="39">
        <v>1086140</v>
      </c>
      <c r="K17" s="12">
        <f t="shared" si="0"/>
        <v>8890034</v>
      </c>
    </row>
    <row r="18" spans="1:11" ht="12" customHeight="1" x14ac:dyDescent="0.2">
      <c r="A18" s="7" t="str">
        <f>'Pregnant Women Participating'!A13</f>
        <v>District of Columbia</v>
      </c>
      <c r="B18" s="12">
        <v>631360</v>
      </c>
      <c r="C18" s="4">
        <v>606520</v>
      </c>
      <c r="D18" s="4">
        <v>919686</v>
      </c>
      <c r="E18" s="4">
        <v>377128</v>
      </c>
      <c r="F18" s="4">
        <v>581699</v>
      </c>
      <c r="G18" s="4">
        <v>629935</v>
      </c>
      <c r="H18" s="4">
        <v>942571</v>
      </c>
      <c r="I18" s="4">
        <v>369792</v>
      </c>
      <c r="J18" s="39">
        <v>653392</v>
      </c>
      <c r="K18" s="12">
        <f t="shared" si="0"/>
        <v>5712083</v>
      </c>
    </row>
    <row r="19" spans="1:11" ht="12" customHeight="1" x14ac:dyDescent="0.2">
      <c r="A19" s="7" t="str">
        <f>'Pregnant Women Participating'!A14</f>
        <v>Maryland</v>
      </c>
      <c r="B19" s="12">
        <v>6818719</v>
      </c>
      <c r="C19" s="4">
        <v>6849819</v>
      </c>
      <c r="D19" s="4">
        <v>9404787</v>
      </c>
      <c r="E19" s="4">
        <v>4732587</v>
      </c>
      <c r="F19" s="4">
        <v>7047430</v>
      </c>
      <c r="G19" s="4">
        <v>7258228</v>
      </c>
      <c r="H19" s="4">
        <v>7471071</v>
      </c>
      <c r="I19" s="4">
        <v>7310521</v>
      </c>
      <c r="J19" s="39">
        <v>7524192</v>
      </c>
      <c r="K19" s="12">
        <f t="shared" si="0"/>
        <v>64417354</v>
      </c>
    </row>
    <row r="20" spans="1:11" ht="12" customHeight="1" x14ac:dyDescent="0.2">
      <c r="A20" s="7" t="str">
        <f>'Pregnant Women Participating'!A15</f>
        <v>New Jersey</v>
      </c>
      <c r="B20" s="12">
        <v>11907269</v>
      </c>
      <c r="C20" s="4">
        <v>12921533</v>
      </c>
      <c r="D20" s="4">
        <v>12977239</v>
      </c>
      <c r="E20" s="4">
        <v>13065583</v>
      </c>
      <c r="F20" s="4">
        <v>13126023</v>
      </c>
      <c r="G20" s="4">
        <v>13235171</v>
      </c>
      <c r="H20" s="4">
        <v>13531909</v>
      </c>
      <c r="I20" s="4">
        <v>13478679</v>
      </c>
      <c r="J20" s="39">
        <v>13581260</v>
      </c>
      <c r="K20" s="12">
        <f t="shared" si="0"/>
        <v>117824666</v>
      </c>
    </row>
    <row r="21" spans="1:11" ht="12" customHeight="1" x14ac:dyDescent="0.2">
      <c r="A21" s="7" t="str">
        <f>'Pregnant Women Participating'!A16</f>
        <v>Pennsylvania</v>
      </c>
      <c r="B21" s="12">
        <v>15081035</v>
      </c>
      <c r="C21" s="4">
        <v>7538766</v>
      </c>
      <c r="D21" s="4">
        <v>11597063</v>
      </c>
      <c r="E21" s="4">
        <v>12112073</v>
      </c>
      <c r="F21" s="4">
        <v>12091421</v>
      </c>
      <c r="G21" s="4">
        <v>12130548</v>
      </c>
      <c r="H21" s="4">
        <v>12452715</v>
      </c>
      <c r="I21" s="4">
        <v>12315223</v>
      </c>
      <c r="J21" s="39">
        <v>12641548</v>
      </c>
      <c r="K21" s="12">
        <f t="shared" si="0"/>
        <v>107960392</v>
      </c>
    </row>
    <row r="22" spans="1:11" ht="12" customHeight="1" x14ac:dyDescent="0.2">
      <c r="A22" s="7" t="str">
        <f>'Pregnant Women Participating'!A17</f>
        <v>Puerto Rico</v>
      </c>
      <c r="B22" s="12">
        <v>12012674</v>
      </c>
      <c r="C22" s="4">
        <v>11854624</v>
      </c>
      <c r="D22" s="4">
        <v>12002403</v>
      </c>
      <c r="E22" s="4">
        <v>12511291</v>
      </c>
      <c r="F22" s="4">
        <v>12613719</v>
      </c>
      <c r="G22" s="4">
        <v>12655375</v>
      </c>
      <c r="H22" s="4">
        <v>13281137</v>
      </c>
      <c r="I22" s="4">
        <v>13685364</v>
      </c>
      <c r="J22" s="39">
        <v>13569571</v>
      </c>
      <c r="K22" s="12">
        <f t="shared" si="0"/>
        <v>114186158</v>
      </c>
    </row>
    <row r="23" spans="1:11" ht="12" customHeight="1" x14ac:dyDescent="0.2">
      <c r="A23" s="7" t="str">
        <f>'Pregnant Women Participating'!A18</f>
        <v>Virginia</v>
      </c>
      <c r="B23" s="12">
        <v>876498</v>
      </c>
      <c r="C23" s="4">
        <v>5464402</v>
      </c>
      <c r="D23" s="4">
        <v>7664057</v>
      </c>
      <c r="E23" s="4">
        <v>1288182</v>
      </c>
      <c r="F23" s="4">
        <v>7669613</v>
      </c>
      <c r="G23" s="4">
        <v>7842853</v>
      </c>
      <c r="H23" s="4">
        <v>3677905</v>
      </c>
      <c r="I23" s="4">
        <v>8047741</v>
      </c>
      <c r="J23" s="39">
        <v>5782435</v>
      </c>
      <c r="K23" s="12">
        <f t="shared" si="0"/>
        <v>48313686</v>
      </c>
    </row>
    <row r="24" spans="1:11" ht="12" customHeight="1" x14ac:dyDescent="0.2">
      <c r="A24" s="7" t="str">
        <f>'Pregnant Women Participating'!A19</f>
        <v>West Virginia</v>
      </c>
      <c r="B24" s="12">
        <v>2020738</v>
      </c>
      <c r="C24" s="4">
        <v>2016871</v>
      </c>
      <c r="D24" s="4">
        <v>1993643</v>
      </c>
      <c r="E24" s="4">
        <v>2056680</v>
      </c>
      <c r="F24" s="4">
        <v>1943958</v>
      </c>
      <c r="G24" s="4">
        <v>2015064</v>
      </c>
      <c r="H24" s="4">
        <v>1959812</v>
      </c>
      <c r="I24" s="4">
        <v>1964108</v>
      </c>
      <c r="J24" s="39">
        <v>1888162</v>
      </c>
      <c r="K24" s="12">
        <f t="shared" si="0"/>
        <v>17859036</v>
      </c>
    </row>
    <row r="25" spans="1:11" s="16" customFormat="1" ht="24.75" customHeight="1" x14ac:dyDescent="0.2">
      <c r="A25" s="13" t="e">
        <f>'Pregnant Women Participating'!#REF!</f>
        <v>#REF!</v>
      </c>
      <c r="B25" s="15">
        <v>50241108</v>
      </c>
      <c r="C25" s="14">
        <v>48158769</v>
      </c>
      <c r="D25" s="14">
        <v>57484142</v>
      </c>
      <c r="E25" s="14">
        <v>47145152</v>
      </c>
      <c r="F25" s="14">
        <v>56020741</v>
      </c>
      <c r="G25" s="14">
        <v>56753887</v>
      </c>
      <c r="H25" s="14">
        <v>54356133</v>
      </c>
      <c r="I25" s="14">
        <v>58276777</v>
      </c>
      <c r="J25" s="38">
        <v>56726700</v>
      </c>
      <c r="K25" s="15">
        <f t="shared" si="0"/>
        <v>485163409</v>
      </c>
    </row>
    <row r="26" spans="1:11" ht="12" customHeight="1" x14ac:dyDescent="0.2">
      <c r="A26" s="7" t="str">
        <f>'Pregnant Women Participating'!A20</f>
        <v>Alabama</v>
      </c>
      <c r="B26" s="12">
        <v>3100799</v>
      </c>
      <c r="C26" s="4">
        <v>6135121</v>
      </c>
      <c r="D26" s="4">
        <v>5518232</v>
      </c>
      <c r="E26" s="4">
        <v>7265570</v>
      </c>
      <c r="F26" s="4">
        <v>5613742</v>
      </c>
      <c r="G26" s="4">
        <v>5536890</v>
      </c>
      <c r="H26" s="4">
        <v>9637970</v>
      </c>
      <c r="I26" s="4">
        <v>3639211</v>
      </c>
      <c r="J26" s="39">
        <v>5444678</v>
      </c>
      <c r="K26" s="12">
        <f t="shared" si="0"/>
        <v>51892213</v>
      </c>
    </row>
    <row r="27" spans="1:11" ht="12" customHeight="1" x14ac:dyDescent="0.2">
      <c r="A27" s="7" t="str">
        <f>'Pregnant Women Participating'!A21</f>
        <v>Florida</v>
      </c>
      <c r="B27" s="12">
        <v>24914434</v>
      </c>
      <c r="C27" s="4">
        <v>26273614</v>
      </c>
      <c r="D27" s="4">
        <v>33041404</v>
      </c>
      <c r="E27" s="4">
        <v>27077548</v>
      </c>
      <c r="F27" s="4">
        <v>15498534</v>
      </c>
      <c r="G27" s="4">
        <v>30905697</v>
      </c>
      <c r="H27" s="4">
        <v>27869802</v>
      </c>
      <c r="I27" s="4">
        <v>27145934</v>
      </c>
      <c r="J27" s="39">
        <v>28246415</v>
      </c>
      <c r="K27" s="12">
        <f t="shared" si="0"/>
        <v>240973382</v>
      </c>
    </row>
    <row r="28" spans="1:11" ht="12" customHeight="1" x14ac:dyDescent="0.2">
      <c r="A28" s="7" t="str">
        <f>'Pregnant Women Participating'!A22</f>
        <v>Georgia</v>
      </c>
      <c r="B28" s="12">
        <v>11603383</v>
      </c>
      <c r="C28" s="4">
        <v>12074616</v>
      </c>
      <c r="D28" s="4">
        <v>12011335</v>
      </c>
      <c r="E28" s="4">
        <v>14083445</v>
      </c>
      <c r="F28" s="4">
        <v>13711963</v>
      </c>
      <c r="G28" s="4">
        <v>13953286</v>
      </c>
      <c r="H28" s="4">
        <v>14371688</v>
      </c>
      <c r="I28" s="4">
        <v>14359294</v>
      </c>
      <c r="J28" s="39">
        <v>14733994</v>
      </c>
      <c r="K28" s="12">
        <f t="shared" si="0"/>
        <v>120903004</v>
      </c>
    </row>
    <row r="29" spans="1:11" ht="12" customHeight="1" x14ac:dyDescent="0.2">
      <c r="A29" s="7" t="str">
        <f>'Pregnant Women Participating'!A23</f>
        <v>Kentucky</v>
      </c>
      <c r="B29" s="12">
        <v>5942959</v>
      </c>
      <c r="C29" s="4">
        <v>5887356</v>
      </c>
      <c r="D29" s="4">
        <v>6024948</v>
      </c>
      <c r="E29" s="4">
        <v>6391975</v>
      </c>
      <c r="F29" s="4">
        <v>6074701</v>
      </c>
      <c r="G29" s="4">
        <v>6299987</v>
      </c>
      <c r="H29" s="4">
        <v>6449773</v>
      </c>
      <c r="I29" s="4">
        <v>6446476</v>
      </c>
      <c r="J29" s="39">
        <v>6657330</v>
      </c>
      <c r="K29" s="12">
        <f t="shared" si="0"/>
        <v>56175505</v>
      </c>
    </row>
    <row r="30" spans="1:11" ht="12" customHeight="1" x14ac:dyDescent="0.2">
      <c r="A30" s="7" t="str">
        <f>'Pregnant Women Participating'!A24</f>
        <v>Mississippi</v>
      </c>
      <c r="B30" s="12">
        <v>2718608</v>
      </c>
      <c r="C30" s="4">
        <v>3218102</v>
      </c>
      <c r="D30" s="4">
        <v>3253331</v>
      </c>
      <c r="E30" s="4">
        <v>3128299</v>
      </c>
      <c r="F30" s="4">
        <v>2790686</v>
      </c>
      <c r="G30" s="4">
        <v>3254378</v>
      </c>
      <c r="H30" s="4">
        <v>3332315</v>
      </c>
      <c r="I30" s="4">
        <v>3399631</v>
      </c>
      <c r="J30" s="39">
        <v>3199313</v>
      </c>
      <c r="K30" s="12">
        <f t="shared" si="0"/>
        <v>28294663</v>
      </c>
    </row>
    <row r="31" spans="1:11" ht="12" customHeight="1" x14ac:dyDescent="0.2">
      <c r="A31" s="7" t="str">
        <f>'Pregnant Women Participating'!A25</f>
        <v>North Carolina</v>
      </c>
      <c r="B31" s="12">
        <v>11258827</v>
      </c>
      <c r="C31" s="4">
        <v>11871462</v>
      </c>
      <c r="D31" s="4">
        <v>13365360</v>
      </c>
      <c r="E31" s="4">
        <v>13598015</v>
      </c>
      <c r="F31" s="4">
        <v>13467005</v>
      </c>
      <c r="G31" s="4">
        <v>13693846</v>
      </c>
      <c r="H31" s="4">
        <v>13830502</v>
      </c>
      <c r="I31" s="4">
        <v>14443362</v>
      </c>
      <c r="J31" s="39">
        <v>13908976</v>
      </c>
      <c r="K31" s="12">
        <f t="shared" si="0"/>
        <v>119437355</v>
      </c>
    </row>
    <row r="32" spans="1:11" ht="12" customHeight="1" x14ac:dyDescent="0.2">
      <c r="A32" s="7" t="str">
        <f>'Pregnant Women Participating'!A26</f>
        <v>South Carolina</v>
      </c>
      <c r="B32" s="12">
        <v>3478854</v>
      </c>
      <c r="C32" s="4">
        <v>4750821</v>
      </c>
      <c r="D32" s="4">
        <v>7408676</v>
      </c>
      <c r="E32" s="4">
        <v>3365583</v>
      </c>
      <c r="F32" s="4">
        <v>4694668</v>
      </c>
      <c r="G32" s="4">
        <v>5322142</v>
      </c>
      <c r="H32" s="4">
        <v>5115058</v>
      </c>
      <c r="I32" s="4">
        <v>5557273</v>
      </c>
      <c r="J32" s="39">
        <v>5872883</v>
      </c>
      <c r="K32" s="12">
        <f t="shared" si="0"/>
        <v>45565958</v>
      </c>
    </row>
    <row r="33" spans="1:11" ht="12" customHeight="1" x14ac:dyDescent="0.2">
      <c r="A33" s="7" t="str">
        <f>'Pregnant Women Participating'!A27</f>
        <v>Tennessee</v>
      </c>
      <c r="B33" s="12">
        <v>11238750</v>
      </c>
      <c r="C33" s="4">
        <v>3103364</v>
      </c>
      <c r="D33" s="4">
        <v>11477467</v>
      </c>
      <c r="E33" s="4">
        <v>3991719</v>
      </c>
      <c r="F33" s="4">
        <v>6657646</v>
      </c>
      <c r="G33" s="4">
        <v>8222448</v>
      </c>
      <c r="H33" s="4">
        <v>7729038</v>
      </c>
      <c r="I33" s="4">
        <v>7725028</v>
      </c>
      <c r="J33" s="39">
        <v>7963370</v>
      </c>
      <c r="K33" s="12">
        <f t="shared" si="0"/>
        <v>68108830</v>
      </c>
    </row>
    <row r="34" spans="1:11" ht="12" customHeight="1" x14ac:dyDescent="0.2">
      <c r="A34" s="7" t="str">
        <f>'Pregnant Women Participating'!A28</f>
        <v>Choctaw Indians, MS</v>
      </c>
      <c r="B34" s="12">
        <v>-84684</v>
      </c>
      <c r="C34" s="4">
        <v>9373</v>
      </c>
      <c r="D34" s="4">
        <v>41309</v>
      </c>
      <c r="E34" s="4">
        <v>2652</v>
      </c>
      <c r="F34" s="4">
        <v>12440</v>
      </c>
      <c r="G34" s="4">
        <v>26023</v>
      </c>
      <c r="H34" s="4">
        <v>35118</v>
      </c>
      <c r="I34" s="4">
        <v>35764</v>
      </c>
      <c r="J34" s="39">
        <v>34374</v>
      </c>
      <c r="K34" s="12">
        <f t="shared" si="0"/>
        <v>112369</v>
      </c>
    </row>
    <row r="35" spans="1:11" ht="12" customHeight="1" x14ac:dyDescent="0.2">
      <c r="A35" s="7" t="str">
        <f>'Pregnant Women Participating'!A29</f>
        <v>Eastern Cherokee, NC</v>
      </c>
      <c r="B35" s="12">
        <v>20773</v>
      </c>
      <c r="C35" s="4">
        <v>20577</v>
      </c>
      <c r="D35" s="4">
        <v>22235</v>
      </c>
      <c r="E35" s="4">
        <v>26048</v>
      </c>
      <c r="F35" s="4">
        <v>23307</v>
      </c>
      <c r="G35" s="4">
        <v>24920</v>
      </c>
      <c r="H35" s="4">
        <v>26914</v>
      </c>
      <c r="I35" s="4">
        <v>25819</v>
      </c>
      <c r="J35" s="39">
        <v>23010</v>
      </c>
      <c r="K35" s="12">
        <f t="shared" si="0"/>
        <v>213603</v>
      </c>
    </row>
    <row r="36" spans="1:11" s="16" customFormat="1" ht="24.75" customHeight="1" x14ac:dyDescent="0.2">
      <c r="A36" s="13" t="e">
        <f>'Pregnant Women Participating'!#REF!</f>
        <v>#REF!</v>
      </c>
      <c r="B36" s="15">
        <v>74192703</v>
      </c>
      <c r="C36" s="14">
        <v>73344406</v>
      </c>
      <c r="D36" s="14">
        <v>92164297</v>
      </c>
      <c r="E36" s="14">
        <v>78930854</v>
      </c>
      <c r="F36" s="14">
        <v>68544692</v>
      </c>
      <c r="G36" s="14">
        <v>87239617</v>
      </c>
      <c r="H36" s="14">
        <v>88398178</v>
      </c>
      <c r="I36" s="14">
        <v>82777792</v>
      </c>
      <c r="J36" s="38">
        <v>86084343</v>
      </c>
      <c r="K36" s="15">
        <f t="shared" si="0"/>
        <v>731676882</v>
      </c>
    </row>
    <row r="37" spans="1:11" ht="12" customHeight="1" x14ac:dyDescent="0.2">
      <c r="A37" s="7" t="str">
        <f>'Pregnant Women Participating'!A30</f>
        <v>Illinois</v>
      </c>
      <c r="B37" s="12">
        <v>10678619</v>
      </c>
      <c r="C37" s="4">
        <v>11046809</v>
      </c>
      <c r="D37" s="4">
        <v>9828666</v>
      </c>
      <c r="E37" s="4">
        <v>11525983</v>
      </c>
      <c r="F37" s="4">
        <v>9048941</v>
      </c>
      <c r="G37" s="4">
        <v>9869390</v>
      </c>
      <c r="H37" s="4">
        <v>7933318</v>
      </c>
      <c r="I37" s="4">
        <v>6982509</v>
      </c>
      <c r="J37" s="39">
        <v>6219280</v>
      </c>
      <c r="K37" s="12">
        <f t="shared" si="0"/>
        <v>83133515</v>
      </c>
    </row>
    <row r="38" spans="1:11" ht="12" customHeight="1" x14ac:dyDescent="0.2">
      <c r="A38" s="7" t="str">
        <f>'Pregnant Women Participating'!A31</f>
        <v>Indiana</v>
      </c>
      <c r="B38" s="12">
        <v>8470151</v>
      </c>
      <c r="C38" s="4">
        <v>8169633</v>
      </c>
      <c r="D38" s="4">
        <v>10184916</v>
      </c>
      <c r="E38" s="4">
        <v>12128791</v>
      </c>
      <c r="F38" s="4">
        <v>11578866</v>
      </c>
      <c r="G38" s="4">
        <v>1846581</v>
      </c>
      <c r="H38" s="4">
        <v>10374815</v>
      </c>
      <c r="I38" s="4">
        <v>11994656</v>
      </c>
      <c r="J38" s="39">
        <v>4828771</v>
      </c>
      <c r="K38" s="12">
        <f t="shared" si="0"/>
        <v>79577180</v>
      </c>
    </row>
    <row r="39" spans="1:11" ht="12" customHeight="1" x14ac:dyDescent="0.2">
      <c r="A39" s="7" t="str">
        <f>'Pregnant Women Participating'!A32</f>
        <v>Iowa</v>
      </c>
      <c r="B39" s="12">
        <v>3244946</v>
      </c>
      <c r="C39" s="4">
        <v>3260497</v>
      </c>
      <c r="D39" s="4">
        <v>3233029</v>
      </c>
      <c r="E39" s="4">
        <v>3432664</v>
      </c>
      <c r="F39" s="4">
        <v>3299902</v>
      </c>
      <c r="G39" s="4">
        <v>3275669</v>
      </c>
      <c r="H39" s="4">
        <v>3384820</v>
      </c>
      <c r="I39" s="4">
        <v>3367580</v>
      </c>
      <c r="J39" s="39">
        <v>3310523</v>
      </c>
      <c r="K39" s="12">
        <f t="shared" si="0"/>
        <v>29809630</v>
      </c>
    </row>
    <row r="40" spans="1:11" ht="12" customHeight="1" x14ac:dyDescent="0.2">
      <c r="A40" s="7" t="str">
        <f>'Pregnant Women Participating'!A33</f>
        <v>Michigan</v>
      </c>
      <c r="B40" s="12">
        <v>10488413</v>
      </c>
      <c r="C40" s="4">
        <v>10028161</v>
      </c>
      <c r="D40" s="4">
        <v>9852127</v>
      </c>
      <c r="E40" s="4">
        <v>11762094</v>
      </c>
      <c r="F40" s="4">
        <v>9670027</v>
      </c>
      <c r="G40" s="4">
        <v>9732204</v>
      </c>
      <c r="H40" s="4">
        <v>10976774</v>
      </c>
      <c r="I40" s="4">
        <v>10812726</v>
      </c>
      <c r="J40" s="39">
        <v>9384524</v>
      </c>
      <c r="K40" s="12">
        <f t="shared" si="0"/>
        <v>92707050</v>
      </c>
    </row>
    <row r="41" spans="1:11" ht="12" customHeight="1" x14ac:dyDescent="0.2">
      <c r="A41" s="7" t="str">
        <f>'Pregnant Women Participating'!A34</f>
        <v>Minnesota</v>
      </c>
      <c r="B41" s="12">
        <v>5553121</v>
      </c>
      <c r="C41" s="4">
        <v>5680450</v>
      </c>
      <c r="D41" s="4">
        <v>5667415</v>
      </c>
      <c r="E41" s="4">
        <v>5760941</v>
      </c>
      <c r="F41" s="4">
        <v>5545586</v>
      </c>
      <c r="G41" s="4">
        <v>5595959</v>
      </c>
      <c r="H41" s="4">
        <v>5771132</v>
      </c>
      <c r="I41" s="4">
        <v>5776121</v>
      </c>
      <c r="J41" s="39">
        <v>5744757</v>
      </c>
      <c r="K41" s="12">
        <f t="shared" si="0"/>
        <v>51095482</v>
      </c>
    </row>
    <row r="42" spans="1:11" ht="12" customHeight="1" x14ac:dyDescent="0.2">
      <c r="A42" s="7" t="str">
        <f>'Pregnant Women Participating'!A35</f>
        <v>Ohio</v>
      </c>
      <c r="B42" s="12">
        <v>3963134</v>
      </c>
      <c r="C42" s="4">
        <v>9469229</v>
      </c>
      <c r="D42" s="4">
        <v>13445708</v>
      </c>
      <c r="E42" s="4">
        <v>9640347</v>
      </c>
      <c r="F42" s="4">
        <v>9997447</v>
      </c>
      <c r="G42" s="4">
        <v>9461751</v>
      </c>
      <c r="H42" s="4">
        <v>10342942</v>
      </c>
      <c r="I42" s="4">
        <v>10288694</v>
      </c>
      <c r="J42" s="39">
        <v>11239529</v>
      </c>
      <c r="K42" s="12">
        <f t="shared" si="0"/>
        <v>87848781</v>
      </c>
    </row>
    <row r="43" spans="1:11" ht="12" customHeight="1" x14ac:dyDescent="0.2">
      <c r="A43" s="7" t="str">
        <f>'Pregnant Women Participating'!A36</f>
        <v>Wisconsin</v>
      </c>
      <c r="B43" s="12">
        <v>6290135</v>
      </c>
      <c r="C43" s="4">
        <v>4160857</v>
      </c>
      <c r="D43" s="4">
        <v>4139718</v>
      </c>
      <c r="E43" s="4">
        <v>2192943</v>
      </c>
      <c r="F43" s="4">
        <v>4071518</v>
      </c>
      <c r="G43" s="4">
        <v>4220622</v>
      </c>
      <c r="H43" s="4">
        <v>4408540</v>
      </c>
      <c r="I43" s="4">
        <v>5205041</v>
      </c>
      <c r="J43" s="39">
        <v>5399887</v>
      </c>
      <c r="K43" s="12">
        <f t="shared" si="0"/>
        <v>40089261</v>
      </c>
    </row>
    <row r="44" spans="1:11" s="16" customFormat="1" ht="24.75" customHeight="1" x14ac:dyDescent="0.2">
      <c r="A44" s="13" t="e">
        <f>'Pregnant Women Participating'!#REF!</f>
        <v>#REF!</v>
      </c>
      <c r="B44" s="15">
        <v>48688519</v>
      </c>
      <c r="C44" s="14">
        <v>51815636</v>
      </c>
      <c r="D44" s="14">
        <v>56351579</v>
      </c>
      <c r="E44" s="14">
        <v>56443763</v>
      </c>
      <c r="F44" s="14">
        <v>53212287</v>
      </c>
      <c r="G44" s="14">
        <v>44002176</v>
      </c>
      <c r="H44" s="14">
        <v>53192341</v>
      </c>
      <c r="I44" s="14">
        <v>54427327</v>
      </c>
      <c r="J44" s="38">
        <v>46127271</v>
      </c>
      <c r="K44" s="15">
        <f t="shared" si="0"/>
        <v>464260899</v>
      </c>
    </row>
    <row r="45" spans="1:11" ht="12" customHeight="1" x14ac:dyDescent="0.2">
      <c r="A45" s="7" t="str">
        <f>'Pregnant Women Participating'!A37</f>
        <v>Arizona</v>
      </c>
      <c r="B45" s="12">
        <v>7615677</v>
      </c>
      <c r="C45" s="4">
        <v>7586914</v>
      </c>
      <c r="D45" s="4">
        <v>7524633</v>
      </c>
      <c r="E45" s="4">
        <v>7830280</v>
      </c>
      <c r="F45" s="4">
        <v>7650934</v>
      </c>
      <c r="G45" s="4">
        <v>8070203</v>
      </c>
      <c r="H45" s="4">
        <v>8316604</v>
      </c>
      <c r="I45" s="4">
        <v>8242119</v>
      </c>
      <c r="J45" s="39">
        <v>8405419</v>
      </c>
      <c r="K45" s="12">
        <f t="shared" si="0"/>
        <v>71242783</v>
      </c>
    </row>
    <row r="46" spans="1:11" ht="12" customHeight="1" x14ac:dyDescent="0.2">
      <c r="A46" s="7" t="str">
        <f>'Pregnant Women Participating'!A38</f>
        <v>Arkansas</v>
      </c>
      <c r="B46" s="12">
        <v>2198792</v>
      </c>
      <c r="C46" s="4">
        <v>2477325</v>
      </c>
      <c r="D46" s="4">
        <v>3570706</v>
      </c>
      <c r="E46" s="4">
        <v>3779834</v>
      </c>
      <c r="F46" s="4">
        <v>3605428</v>
      </c>
      <c r="G46" s="4">
        <v>4744946</v>
      </c>
      <c r="H46" s="4">
        <v>4675545</v>
      </c>
      <c r="I46" s="4">
        <v>4609052</v>
      </c>
      <c r="J46" s="39">
        <v>3928763</v>
      </c>
      <c r="K46" s="12">
        <f t="shared" si="0"/>
        <v>33590391</v>
      </c>
    </row>
    <row r="47" spans="1:11" ht="12" customHeight="1" x14ac:dyDescent="0.2">
      <c r="A47" s="7" t="str">
        <f>'Pregnant Women Participating'!A39</f>
        <v>Louisiana</v>
      </c>
      <c r="B47" s="12">
        <v>4741673</v>
      </c>
      <c r="C47" s="4">
        <v>5304817</v>
      </c>
      <c r="D47" s="4">
        <v>7491470</v>
      </c>
      <c r="E47" s="4">
        <v>3219374</v>
      </c>
      <c r="F47" s="4">
        <v>5687333</v>
      </c>
      <c r="G47" s="4">
        <v>5666796</v>
      </c>
      <c r="H47" s="4">
        <v>6226301</v>
      </c>
      <c r="I47" s="4">
        <v>8531241</v>
      </c>
      <c r="J47" s="39">
        <v>3512247</v>
      </c>
      <c r="K47" s="12">
        <f t="shared" si="0"/>
        <v>50381252</v>
      </c>
    </row>
    <row r="48" spans="1:11" ht="12" customHeight="1" x14ac:dyDescent="0.2">
      <c r="A48" s="7" t="str">
        <f>'Pregnant Women Participating'!A40</f>
        <v>New Mexico</v>
      </c>
      <c r="B48" s="12">
        <v>1720006</v>
      </c>
      <c r="C48" s="4">
        <v>2011998</v>
      </c>
      <c r="D48" s="4">
        <v>2069162</v>
      </c>
      <c r="E48" s="4">
        <v>2282080</v>
      </c>
      <c r="F48" s="4">
        <v>2289894</v>
      </c>
      <c r="G48" s="4">
        <v>2268513</v>
      </c>
      <c r="H48" s="4">
        <v>2415289</v>
      </c>
      <c r="I48" s="4">
        <v>2429497</v>
      </c>
      <c r="J48" s="39">
        <v>2445263</v>
      </c>
      <c r="K48" s="12">
        <f t="shared" si="0"/>
        <v>19931702</v>
      </c>
    </row>
    <row r="49" spans="1:11" ht="12" customHeight="1" x14ac:dyDescent="0.2">
      <c r="A49" s="7" t="str">
        <f>'Pregnant Women Participating'!A41</f>
        <v>Oklahoma</v>
      </c>
      <c r="B49" s="12">
        <v>3396574</v>
      </c>
      <c r="C49" s="4">
        <v>3174370</v>
      </c>
      <c r="D49" s="4">
        <v>3352718</v>
      </c>
      <c r="E49" s="4">
        <v>3566280</v>
      </c>
      <c r="F49" s="4">
        <v>3049232</v>
      </c>
      <c r="G49" s="4">
        <v>3581645</v>
      </c>
      <c r="H49" s="4">
        <v>3470383</v>
      </c>
      <c r="I49" s="4">
        <v>3381677</v>
      </c>
      <c r="J49" s="39">
        <v>2911626</v>
      </c>
      <c r="K49" s="12">
        <f t="shared" si="0"/>
        <v>29884505</v>
      </c>
    </row>
    <row r="50" spans="1:11" ht="12" customHeight="1" x14ac:dyDescent="0.2">
      <c r="A50" s="7" t="str">
        <f>'Pregnant Women Participating'!A42</f>
        <v>Texas</v>
      </c>
      <c r="B50" s="12">
        <v>16313846</v>
      </c>
      <c r="C50" s="4">
        <v>31686942</v>
      </c>
      <c r="D50" s="4">
        <v>40559008</v>
      </c>
      <c r="E50" s="4">
        <v>36410565</v>
      </c>
      <c r="F50" s="4">
        <v>36680622</v>
      </c>
      <c r="G50" s="4">
        <v>33570744</v>
      </c>
      <c r="H50" s="4">
        <v>38652343</v>
      </c>
      <c r="I50" s="4">
        <v>39613532</v>
      </c>
      <c r="J50" s="39">
        <v>36261186</v>
      </c>
      <c r="K50" s="12">
        <f t="shared" si="0"/>
        <v>309748788</v>
      </c>
    </row>
    <row r="51" spans="1:11" ht="12" customHeight="1" x14ac:dyDescent="0.2">
      <c r="A51" s="7" t="str">
        <f>'Pregnant Women Participating'!A43</f>
        <v>Utah</v>
      </c>
      <c r="B51" s="12">
        <v>2412924</v>
      </c>
      <c r="C51" s="4">
        <v>2489669</v>
      </c>
      <c r="D51" s="4">
        <v>2490478</v>
      </c>
      <c r="E51" s="4">
        <v>2910188</v>
      </c>
      <c r="F51" s="4">
        <v>2610944</v>
      </c>
      <c r="G51" s="4">
        <v>2674447</v>
      </c>
      <c r="H51" s="4">
        <v>2879359</v>
      </c>
      <c r="I51" s="4">
        <v>2950320</v>
      </c>
      <c r="J51" s="39">
        <v>2639958</v>
      </c>
      <c r="K51" s="12">
        <f t="shared" si="0"/>
        <v>24058287</v>
      </c>
    </row>
    <row r="52" spans="1:11" ht="12" customHeight="1" x14ac:dyDescent="0.2">
      <c r="A52" s="7" t="str">
        <f>'Pregnant Women Participating'!A44</f>
        <v>Inter-Tribal Council, AZ</v>
      </c>
      <c r="B52" s="12">
        <v>152718</v>
      </c>
      <c r="C52" s="4">
        <v>295493</v>
      </c>
      <c r="D52" s="4">
        <v>309942</v>
      </c>
      <c r="E52" s="4">
        <v>192940</v>
      </c>
      <c r="F52" s="4">
        <v>445224</v>
      </c>
      <c r="G52" s="4">
        <v>323606</v>
      </c>
      <c r="H52" s="4">
        <v>338872</v>
      </c>
      <c r="I52" s="4">
        <v>331674</v>
      </c>
      <c r="J52" s="39">
        <v>346803</v>
      </c>
      <c r="K52" s="12">
        <f t="shared" si="0"/>
        <v>2737272</v>
      </c>
    </row>
    <row r="53" spans="1:11" ht="12" customHeight="1" x14ac:dyDescent="0.2">
      <c r="A53" s="7" t="str">
        <f>'Pregnant Women Participating'!A45</f>
        <v>Navajo Nation, AZ</v>
      </c>
      <c r="B53" s="12">
        <v>274471</v>
      </c>
      <c r="C53" s="4">
        <v>285558</v>
      </c>
      <c r="D53" s="4">
        <v>272855</v>
      </c>
      <c r="E53" s="4">
        <v>303139</v>
      </c>
      <c r="F53" s="4">
        <v>244637</v>
      </c>
      <c r="G53" s="4">
        <v>276000</v>
      </c>
      <c r="H53" s="4">
        <v>192874</v>
      </c>
      <c r="I53" s="4">
        <v>228625</v>
      </c>
      <c r="J53" s="39">
        <v>244999</v>
      </c>
      <c r="K53" s="12">
        <f t="shared" si="0"/>
        <v>2323158</v>
      </c>
    </row>
    <row r="54" spans="1:11" ht="12" customHeight="1" x14ac:dyDescent="0.2">
      <c r="A54" s="7" t="str">
        <f>'Pregnant Women Participating'!A46</f>
        <v>Acoma, Canoncito &amp; Laguna, NM</v>
      </c>
      <c r="B54" s="12">
        <v>18356</v>
      </c>
      <c r="C54" s="4">
        <v>11000</v>
      </c>
      <c r="D54" s="4">
        <v>22094</v>
      </c>
      <c r="E54" s="4">
        <v>19000</v>
      </c>
      <c r="F54" s="4">
        <v>26956</v>
      </c>
      <c r="G54" s="4">
        <v>15283</v>
      </c>
      <c r="H54" s="4">
        <v>17950</v>
      </c>
      <c r="I54" s="4">
        <v>22942</v>
      </c>
      <c r="J54" s="39">
        <v>15463</v>
      </c>
      <c r="K54" s="12">
        <f t="shared" si="0"/>
        <v>169044</v>
      </c>
    </row>
    <row r="55" spans="1:11" ht="12" customHeight="1" x14ac:dyDescent="0.2">
      <c r="A55" s="7" t="str">
        <f>'Pregnant Women Participating'!A47</f>
        <v>Eight Northern Pueblos, NM</v>
      </c>
      <c r="B55" s="12">
        <v>19734</v>
      </c>
      <c r="C55" s="4">
        <v>21115</v>
      </c>
      <c r="D55" s="4">
        <v>21005</v>
      </c>
      <c r="E55" s="4">
        <v>21404</v>
      </c>
      <c r="F55" s="4">
        <v>22434</v>
      </c>
      <c r="G55" s="4">
        <v>19558</v>
      </c>
      <c r="H55" s="4">
        <v>21472</v>
      </c>
      <c r="I55" s="4">
        <v>20415</v>
      </c>
      <c r="J55" s="39">
        <v>18308</v>
      </c>
      <c r="K55" s="12">
        <f t="shared" si="0"/>
        <v>185445</v>
      </c>
    </row>
    <row r="56" spans="1:11" ht="12" customHeight="1" x14ac:dyDescent="0.2">
      <c r="A56" s="7" t="str">
        <f>'Pregnant Women Participating'!A48</f>
        <v>Five Sandoval Pueblos, NM</v>
      </c>
      <c r="B56" s="12">
        <v>12709</v>
      </c>
      <c r="C56" s="4">
        <v>10189</v>
      </c>
      <c r="D56" s="4">
        <v>9668</v>
      </c>
      <c r="E56" s="4">
        <v>12452</v>
      </c>
      <c r="F56" s="4">
        <v>10524</v>
      </c>
      <c r="G56" s="4">
        <v>11657</v>
      </c>
      <c r="H56" s="4">
        <v>12475</v>
      </c>
      <c r="I56" s="4">
        <v>12975</v>
      </c>
      <c r="J56" s="39">
        <v>12975</v>
      </c>
      <c r="K56" s="12">
        <f t="shared" si="0"/>
        <v>105624</v>
      </c>
    </row>
    <row r="57" spans="1:11" ht="12" customHeight="1" x14ac:dyDescent="0.2">
      <c r="A57" s="7" t="str">
        <f>'Pregnant Women Participating'!A49</f>
        <v>Isleta Pueblo, NM</v>
      </c>
      <c r="B57" s="12">
        <v>63288</v>
      </c>
      <c r="C57" s="4">
        <v>67326</v>
      </c>
      <c r="D57" s="4">
        <v>64212</v>
      </c>
      <c r="E57" s="4">
        <v>69006</v>
      </c>
      <c r="F57" s="4">
        <v>68519</v>
      </c>
      <c r="G57" s="4">
        <v>75412</v>
      </c>
      <c r="H57" s="4">
        <v>52972</v>
      </c>
      <c r="I57" s="4">
        <v>70444</v>
      </c>
      <c r="J57" s="39">
        <v>70294</v>
      </c>
      <c r="K57" s="12">
        <f t="shared" si="0"/>
        <v>601473</v>
      </c>
    </row>
    <row r="58" spans="1:11" ht="12" customHeight="1" x14ac:dyDescent="0.2">
      <c r="A58" s="7" t="str">
        <f>'Pregnant Women Participating'!A50</f>
        <v>San Felipe Pueblo, NM</v>
      </c>
      <c r="B58" s="12">
        <v>10035</v>
      </c>
      <c r="C58" s="4">
        <v>10100</v>
      </c>
      <c r="D58" s="4">
        <v>11500</v>
      </c>
      <c r="E58" s="4">
        <v>29448</v>
      </c>
      <c r="F58" s="4">
        <v>28448</v>
      </c>
      <c r="G58" s="4">
        <v>36320</v>
      </c>
      <c r="H58" s="4">
        <v>27487</v>
      </c>
      <c r="I58" s="4">
        <v>27487</v>
      </c>
      <c r="J58" s="39">
        <v>27487</v>
      </c>
      <c r="K58" s="12">
        <f t="shared" si="0"/>
        <v>208312</v>
      </c>
    </row>
    <row r="59" spans="1:11" ht="12" customHeight="1" x14ac:dyDescent="0.2">
      <c r="A59" s="7" t="str">
        <f>'Pregnant Women Participating'!A51</f>
        <v>Santo Domingo Tribe, NM</v>
      </c>
      <c r="B59" s="12">
        <v>18493</v>
      </c>
      <c r="C59" s="4">
        <v>18563</v>
      </c>
      <c r="D59" s="4">
        <v>24531</v>
      </c>
      <c r="E59" s="4">
        <v>18956</v>
      </c>
      <c r="F59" s="4">
        <v>21221</v>
      </c>
      <c r="G59" s="4">
        <v>19893</v>
      </c>
      <c r="H59" s="4">
        <v>19928</v>
      </c>
      <c r="I59" s="4">
        <v>25594</v>
      </c>
      <c r="J59" s="39">
        <v>26846</v>
      </c>
      <c r="K59" s="12">
        <f t="shared" si="0"/>
        <v>194025</v>
      </c>
    </row>
    <row r="60" spans="1:11" ht="12" customHeight="1" x14ac:dyDescent="0.2">
      <c r="A60" s="7" t="str">
        <f>'Pregnant Women Participating'!A52</f>
        <v>Zuni Pueblo, NM</v>
      </c>
      <c r="B60" s="12">
        <v>29473</v>
      </c>
      <c r="C60" s="4">
        <v>29055</v>
      </c>
      <c r="D60" s="4">
        <v>29319</v>
      </c>
      <c r="E60" s="4">
        <v>30871</v>
      </c>
      <c r="F60" s="4">
        <v>29871</v>
      </c>
      <c r="G60" s="4">
        <v>29046</v>
      </c>
      <c r="H60" s="4">
        <v>20524</v>
      </c>
      <c r="I60" s="4">
        <v>24178</v>
      </c>
      <c r="J60" s="39">
        <v>26364</v>
      </c>
      <c r="K60" s="12">
        <f t="shared" si="0"/>
        <v>248701</v>
      </c>
    </row>
    <row r="61" spans="1:11" ht="12" customHeight="1" x14ac:dyDescent="0.2">
      <c r="A61" s="7" t="str">
        <f>'Pregnant Women Participating'!A53</f>
        <v>Cherokee Nation, OK</v>
      </c>
      <c r="B61" s="12">
        <v>319259</v>
      </c>
      <c r="C61" s="4">
        <v>303026</v>
      </c>
      <c r="D61" s="4">
        <v>285702</v>
      </c>
      <c r="E61" s="4">
        <v>321557</v>
      </c>
      <c r="F61" s="4">
        <v>305889</v>
      </c>
      <c r="G61" s="4">
        <v>324063</v>
      </c>
      <c r="H61" s="4">
        <v>307089</v>
      </c>
      <c r="I61" s="4">
        <v>338833</v>
      </c>
      <c r="J61" s="39">
        <v>355711</v>
      </c>
      <c r="K61" s="12">
        <f t="shared" si="0"/>
        <v>2861129</v>
      </c>
    </row>
    <row r="62" spans="1:11" ht="12" customHeight="1" x14ac:dyDescent="0.2">
      <c r="A62" s="7" t="str">
        <f>'Pregnant Women Participating'!A54</f>
        <v>Chickasaw Nation, OK</v>
      </c>
      <c r="B62" s="12">
        <v>176055</v>
      </c>
      <c r="C62" s="4">
        <v>156425</v>
      </c>
      <c r="D62" s="4">
        <v>260150</v>
      </c>
      <c r="E62" s="4">
        <v>103720</v>
      </c>
      <c r="F62" s="4">
        <v>159802</v>
      </c>
      <c r="G62" s="4">
        <v>170510</v>
      </c>
      <c r="H62" s="4">
        <v>164945</v>
      </c>
      <c r="I62" s="4">
        <v>177237</v>
      </c>
      <c r="J62" s="39">
        <v>170238</v>
      </c>
      <c r="K62" s="12">
        <f t="shared" si="0"/>
        <v>1539082</v>
      </c>
    </row>
    <row r="63" spans="1:11" ht="12" customHeight="1" x14ac:dyDescent="0.2">
      <c r="A63" s="7" t="str">
        <f>'Pregnant Women Participating'!A55</f>
        <v>Choctaw Nation, OK</v>
      </c>
      <c r="B63" s="12">
        <v>8967</v>
      </c>
      <c r="C63" s="4">
        <v>352308</v>
      </c>
      <c r="D63" s="4">
        <v>-178046</v>
      </c>
      <c r="E63" s="4">
        <v>78440</v>
      </c>
      <c r="F63" s="4">
        <v>56270</v>
      </c>
      <c r="G63" s="4">
        <v>92034</v>
      </c>
      <c r="H63" s="4">
        <v>163000</v>
      </c>
      <c r="I63" s="4">
        <v>163500</v>
      </c>
      <c r="J63" s="39">
        <v>164000</v>
      </c>
      <c r="K63" s="12">
        <f t="shared" si="0"/>
        <v>900473</v>
      </c>
    </row>
    <row r="64" spans="1:11" ht="12" customHeight="1" x14ac:dyDescent="0.2">
      <c r="A64" s="7" t="str">
        <f>'Pregnant Women Participating'!A56</f>
        <v>Citizen Potawatomi Nation, OK</v>
      </c>
      <c r="B64" s="12">
        <v>67249</v>
      </c>
      <c r="C64" s="4">
        <v>65490</v>
      </c>
      <c r="D64" s="4">
        <v>64152</v>
      </c>
      <c r="E64" s="4">
        <v>64423</v>
      </c>
      <c r="F64" s="4">
        <v>52230</v>
      </c>
      <c r="G64" s="4">
        <v>58525</v>
      </c>
      <c r="H64" s="4">
        <v>62332</v>
      </c>
      <c r="I64" s="4">
        <v>62022</v>
      </c>
      <c r="J64" s="39">
        <v>66049</v>
      </c>
      <c r="K64" s="12">
        <f t="shared" si="0"/>
        <v>562472</v>
      </c>
    </row>
    <row r="65" spans="1:11" ht="12" customHeight="1" x14ac:dyDescent="0.2">
      <c r="A65" s="7" t="str">
        <f>'Pregnant Women Participating'!A57</f>
        <v>Inter-Tribal Council, OK</v>
      </c>
      <c r="B65" s="12">
        <v>41675</v>
      </c>
      <c r="C65" s="4">
        <v>36129</v>
      </c>
      <c r="D65" s="4">
        <v>35120</v>
      </c>
      <c r="E65" s="4">
        <v>36300</v>
      </c>
      <c r="F65" s="4">
        <v>35564</v>
      </c>
      <c r="G65" s="4">
        <v>37352</v>
      </c>
      <c r="H65" s="4">
        <v>33165</v>
      </c>
      <c r="I65" s="4">
        <v>30564</v>
      </c>
      <c r="J65" s="39">
        <v>29564</v>
      </c>
      <c r="K65" s="12">
        <f t="shared" si="0"/>
        <v>315433</v>
      </c>
    </row>
    <row r="66" spans="1:11" ht="12" customHeight="1" x14ac:dyDescent="0.2">
      <c r="A66" s="7" t="str">
        <f>'Pregnant Women Participating'!A58</f>
        <v>Muscogee Creek Nation, OK</v>
      </c>
      <c r="B66" s="12">
        <v>109767</v>
      </c>
      <c r="C66" s="4">
        <v>104384</v>
      </c>
      <c r="D66" s="4">
        <v>105645</v>
      </c>
      <c r="E66" s="4">
        <v>150995</v>
      </c>
      <c r="F66" s="4">
        <v>101052</v>
      </c>
      <c r="G66" s="4">
        <v>108701</v>
      </c>
      <c r="H66" s="4">
        <v>88716</v>
      </c>
      <c r="I66" s="4">
        <v>96038</v>
      </c>
      <c r="J66" s="39">
        <v>82787</v>
      </c>
      <c r="K66" s="12">
        <f t="shared" si="0"/>
        <v>948085</v>
      </c>
    </row>
    <row r="67" spans="1:11" ht="12" customHeight="1" x14ac:dyDescent="0.2">
      <c r="A67" s="7" t="str">
        <f>'Pregnant Women Participating'!A59</f>
        <v>Osage Tribal Council, OK</v>
      </c>
      <c r="B67" s="12">
        <v>-23379</v>
      </c>
      <c r="C67" s="4">
        <v>152808</v>
      </c>
      <c r="D67" s="4">
        <v>132995</v>
      </c>
      <c r="E67" s="4">
        <v>89511</v>
      </c>
      <c r="F67" s="4">
        <v>133856</v>
      </c>
      <c r="G67" s="4">
        <v>232441</v>
      </c>
      <c r="H67" s="4">
        <v>128000</v>
      </c>
      <c r="I67" s="4">
        <v>125000</v>
      </c>
      <c r="J67" s="39">
        <v>106000</v>
      </c>
      <c r="K67" s="12">
        <f t="shared" si="0"/>
        <v>1077232</v>
      </c>
    </row>
    <row r="68" spans="1:11" ht="12" customHeight="1" x14ac:dyDescent="0.2">
      <c r="A68" s="7" t="str">
        <f>'Pregnant Women Participating'!A60</f>
        <v>Otoe-Missouria Tribe, OK</v>
      </c>
      <c r="B68" s="12">
        <v>14132</v>
      </c>
      <c r="C68" s="4">
        <v>8735</v>
      </c>
      <c r="D68" s="4">
        <v>11689</v>
      </c>
      <c r="E68" s="4">
        <v>21593</v>
      </c>
      <c r="F68" s="4">
        <v>13931</v>
      </c>
      <c r="G68" s="4">
        <v>13128</v>
      </c>
      <c r="H68" s="4">
        <v>8615</v>
      </c>
      <c r="I68" s="4">
        <v>1122</v>
      </c>
      <c r="J68" s="39">
        <v>7938</v>
      </c>
      <c r="K68" s="12">
        <f t="shared" si="0"/>
        <v>100883</v>
      </c>
    </row>
    <row r="69" spans="1:11" ht="12" customHeight="1" x14ac:dyDescent="0.2">
      <c r="A69" s="7" t="str">
        <f>'Pregnant Women Participating'!A61</f>
        <v>Wichita, Caddo &amp; Delaware (WCD), OK</v>
      </c>
      <c r="B69" s="12">
        <v>164943</v>
      </c>
      <c r="C69" s="4">
        <v>163347</v>
      </c>
      <c r="D69" s="4">
        <v>171823</v>
      </c>
      <c r="E69" s="4">
        <v>179007</v>
      </c>
      <c r="F69" s="4">
        <v>166627</v>
      </c>
      <c r="G69" s="4">
        <v>182932</v>
      </c>
      <c r="H69" s="4">
        <v>176000</v>
      </c>
      <c r="I69" s="4">
        <v>198000</v>
      </c>
      <c r="J69" s="39">
        <v>203000</v>
      </c>
      <c r="K69" s="12">
        <f t="shared" si="0"/>
        <v>1605679</v>
      </c>
    </row>
    <row r="70" spans="1:11" s="16" customFormat="1" ht="24.75" customHeight="1" x14ac:dyDescent="0.2">
      <c r="A70" s="13" t="e">
        <f>'Pregnant Women Participating'!#REF!</f>
        <v>#REF!</v>
      </c>
      <c r="B70" s="15">
        <v>39877437</v>
      </c>
      <c r="C70" s="14">
        <v>56823086</v>
      </c>
      <c r="D70" s="14">
        <v>68712531</v>
      </c>
      <c r="E70" s="14">
        <v>61741363</v>
      </c>
      <c r="F70" s="14">
        <v>63497442</v>
      </c>
      <c r="G70" s="14">
        <v>62603755</v>
      </c>
      <c r="H70" s="14">
        <v>68472240</v>
      </c>
      <c r="I70" s="14">
        <v>71714088</v>
      </c>
      <c r="J70" s="38">
        <v>62079288</v>
      </c>
      <c r="K70" s="15">
        <f t="shared" si="0"/>
        <v>555521230</v>
      </c>
    </row>
    <row r="71" spans="1:11" ht="12" customHeight="1" x14ac:dyDescent="0.2">
      <c r="A71" s="7" t="str">
        <f>'Pregnant Women Participating'!A62</f>
        <v>Colorado</v>
      </c>
      <c r="B71" s="12">
        <v>4997796</v>
      </c>
      <c r="C71" s="4">
        <v>5018527</v>
      </c>
      <c r="D71" s="4">
        <v>5037741</v>
      </c>
      <c r="E71" s="4">
        <v>5286928</v>
      </c>
      <c r="F71" s="4">
        <v>5252802</v>
      </c>
      <c r="G71" s="4">
        <v>5186552</v>
      </c>
      <c r="H71" s="4">
        <v>5205747</v>
      </c>
      <c r="I71" s="4">
        <v>5328117</v>
      </c>
      <c r="J71" s="39">
        <v>5240236</v>
      </c>
      <c r="K71" s="12">
        <f t="shared" si="0"/>
        <v>46554446</v>
      </c>
    </row>
    <row r="72" spans="1:11" ht="12" customHeight="1" x14ac:dyDescent="0.2">
      <c r="A72" s="7" t="str">
        <f>'Pregnant Women Participating'!A63</f>
        <v>Kansas</v>
      </c>
      <c r="B72" s="12">
        <v>2416748</v>
      </c>
      <c r="C72" s="4">
        <v>2467469</v>
      </c>
      <c r="D72" s="4">
        <v>2476218</v>
      </c>
      <c r="E72" s="4">
        <v>2634489</v>
      </c>
      <c r="F72" s="4">
        <v>2427542</v>
      </c>
      <c r="G72" s="4">
        <v>2510452</v>
      </c>
      <c r="H72" s="4">
        <v>2641872</v>
      </c>
      <c r="I72" s="4">
        <v>2628341</v>
      </c>
      <c r="J72" s="39">
        <v>2591125</v>
      </c>
      <c r="K72" s="12">
        <f t="shared" si="0"/>
        <v>22794256</v>
      </c>
    </row>
    <row r="73" spans="1:11" ht="12" customHeight="1" x14ac:dyDescent="0.2">
      <c r="A73" s="7" t="str">
        <f>'Pregnant Women Participating'!A64</f>
        <v>Missouri</v>
      </c>
      <c r="B73" s="12">
        <v>1497274</v>
      </c>
      <c r="C73" s="4">
        <v>1418859</v>
      </c>
      <c r="D73" s="4">
        <v>8058567</v>
      </c>
      <c r="E73" s="4">
        <v>2698299</v>
      </c>
      <c r="F73" s="4">
        <v>4464788</v>
      </c>
      <c r="G73" s="4">
        <v>4451066</v>
      </c>
      <c r="H73" s="4">
        <v>4867711</v>
      </c>
      <c r="I73" s="4">
        <v>4813252</v>
      </c>
      <c r="J73" s="39">
        <v>4508006</v>
      </c>
      <c r="K73" s="12">
        <f t="shared" si="0"/>
        <v>36777822</v>
      </c>
    </row>
    <row r="74" spans="1:11" ht="12" customHeight="1" x14ac:dyDescent="0.2">
      <c r="A74" s="7" t="str">
        <f>'Pregnant Women Participating'!A65</f>
        <v>Montana</v>
      </c>
      <c r="B74" s="12">
        <v>358292</v>
      </c>
      <c r="C74" s="4">
        <v>687879</v>
      </c>
      <c r="D74" s="4">
        <v>942885</v>
      </c>
      <c r="E74" s="4">
        <v>552459</v>
      </c>
      <c r="F74" s="4">
        <v>714266</v>
      </c>
      <c r="G74" s="4">
        <v>675083</v>
      </c>
      <c r="H74" s="4">
        <v>754299</v>
      </c>
      <c r="I74" s="4">
        <v>731502</v>
      </c>
      <c r="J74" s="39">
        <v>914028</v>
      </c>
      <c r="K74" s="12">
        <f t="shared" si="0"/>
        <v>6330693</v>
      </c>
    </row>
    <row r="75" spans="1:11" ht="12" customHeight="1" x14ac:dyDescent="0.2">
      <c r="A75" s="7" t="str">
        <f>'Pregnant Women Participating'!A66</f>
        <v>Nebraska</v>
      </c>
      <c r="B75" s="12">
        <v>1873424</v>
      </c>
      <c r="C75" s="4">
        <v>1811028</v>
      </c>
      <c r="D75" s="4">
        <v>1871862</v>
      </c>
      <c r="E75" s="4">
        <v>1866549</v>
      </c>
      <c r="F75" s="4">
        <v>1850373</v>
      </c>
      <c r="G75" s="4">
        <v>1918088</v>
      </c>
      <c r="H75" s="4">
        <v>1900976</v>
      </c>
      <c r="I75" s="4">
        <v>2002631</v>
      </c>
      <c r="J75" s="39">
        <v>1961545</v>
      </c>
      <c r="K75" s="12">
        <f t="shared" si="0"/>
        <v>17056476</v>
      </c>
    </row>
    <row r="76" spans="1:11" ht="12" customHeight="1" x14ac:dyDescent="0.2">
      <c r="A76" s="7" t="str">
        <f>'Pregnant Women Participating'!A67</f>
        <v>North Dakota</v>
      </c>
      <c r="B76" s="12">
        <v>505963</v>
      </c>
      <c r="C76" s="4">
        <v>574699</v>
      </c>
      <c r="D76" s="4">
        <v>733992</v>
      </c>
      <c r="E76" s="4">
        <v>297208</v>
      </c>
      <c r="F76" s="4">
        <v>525447</v>
      </c>
      <c r="G76" s="4">
        <v>743931</v>
      </c>
      <c r="H76" s="4">
        <v>330255</v>
      </c>
      <c r="I76" s="4">
        <v>531377</v>
      </c>
      <c r="J76" s="39">
        <v>533605</v>
      </c>
      <c r="K76" s="12">
        <f t="shared" si="0"/>
        <v>4776477</v>
      </c>
    </row>
    <row r="77" spans="1:11" ht="12" customHeight="1" x14ac:dyDescent="0.2">
      <c r="A77" s="7" t="str">
        <f>'Pregnant Women Participating'!A68</f>
        <v>South Dakota</v>
      </c>
      <c r="B77" s="12">
        <v>633355</v>
      </c>
      <c r="C77" s="4">
        <v>626618</v>
      </c>
      <c r="D77" s="4">
        <v>963341</v>
      </c>
      <c r="E77" s="4">
        <v>434180</v>
      </c>
      <c r="F77" s="4">
        <v>618122</v>
      </c>
      <c r="G77" s="4">
        <v>1004279</v>
      </c>
      <c r="H77" s="4">
        <v>667299</v>
      </c>
      <c r="I77" s="4">
        <v>419741</v>
      </c>
      <c r="J77" s="39">
        <v>691409</v>
      </c>
      <c r="K77" s="12">
        <f t="shared" si="0"/>
        <v>6058344</v>
      </c>
    </row>
    <row r="78" spans="1:11" ht="12" customHeight="1" x14ac:dyDescent="0.2">
      <c r="A78" s="7" t="str">
        <f>'Pregnant Women Participating'!A69</f>
        <v>Wyoming</v>
      </c>
      <c r="B78" s="12">
        <v>380059</v>
      </c>
      <c r="C78" s="4">
        <v>379028</v>
      </c>
      <c r="D78" s="4">
        <v>398460</v>
      </c>
      <c r="E78" s="4">
        <v>418767</v>
      </c>
      <c r="F78" s="4">
        <v>409491</v>
      </c>
      <c r="G78" s="4">
        <v>432064</v>
      </c>
      <c r="H78" s="4">
        <v>390833</v>
      </c>
      <c r="I78" s="4">
        <v>436274</v>
      </c>
      <c r="J78" s="39">
        <v>446912</v>
      </c>
      <c r="K78" s="12">
        <f t="shared" si="0"/>
        <v>3691888</v>
      </c>
    </row>
    <row r="79" spans="1:11" ht="12" customHeight="1" x14ac:dyDescent="0.2">
      <c r="A79" s="7" t="str">
        <f>'Pregnant Women Participating'!A70</f>
        <v>Ute Mountain Ute Tribe, CO</v>
      </c>
      <c r="B79" s="12">
        <v>8989</v>
      </c>
      <c r="C79" s="4">
        <v>8492</v>
      </c>
      <c r="D79" s="4">
        <v>9030</v>
      </c>
      <c r="E79" s="4">
        <v>9090</v>
      </c>
      <c r="F79" s="4">
        <v>9414</v>
      </c>
      <c r="G79" s="4">
        <v>9094</v>
      </c>
      <c r="H79" s="4">
        <v>9387</v>
      </c>
      <c r="I79" s="4">
        <v>9389</v>
      </c>
      <c r="J79" s="39">
        <v>8632</v>
      </c>
      <c r="K79" s="12">
        <f t="shared" si="0"/>
        <v>81517</v>
      </c>
    </row>
    <row r="80" spans="1:11" ht="12" customHeight="1" x14ac:dyDescent="0.2">
      <c r="A80" s="7" t="str">
        <f>'Pregnant Women Participating'!A71</f>
        <v>Omaha Sioux, NE</v>
      </c>
      <c r="B80" s="12">
        <v>15548</v>
      </c>
      <c r="C80" s="4">
        <v>15109</v>
      </c>
      <c r="D80" s="4">
        <v>15232</v>
      </c>
      <c r="E80" s="4">
        <v>17269</v>
      </c>
      <c r="F80" s="4">
        <v>14887</v>
      </c>
      <c r="G80" s="4">
        <v>13935</v>
      </c>
      <c r="H80" s="4">
        <v>16300</v>
      </c>
      <c r="I80" s="4">
        <v>16040</v>
      </c>
      <c r="J80" s="39">
        <v>14268</v>
      </c>
      <c r="K80" s="12">
        <f t="shared" si="0"/>
        <v>138588</v>
      </c>
    </row>
    <row r="81" spans="1:11" ht="12" customHeight="1" x14ac:dyDescent="0.2">
      <c r="A81" s="7" t="str">
        <f>'Pregnant Women Participating'!A72</f>
        <v>Santee Sioux, NE</v>
      </c>
      <c r="B81" s="12">
        <v>4106</v>
      </c>
      <c r="C81" s="4">
        <v>2479</v>
      </c>
      <c r="D81" s="4">
        <v>3735</v>
      </c>
      <c r="E81" s="4">
        <v>4245</v>
      </c>
      <c r="F81" s="4">
        <v>3715</v>
      </c>
      <c r="G81" s="4">
        <v>4018</v>
      </c>
      <c r="H81" s="4">
        <v>5119</v>
      </c>
      <c r="I81" s="4">
        <v>4480</v>
      </c>
      <c r="J81" s="39">
        <v>4740</v>
      </c>
      <c r="K81" s="12">
        <f t="shared" si="0"/>
        <v>36637</v>
      </c>
    </row>
    <row r="82" spans="1:11" ht="12" customHeight="1" x14ac:dyDescent="0.2">
      <c r="A82" s="7" t="str">
        <f>'Pregnant Women Participating'!A73</f>
        <v>Winnebago Tribe, NE</v>
      </c>
      <c r="B82" s="12">
        <v>9039</v>
      </c>
      <c r="C82" s="4">
        <v>9131</v>
      </c>
      <c r="D82" s="4">
        <v>9102</v>
      </c>
      <c r="E82" s="4">
        <v>8839</v>
      </c>
      <c r="F82" s="4">
        <v>7702</v>
      </c>
      <c r="G82" s="4">
        <v>7056</v>
      </c>
      <c r="H82" s="4">
        <v>10320</v>
      </c>
      <c r="I82" s="4">
        <v>10557</v>
      </c>
      <c r="J82" s="39">
        <v>8206</v>
      </c>
      <c r="K82" s="12">
        <f t="shared" si="0"/>
        <v>79952</v>
      </c>
    </row>
    <row r="83" spans="1:11" ht="12" customHeight="1" x14ac:dyDescent="0.2">
      <c r="A83" s="7" t="str">
        <f>'Pregnant Women Participating'!A74</f>
        <v>Standing Rock Sioux Tribe, ND</v>
      </c>
      <c r="B83" s="12">
        <v>22447</v>
      </c>
      <c r="C83" s="4">
        <v>23278</v>
      </c>
      <c r="D83" s="4">
        <v>21036</v>
      </c>
      <c r="E83" s="4">
        <v>23001</v>
      </c>
      <c r="F83" s="4">
        <v>10088</v>
      </c>
      <c r="G83" s="4">
        <v>19736</v>
      </c>
      <c r="H83" s="4">
        <v>16115</v>
      </c>
      <c r="I83" s="4">
        <v>18168</v>
      </c>
      <c r="J83" s="39">
        <v>17685</v>
      </c>
      <c r="K83" s="12">
        <f t="shared" si="0"/>
        <v>171554</v>
      </c>
    </row>
    <row r="84" spans="1:11" ht="12" customHeight="1" x14ac:dyDescent="0.2">
      <c r="A84" s="7" t="str">
        <f>'Pregnant Women Participating'!A75</f>
        <v>Three Affiliated Tribes, ND</v>
      </c>
      <c r="B84" s="12">
        <v>7428</v>
      </c>
      <c r="C84" s="4">
        <v>7508</v>
      </c>
      <c r="D84" s="4">
        <v>6372</v>
      </c>
      <c r="E84" s="4">
        <v>7111</v>
      </c>
      <c r="F84" s="4">
        <v>6521</v>
      </c>
      <c r="G84" s="4">
        <v>6299</v>
      </c>
      <c r="H84" s="4">
        <v>7914</v>
      </c>
      <c r="I84" s="4">
        <v>6534</v>
      </c>
      <c r="J84" s="39">
        <v>7900</v>
      </c>
      <c r="K84" s="12">
        <f t="shared" si="0"/>
        <v>63587</v>
      </c>
    </row>
    <row r="85" spans="1:11" ht="12" customHeight="1" x14ac:dyDescent="0.2">
      <c r="A85" s="7" t="str">
        <f>'Pregnant Women Participating'!A76</f>
        <v>Cheyenne River Sioux, SD</v>
      </c>
      <c r="B85" s="12">
        <v>35636</v>
      </c>
      <c r="C85" s="4">
        <v>37274</v>
      </c>
      <c r="D85" s="4">
        <v>38345</v>
      </c>
      <c r="E85" s="4">
        <v>43196</v>
      </c>
      <c r="F85" s="4">
        <v>35882</v>
      </c>
      <c r="G85" s="4">
        <v>37242</v>
      </c>
      <c r="H85" s="4">
        <v>69507</v>
      </c>
      <c r="I85" s="4">
        <v>69507</v>
      </c>
      <c r="J85" s="39">
        <v>69507</v>
      </c>
      <c r="K85" s="12">
        <f t="shared" si="0"/>
        <v>436096</v>
      </c>
    </row>
    <row r="86" spans="1:11" ht="12" customHeight="1" x14ac:dyDescent="0.2">
      <c r="A86" s="7" t="str">
        <f>'Pregnant Women Participating'!A77</f>
        <v>Rosebud Sioux, SD</v>
      </c>
      <c r="B86" s="12">
        <v>70544</v>
      </c>
      <c r="C86" s="4">
        <v>71872</v>
      </c>
      <c r="D86" s="4">
        <v>39237</v>
      </c>
      <c r="E86" s="4">
        <v>39863</v>
      </c>
      <c r="F86" s="4">
        <v>50957</v>
      </c>
      <c r="G86" s="4">
        <v>55865</v>
      </c>
      <c r="H86" s="4">
        <v>54848</v>
      </c>
      <c r="I86" s="4">
        <v>53012</v>
      </c>
      <c r="J86" s="39">
        <v>63999</v>
      </c>
      <c r="K86" s="12">
        <f t="shared" si="0"/>
        <v>500197</v>
      </c>
    </row>
    <row r="87" spans="1:11" ht="12" customHeight="1" x14ac:dyDescent="0.2">
      <c r="A87" s="7" t="str">
        <f>'Pregnant Women Participating'!A78</f>
        <v>Northern Arapahoe, WY</v>
      </c>
      <c r="B87" s="12">
        <v>12385</v>
      </c>
      <c r="C87" s="4">
        <v>12474</v>
      </c>
      <c r="D87" s="4">
        <v>11713</v>
      </c>
      <c r="E87" s="4">
        <v>13328</v>
      </c>
      <c r="F87" s="4">
        <v>10851</v>
      </c>
      <c r="G87" s="4">
        <v>12840</v>
      </c>
      <c r="H87" s="4">
        <v>13675</v>
      </c>
      <c r="I87" s="4">
        <v>15009</v>
      </c>
      <c r="J87" s="39">
        <v>14275</v>
      </c>
      <c r="K87" s="12">
        <f t="shared" si="0"/>
        <v>116550</v>
      </c>
    </row>
    <row r="88" spans="1:11" ht="12" customHeight="1" x14ac:dyDescent="0.2">
      <c r="A88" s="7" t="str">
        <f>'Pregnant Women Participating'!A79</f>
        <v>Shoshone Tribe, WY</v>
      </c>
      <c r="B88" s="12">
        <v>5080</v>
      </c>
      <c r="C88" s="4">
        <v>4258</v>
      </c>
      <c r="D88" s="4">
        <v>4524</v>
      </c>
      <c r="E88" s="4">
        <v>18903</v>
      </c>
      <c r="F88" s="4">
        <v>18903</v>
      </c>
      <c r="G88" s="4">
        <v>18903</v>
      </c>
      <c r="H88" s="4">
        <v>18903</v>
      </c>
      <c r="I88" s="4">
        <v>18903</v>
      </c>
      <c r="J88" s="39">
        <v>18903</v>
      </c>
      <c r="K88" s="12">
        <f t="shared" si="0"/>
        <v>127280</v>
      </c>
    </row>
    <row r="89" spans="1:11" s="16" customFormat="1" ht="24.75" customHeight="1" x14ac:dyDescent="0.2">
      <c r="A89" s="13" t="e">
        <f>'Pregnant Women Participating'!#REF!</f>
        <v>#REF!</v>
      </c>
      <c r="B89" s="15">
        <v>12854113</v>
      </c>
      <c r="C89" s="14">
        <v>13175982</v>
      </c>
      <c r="D89" s="14">
        <v>20641392</v>
      </c>
      <c r="E89" s="14">
        <v>14373724</v>
      </c>
      <c r="F89" s="14">
        <v>16431751</v>
      </c>
      <c r="G89" s="14">
        <v>17106503</v>
      </c>
      <c r="H89" s="14">
        <v>16981080</v>
      </c>
      <c r="I89" s="14">
        <v>17112834</v>
      </c>
      <c r="J89" s="38">
        <v>17114981</v>
      </c>
      <c r="K89" s="15">
        <f t="shared" si="0"/>
        <v>145792360</v>
      </c>
    </row>
    <row r="90" spans="1:11" ht="12" customHeight="1" x14ac:dyDescent="0.2">
      <c r="A90" s="8" t="str">
        <f>'Pregnant Women Participating'!A80</f>
        <v>Alaska</v>
      </c>
      <c r="B90" s="12">
        <v>106930</v>
      </c>
      <c r="C90" s="4">
        <v>901904</v>
      </c>
      <c r="D90" s="4">
        <v>943398</v>
      </c>
      <c r="E90" s="4">
        <v>984612</v>
      </c>
      <c r="F90" s="4">
        <v>944685</v>
      </c>
      <c r="G90" s="4">
        <v>984709</v>
      </c>
      <c r="H90" s="4">
        <v>1061667</v>
      </c>
      <c r="I90" s="4">
        <v>1065892</v>
      </c>
      <c r="J90" s="39">
        <v>1530791</v>
      </c>
      <c r="K90" s="12">
        <f t="shared" si="0"/>
        <v>8524588</v>
      </c>
    </row>
    <row r="91" spans="1:11" ht="12" customHeight="1" x14ac:dyDescent="0.2">
      <c r="A91" s="8" t="str">
        <f>'Pregnant Women Participating'!A81</f>
        <v>American Samoa</v>
      </c>
      <c r="B91" s="12">
        <v>377075</v>
      </c>
      <c r="C91" s="4">
        <v>354893</v>
      </c>
      <c r="D91" s="4">
        <v>363191</v>
      </c>
      <c r="E91" s="4">
        <v>403184</v>
      </c>
      <c r="F91" s="4">
        <v>372617</v>
      </c>
      <c r="G91" s="4">
        <v>370846</v>
      </c>
      <c r="H91" s="4">
        <v>398542</v>
      </c>
      <c r="I91" s="4">
        <v>414245</v>
      </c>
      <c r="J91" s="39">
        <v>391053</v>
      </c>
      <c r="K91" s="12">
        <f t="shared" si="0"/>
        <v>3445646</v>
      </c>
    </row>
    <row r="92" spans="1:11" ht="12" customHeight="1" x14ac:dyDescent="0.2">
      <c r="A92" s="8" t="str">
        <f>'Pregnant Women Participating'!A82</f>
        <v>California</v>
      </c>
      <c r="B92" s="12">
        <v>62909224</v>
      </c>
      <c r="C92" s="4">
        <v>63561962</v>
      </c>
      <c r="D92" s="4">
        <v>64549355</v>
      </c>
      <c r="E92" s="4">
        <v>67681382</v>
      </c>
      <c r="F92" s="4">
        <v>66596742</v>
      </c>
      <c r="G92" s="4">
        <v>66900063</v>
      </c>
      <c r="H92" s="4">
        <v>67474169</v>
      </c>
      <c r="I92" s="4">
        <v>66286455</v>
      </c>
      <c r="J92" s="39">
        <v>66003095</v>
      </c>
      <c r="K92" s="12">
        <f t="shared" si="0"/>
        <v>591962447</v>
      </c>
    </row>
    <row r="93" spans="1:11" ht="12" customHeight="1" x14ac:dyDescent="0.2">
      <c r="A93" s="8" t="str">
        <f>'Pregnant Women Participating'!A83</f>
        <v>Guam</v>
      </c>
      <c r="B93" s="12">
        <v>519708</v>
      </c>
      <c r="C93" s="4">
        <v>538236</v>
      </c>
      <c r="D93" s="4">
        <v>533128</v>
      </c>
      <c r="E93" s="4">
        <v>566718</v>
      </c>
      <c r="F93" s="4">
        <v>576728</v>
      </c>
      <c r="G93" s="4">
        <v>583121</v>
      </c>
      <c r="H93" s="4">
        <v>575888</v>
      </c>
      <c r="I93" s="4">
        <v>560621</v>
      </c>
      <c r="J93" s="39">
        <v>582703</v>
      </c>
      <c r="K93" s="12">
        <f t="shared" si="0"/>
        <v>5036851</v>
      </c>
    </row>
    <row r="94" spans="1:11" ht="12" customHeight="1" x14ac:dyDescent="0.2">
      <c r="A94" s="8" t="str">
        <f>'Pregnant Women Participating'!A84</f>
        <v>Hawaii</v>
      </c>
      <c r="B94" s="12">
        <v>1800708</v>
      </c>
      <c r="C94" s="4">
        <v>1753883</v>
      </c>
      <c r="D94" s="4">
        <v>2211970</v>
      </c>
      <c r="E94" s="4">
        <v>1419684</v>
      </c>
      <c r="F94" s="4">
        <v>1772241</v>
      </c>
      <c r="G94" s="4">
        <v>1811792</v>
      </c>
      <c r="H94" s="4">
        <v>1869120</v>
      </c>
      <c r="I94" s="4">
        <v>1833325</v>
      </c>
      <c r="J94" s="39">
        <v>1834131</v>
      </c>
      <c r="K94" s="12">
        <f t="shared" si="0"/>
        <v>16306854</v>
      </c>
    </row>
    <row r="95" spans="1:11" ht="12" customHeight="1" x14ac:dyDescent="0.2">
      <c r="A95" s="8" t="str">
        <f>'Pregnant Women Participating'!A85</f>
        <v>Idaho</v>
      </c>
      <c r="B95" s="12">
        <v>1398845</v>
      </c>
      <c r="C95" s="4">
        <v>1444853</v>
      </c>
      <c r="D95" s="4">
        <v>1558203</v>
      </c>
      <c r="E95" s="4">
        <v>1566261</v>
      </c>
      <c r="F95" s="4">
        <v>1547884</v>
      </c>
      <c r="G95" s="4">
        <v>1594681</v>
      </c>
      <c r="H95" s="4">
        <v>1567566</v>
      </c>
      <c r="I95" s="4">
        <v>1661198</v>
      </c>
      <c r="J95" s="39">
        <v>1620691</v>
      </c>
      <c r="K95" s="12">
        <f t="shared" si="0"/>
        <v>13960182</v>
      </c>
    </row>
    <row r="96" spans="1:11" ht="12" customHeight="1" x14ac:dyDescent="0.2">
      <c r="A96" s="8" t="str">
        <f>'Pregnant Women Participating'!A86</f>
        <v>Nevada</v>
      </c>
      <c r="B96" s="12">
        <v>2654907</v>
      </c>
      <c r="C96" s="4">
        <v>2995860</v>
      </c>
      <c r="D96" s="4">
        <v>3011476</v>
      </c>
      <c r="E96" s="4">
        <v>4453105</v>
      </c>
      <c r="F96" s="4">
        <v>1883743</v>
      </c>
      <c r="G96" s="4">
        <v>3095980</v>
      </c>
      <c r="H96" s="4">
        <v>3184789</v>
      </c>
      <c r="I96" s="4">
        <v>3199128</v>
      </c>
      <c r="J96" s="39">
        <v>2956083</v>
      </c>
      <c r="K96" s="12">
        <f t="shared" si="0"/>
        <v>27435071</v>
      </c>
    </row>
    <row r="97" spans="1:11" ht="12" customHeight="1" x14ac:dyDescent="0.2">
      <c r="A97" s="8" t="str">
        <f>'Pregnant Women Participating'!A87</f>
        <v>Oregon</v>
      </c>
      <c r="B97" s="12">
        <v>2163620</v>
      </c>
      <c r="C97" s="4">
        <v>4617071</v>
      </c>
      <c r="D97" s="4">
        <v>4951443</v>
      </c>
      <c r="E97" s="4">
        <v>3050175</v>
      </c>
      <c r="F97" s="4">
        <v>4461911</v>
      </c>
      <c r="G97" s="4">
        <v>3955733</v>
      </c>
      <c r="H97" s="4">
        <v>3916231</v>
      </c>
      <c r="I97" s="4">
        <v>4694853</v>
      </c>
      <c r="J97" s="39">
        <v>3789066</v>
      </c>
      <c r="K97" s="12">
        <f t="shared" si="0"/>
        <v>35600103</v>
      </c>
    </row>
    <row r="98" spans="1:11" ht="12" customHeight="1" x14ac:dyDescent="0.2">
      <c r="A98" s="8" t="str">
        <f>'Pregnant Women Participating'!A88</f>
        <v>Washington</v>
      </c>
      <c r="B98" s="12">
        <v>8834987</v>
      </c>
      <c r="C98" s="4">
        <v>6829329</v>
      </c>
      <c r="D98" s="4">
        <v>7047555</v>
      </c>
      <c r="E98" s="4">
        <v>5115048</v>
      </c>
      <c r="F98" s="4">
        <v>7060148</v>
      </c>
      <c r="G98" s="4">
        <v>7220230</v>
      </c>
      <c r="H98" s="4">
        <v>7412374</v>
      </c>
      <c r="I98" s="4">
        <v>7447183</v>
      </c>
      <c r="J98" s="39">
        <v>7416848</v>
      </c>
      <c r="K98" s="12">
        <f t="shared" si="0"/>
        <v>64383702</v>
      </c>
    </row>
    <row r="99" spans="1:11" ht="12" customHeight="1" x14ac:dyDescent="0.2">
      <c r="A99" s="8" t="str">
        <f>'Pregnant Women Participating'!A89</f>
        <v>Northern Marianas</v>
      </c>
      <c r="B99" s="12">
        <v>222729</v>
      </c>
      <c r="C99" s="4">
        <v>217619</v>
      </c>
      <c r="D99" s="4">
        <v>221016</v>
      </c>
      <c r="E99" s="4">
        <v>222231</v>
      </c>
      <c r="F99" s="4">
        <v>217851</v>
      </c>
      <c r="G99" s="4">
        <v>224580</v>
      </c>
      <c r="H99" s="4">
        <v>233701</v>
      </c>
      <c r="I99" s="4">
        <v>236861</v>
      </c>
      <c r="J99" s="39">
        <v>238559</v>
      </c>
      <c r="K99" s="12">
        <f t="shared" si="0"/>
        <v>2035147</v>
      </c>
    </row>
    <row r="100" spans="1:11" ht="12" customHeight="1" x14ac:dyDescent="0.2">
      <c r="A100" s="8" t="str">
        <f>'Pregnant Women Participating'!A90</f>
        <v>Inter-Tribal Council, NV</v>
      </c>
      <c r="B100" s="12">
        <v>19287</v>
      </c>
      <c r="C100" s="4">
        <v>16993</v>
      </c>
      <c r="D100" s="4">
        <v>25611</v>
      </c>
      <c r="E100" s="4">
        <v>14518</v>
      </c>
      <c r="F100" s="4">
        <v>17686</v>
      </c>
      <c r="G100" s="4">
        <v>19581</v>
      </c>
      <c r="H100" s="4">
        <v>18194</v>
      </c>
      <c r="I100" s="4">
        <v>29282</v>
      </c>
      <c r="J100" s="39">
        <v>22153</v>
      </c>
      <c r="K100" s="12">
        <f t="shared" si="0"/>
        <v>183305</v>
      </c>
    </row>
    <row r="101" spans="1:11" s="16" customFormat="1" ht="24.75" customHeight="1" x14ac:dyDescent="0.2">
      <c r="A101" s="13" t="e">
        <f>'Pregnant Women Participating'!#REF!</f>
        <v>#REF!</v>
      </c>
      <c r="B101" s="15">
        <v>81008020</v>
      </c>
      <c r="C101" s="14">
        <v>83232603</v>
      </c>
      <c r="D101" s="14">
        <v>85416346</v>
      </c>
      <c r="E101" s="14">
        <v>85476918</v>
      </c>
      <c r="F101" s="14">
        <v>85452236</v>
      </c>
      <c r="G101" s="14">
        <v>86761316</v>
      </c>
      <c r="H101" s="14">
        <v>87712241</v>
      </c>
      <c r="I101" s="14">
        <v>87429043</v>
      </c>
      <c r="J101" s="38">
        <v>86385173</v>
      </c>
      <c r="K101" s="15">
        <f t="shared" si="0"/>
        <v>768873896</v>
      </c>
    </row>
    <row r="102" spans="1:11" s="28" customFormat="1" ht="16.5" customHeight="1" thickBot="1" x14ac:dyDescent="0.25">
      <c r="A102" s="25" t="e">
        <f>'Pregnant Women Participating'!#REF!</f>
        <v>#REF!</v>
      </c>
      <c r="B102" s="26">
        <v>352843866</v>
      </c>
      <c r="C102" s="27">
        <v>372347175</v>
      </c>
      <c r="D102" s="27">
        <v>426915135</v>
      </c>
      <c r="E102" s="27">
        <v>392295513</v>
      </c>
      <c r="F102" s="27">
        <v>389976111</v>
      </c>
      <c r="G102" s="27">
        <v>401929239</v>
      </c>
      <c r="H102" s="27">
        <v>417617772</v>
      </c>
      <c r="I102" s="27">
        <v>419868163</v>
      </c>
      <c r="J102" s="40">
        <v>403320577</v>
      </c>
      <c r="K102" s="26">
        <f t="shared" si="0"/>
        <v>3577113551</v>
      </c>
    </row>
    <row r="103" spans="1:11" ht="12.75" customHeight="1" thickTop="1" x14ac:dyDescent="0.2">
      <c r="A103" s="9"/>
    </row>
    <row r="104" spans="1:11" x14ac:dyDescent="0.2">
      <c r="A104" s="9"/>
    </row>
    <row r="105" spans="1:11" customFormat="1" ht="12.75" x14ac:dyDescent="0.2">
      <c r="A105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105"/>
  <sheetViews>
    <sheetView showGridLines="0" workbookViewId="0">
      <selection activeCell="A4" sqref="A4"/>
    </sheetView>
  </sheetViews>
  <sheetFormatPr defaultColWidth="9.140625" defaultRowHeight="12" x14ac:dyDescent="0.2"/>
  <cols>
    <col min="1" max="1" width="34.7109375" style="3" customWidth="1"/>
    <col min="2" max="9" width="11.7109375" style="3" customWidth="1"/>
    <col min="10" max="11" width="13.7109375" style="3" customWidth="1"/>
    <col min="12" max="16384" width="9.140625" style="3"/>
  </cols>
  <sheetData>
    <row r="1" spans="1:11" ht="12" customHeight="1" x14ac:dyDescent="0.2">
      <c r="A1" s="10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1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</row>
    <row r="3" spans="1:11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</row>
    <row r="4" spans="1:11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24" customHeight="1" x14ac:dyDescent="0.2">
      <c r="A5" s="6" t="s">
        <v>0</v>
      </c>
      <c r="B5" s="17" t="e">
        <f>DATE(RIGHT(A2,4)-1,10,1)</f>
        <v>#REF!</v>
      </c>
      <c r="C5" s="18" t="e">
        <f>DATE(RIGHT(A2,4)-1,11,1)</f>
        <v>#REF!</v>
      </c>
      <c r="D5" s="18" t="e">
        <f>DATE(RIGHT(A2,4)-1,12,1)</f>
        <v>#REF!</v>
      </c>
      <c r="E5" s="18" t="e">
        <f>DATE(RIGHT(A2,4),1,1)</f>
        <v>#REF!</v>
      </c>
      <c r="F5" s="18" t="e">
        <f>DATE(RIGHT(A2,4),2,1)</f>
        <v>#REF!</v>
      </c>
      <c r="G5" s="18" t="e">
        <f>DATE(RIGHT(A2,4),3,1)</f>
        <v>#REF!</v>
      </c>
      <c r="H5" s="18" t="e">
        <f>DATE(RIGHT(A2,4),4,1)</f>
        <v>#REF!</v>
      </c>
      <c r="I5" s="18" t="e">
        <f>DATE(RIGHT(A2,4),5,1)</f>
        <v>#REF!</v>
      </c>
      <c r="J5" s="44" t="e">
        <f>DATE(RIGHT(A2,4),6,1)</f>
        <v>#REF!</v>
      </c>
      <c r="K5" s="11" t="s">
        <v>17</v>
      </c>
    </row>
    <row r="6" spans="1:11" ht="12" customHeight="1" x14ac:dyDescent="0.2">
      <c r="A6" s="7" t="str">
        <f>'Pregnant Women Participating'!A2</f>
        <v>Connecticut</v>
      </c>
      <c r="B6" s="12">
        <v>1127499</v>
      </c>
      <c r="C6" s="4">
        <v>1088972</v>
      </c>
      <c r="D6" s="4">
        <v>1078974</v>
      </c>
      <c r="E6" s="4">
        <v>1008066</v>
      </c>
      <c r="F6" s="4">
        <v>1140095</v>
      </c>
      <c r="G6" s="4">
        <v>1110335</v>
      </c>
      <c r="H6" s="4">
        <v>1039259</v>
      </c>
      <c r="I6" s="4">
        <v>1161749</v>
      </c>
      <c r="J6" s="39">
        <v>1089833</v>
      </c>
      <c r="K6" s="12">
        <f t="shared" ref="K6:K102" si="0">IF(SUM(B6:J6)&gt;0,SUM(B6:J6)," ")</f>
        <v>9844782</v>
      </c>
    </row>
    <row r="7" spans="1:11" ht="12" customHeight="1" x14ac:dyDescent="0.2">
      <c r="A7" s="7" t="str">
        <f>'Pregnant Women Participating'!A3</f>
        <v>Maine</v>
      </c>
      <c r="B7" s="12">
        <v>300598</v>
      </c>
      <c r="C7" s="4">
        <v>291317</v>
      </c>
      <c r="D7" s="4">
        <v>298334</v>
      </c>
      <c r="E7" s="4">
        <v>292587</v>
      </c>
      <c r="F7" s="4">
        <v>299548</v>
      </c>
      <c r="G7" s="4">
        <v>294983</v>
      </c>
      <c r="H7" s="4">
        <v>286498</v>
      </c>
      <c r="I7" s="4">
        <v>305081</v>
      </c>
      <c r="J7" s="39">
        <v>301888</v>
      </c>
      <c r="K7" s="12">
        <f t="shared" si="0"/>
        <v>2670834</v>
      </c>
    </row>
    <row r="8" spans="1:11" ht="12" customHeight="1" x14ac:dyDescent="0.2">
      <c r="A8" s="7" t="str">
        <f>'Pregnant Women Participating'!A4</f>
        <v>Massachusetts</v>
      </c>
      <c r="B8" s="12">
        <v>2214703</v>
      </c>
      <c r="C8" s="4">
        <v>2150337</v>
      </c>
      <c r="D8" s="4">
        <v>2219258</v>
      </c>
      <c r="E8" s="4">
        <v>2110931</v>
      </c>
      <c r="F8" s="4">
        <v>2223149</v>
      </c>
      <c r="G8" s="4">
        <v>2224194</v>
      </c>
      <c r="H8" s="4">
        <v>2103385</v>
      </c>
      <c r="I8" s="4">
        <v>2261493</v>
      </c>
      <c r="J8" s="39">
        <v>2204482</v>
      </c>
      <c r="K8" s="12">
        <f t="shared" si="0"/>
        <v>19711932</v>
      </c>
    </row>
    <row r="9" spans="1:11" ht="12" customHeight="1" x14ac:dyDescent="0.2">
      <c r="A9" s="7" t="str">
        <f>'Pregnant Women Participating'!A5</f>
        <v>New Hampshire</v>
      </c>
      <c r="B9" s="12">
        <v>212761</v>
      </c>
      <c r="C9" s="4">
        <v>201312</v>
      </c>
      <c r="D9" s="4">
        <v>209066</v>
      </c>
      <c r="E9" s="4">
        <v>191845</v>
      </c>
      <c r="F9" s="4">
        <v>211749</v>
      </c>
      <c r="G9" s="4">
        <v>205055</v>
      </c>
      <c r="H9" s="4">
        <v>190142</v>
      </c>
      <c r="I9" s="4">
        <v>214605</v>
      </c>
      <c r="J9" s="39">
        <v>192571</v>
      </c>
      <c r="K9" s="12">
        <f t="shared" si="0"/>
        <v>1829106</v>
      </c>
    </row>
    <row r="10" spans="1:11" ht="12" customHeight="1" x14ac:dyDescent="0.2">
      <c r="A10" s="7" t="str">
        <f>'Pregnant Women Participating'!A6</f>
        <v>New York</v>
      </c>
      <c r="B10" s="12">
        <v>8650974</v>
      </c>
      <c r="C10" s="4">
        <v>8466749</v>
      </c>
      <c r="D10" s="4">
        <v>8866550</v>
      </c>
      <c r="E10" s="4">
        <v>8559071</v>
      </c>
      <c r="F10" s="4">
        <v>8798467</v>
      </c>
      <c r="G10" s="4">
        <v>8959808</v>
      </c>
      <c r="H10" s="4">
        <v>8353596</v>
      </c>
      <c r="I10" s="4">
        <v>9168077</v>
      </c>
      <c r="J10" s="39">
        <v>8595350</v>
      </c>
      <c r="K10" s="12">
        <f t="shared" si="0"/>
        <v>78418642</v>
      </c>
    </row>
    <row r="11" spans="1:11" ht="12" customHeight="1" x14ac:dyDescent="0.2">
      <c r="A11" s="7" t="str">
        <f>'Pregnant Women Participating'!A7</f>
        <v>Rhode Island</v>
      </c>
      <c r="B11" s="12">
        <v>421143</v>
      </c>
      <c r="C11" s="4">
        <v>427360</v>
      </c>
      <c r="D11" s="4">
        <v>405899</v>
      </c>
      <c r="E11" s="4">
        <v>417441</v>
      </c>
      <c r="F11" s="4">
        <v>391805</v>
      </c>
      <c r="G11" s="4">
        <v>413387</v>
      </c>
      <c r="H11" s="4">
        <v>407846</v>
      </c>
      <c r="I11" s="4">
        <v>380493</v>
      </c>
      <c r="J11" s="39">
        <v>420958</v>
      </c>
      <c r="K11" s="12">
        <f t="shared" si="0"/>
        <v>3686332</v>
      </c>
    </row>
    <row r="12" spans="1:11" ht="12" customHeight="1" x14ac:dyDescent="0.2">
      <c r="A12" s="7" t="str">
        <f>'Pregnant Women Participating'!A8</f>
        <v>Vermont</v>
      </c>
      <c r="B12" s="12">
        <v>133182</v>
      </c>
      <c r="C12" s="4">
        <v>130003</v>
      </c>
      <c r="D12" s="4">
        <v>131107</v>
      </c>
      <c r="E12" s="4">
        <v>127845</v>
      </c>
      <c r="F12" s="4">
        <v>131246</v>
      </c>
      <c r="G12" s="4">
        <v>133414</v>
      </c>
      <c r="H12" s="4">
        <v>133006</v>
      </c>
      <c r="I12" s="4">
        <v>131339</v>
      </c>
      <c r="J12" s="39">
        <v>132709</v>
      </c>
      <c r="K12" s="12">
        <f t="shared" si="0"/>
        <v>1183851</v>
      </c>
    </row>
    <row r="13" spans="1:11" ht="12" customHeight="1" x14ac:dyDescent="0.2">
      <c r="A13" s="7" t="str">
        <f>'Pregnant Women Participating'!A9</f>
        <v>Virgin Islands</v>
      </c>
      <c r="B13" s="12">
        <v>58908</v>
      </c>
      <c r="C13" s="4">
        <v>59460</v>
      </c>
      <c r="D13" s="4">
        <v>62931</v>
      </c>
      <c r="E13" s="4">
        <v>59977</v>
      </c>
      <c r="F13" s="4">
        <v>59886</v>
      </c>
      <c r="G13" s="4">
        <v>60949</v>
      </c>
      <c r="H13" s="4">
        <v>58939</v>
      </c>
      <c r="I13" s="4">
        <v>60465</v>
      </c>
      <c r="J13" s="39">
        <v>57540</v>
      </c>
      <c r="K13" s="12">
        <f t="shared" si="0"/>
        <v>539055</v>
      </c>
    </row>
    <row r="14" spans="1:11" ht="12" customHeight="1" x14ac:dyDescent="0.2">
      <c r="A14" s="7" t="str">
        <f>'Pregnant Women Participating'!A10</f>
        <v>Indian Township, ME</v>
      </c>
      <c r="B14" s="12">
        <v>0</v>
      </c>
      <c r="C14" s="4">
        <v>0</v>
      </c>
      <c r="D14" s="4">
        <v>0</v>
      </c>
      <c r="E14" s="4"/>
      <c r="F14" s="4"/>
      <c r="G14" s="4"/>
      <c r="H14" s="4"/>
      <c r="I14" s="4"/>
      <c r="J14" s="39"/>
      <c r="K14" s="12" t="str">
        <f t="shared" si="0"/>
        <v xml:space="preserve"> </v>
      </c>
    </row>
    <row r="15" spans="1:11" ht="12" customHeight="1" x14ac:dyDescent="0.2">
      <c r="A15" s="7" t="str">
        <f>'Pregnant Women Participating'!A11</f>
        <v>Pleasant Point, ME</v>
      </c>
      <c r="B15" s="12"/>
      <c r="C15" s="4"/>
      <c r="D15" s="4"/>
      <c r="E15" s="4"/>
      <c r="F15" s="4"/>
      <c r="G15" s="4"/>
      <c r="H15" s="4"/>
      <c r="I15" s="4"/>
      <c r="J15" s="39"/>
      <c r="K15" s="12" t="str">
        <f t="shared" si="0"/>
        <v xml:space="preserve"> </v>
      </c>
    </row>
    <row r="16" spans="1:11" s="16" customFormat="1" ht="24.75" customHeight="1" x14ac:dyDescent="0.2">
      <c r="A16" s="13" t="e">
        <f>'Pregnant Women Participating'!#REF!</f>
        <v>#REF!</v>
      </c>
      <c r="B16" s="15">
        <v>13119768</v>
      </c>
      <c r="C16" s="14">
        <v>12815510</v>
      </c>
      <c r="D16" s="14">
        <v>13272119</v>
      </c>
      <c r="E16" s="14">
        <v>12767763</v>
      </c>
      <c r="F16" s="14">
        <v>13255945</v>
      </c>
      <c r="G16" s="14">
        <v>13402125</v>
      </c>
      <c r="H16" s="14">
        <v>12572671</v>
      </c>
      <c r="I16" s="14">
        <v>13683302</v>
      </c>
      <c r="J16" s="38">
        <v>12995331</v>
      </c>
      <c r="K16" s="15">
        <f t="shared" si="0"/>
        <v>117884534</v>
      </c>
    </row>
    <row r="17" spans="1:11" ht="12" customHeight="1" x14ac:dyDescent="0.2">
      <c r="A17" s="7" t="str">
        <f>'Pregnant Women Participating'!A12</f>
        <v>Delaware</v>
      </c>
      <c r="B17" s="12">
        <v>476776</v>
      </c>
      <c r="C17" s="4">
        <v>461424</v>
      </c>
      <c r="D17" s="4">
        <v>483356</v>
      </c>
      <c r="E17" s="4">
        <v>450486</v>
      </c>
      <c r="F17" s="4">
        <v>484230</v>
      </c>
      <c r="G17" s="4">
        <v>491183</v>
      </c>
      <c r="H17" s="4">
        <v>463709</v>
      </c>
      <c r="I17" s="4">
        <v>512544</v>
      </c>
      <c r="J17" s="39">
        <v>495400</v>
      </c>
      <c r="K17" s="12">
        <f t="shared" si="0"/>
        <v>4319108</v>
      </c>
    </row>
    <row r="18" spans="1:11" ht="12" customHeight="1" x14ac:dyDescent="0.2">
      <c r="A18" s="7" t="str">
        <f>'Pregnant Women Participating'!A13</f>
        <v>District of Columbia</v>
      </c>
      <c r="B18" s="12">
        <v>297463</v>
      </c>
      <c r="C18" s="4">
        <v>302632</v>
      </c>
      <c r="D18" s="4">
        <v>0</v>
      </c>
      <c r="E18" s="4">
        <v>604997</v>
      </c>
      <c r="F18" s="4">
        <v>310408</v>
      </c>
      <c r="G18" s="4">
        <v>315780</v>
      </c>
      <c r="H18" s="4">
        <v>0</v>
      </c>
      <c r="I18" s="4">
        <v>599825</v>
      </c>
      <c r="J18" s="39">
        <v>304817</v>
      </c>
      <c r="K18" s="12">
        <f t="shared" si="0"/>
        <v>2735922</v>
      </c>
    </row>
    <row r="19" spans="1:11" ht="12" customHeight="1" x14ac:dyDescent="0.2">
      <c r="A19" s="7" t="str">
        <f>'Pregnant Women Participating'!A14</f>
        <v>Maryland</v>
      </c>
      <c r="B19" s="12">
        <v>2542448</v>
      </c>
      <c r="C19" s="4">
        <v>2429463</v>
      </c>
      <c r="D19" s="4">
        <v>0</v>
      </c>
      <c r="E19" s="4">
        <v>4897267</v>
      </c>
      <c r="F19" s="4">
        <v>2501206</v>
      </c>
      <c r="G19" s="4">
        <v>2466681</v>
      </c>
      <c r="H19" s="4">
        <v>2228239</v>
      </c>
      <c r="I19" s="4">
        <v>2534576</v>
      </c>
      <c r="J19" s="39">
        <v>2416720</v>
      </c>
      <c r="K19" s="12">
        <f t="shared" si="0"/>
        <v>22016600</v>
      </c>
    </row>
    <row r="20" spans="1:11" ht="12" customHeight="1" x14ac:dyDescent="0.2">
      <c r="A20" s="7" t="str">
        <f>'Pregnant Women Participating'!A15</f>
        <v>New Jersey</v>
      </c>
      <c r="B20" s="12">
        <v>3022689</v>
      </c>
      <c r="C20" s="4">
        <v>2955025</v>
      </c>
      <c r="D20" s="4">
        <v>2940811</v>
      </c>
      <c r="E20" s="4">
        <v>2924147</v>
      </c>
      <c r="F20" s="4">
        <v>2979316</v>
      </c>
      <c r="G20" s="4">
        <v>2942313</v>
      </c>
      <c r="H20" s="4">
        <v>2764364</v>
      </c>
      <c r="I20" s="4">
        <v>2991321</v>
      </c>
      <c r="J20" s="39">
        <v>2873740</v>
      </c>
      <c r="K20" s="12">
        <f t="shared" si="0"/>
        <v>26393726</v>
      </c>
    </row>
    <row r="21" spans="1:11" ht="12" customHeight="1" x14ac:dyDescent="0.2">
      <c r="A21" s="7" t="str">
        <f>'Pregnant Women Participating'!A16</f>
        <v>Pennsylvania</v>
      </c>
      <c r="B21" s="12">
        <v>0</v>
      </c>
      <c r="C21" s="4">
        <v>7570939</v>
      </c>
      <c r="D21" s="4">
        <v>3455071</v>
      </c>
      <c r="E21" s="4">
        <v>3342080</v>
      </c>
      <c r="F21" s="4">
        <v>3335265</v>
      </c>
      <c r="G21" s="4">
        <v>3403833</v>
      </c>
      <c r="H21" s="4">
        <v>3364750</v>
      </c>
      <c r="I21" s="4">
        <v>0</v>
      </c>
      <c r="J21" s="39">
        <v>3466621</v>
      </c>
      <c r="K21" s="12">
        <f t="shared" si="0"/>
        <v>27938559</v>
      </c>
    </row>
    <row r="22" spans="1:11" ht="12" customHeight="1" x14ac:dyDescent="0.2">
      <c r="A22" s="7" t="str">
        <f>'Pregnant Women Participating'!A17</f>
        <v>Puerto Rico</v>
      </c>
      <c r="B22" s="12">
        <v>343798</v>
      </c>
      <c r="C22" s="4">
        <v>686979</v>
      </c>
      <c r="D22" s="4">
        <v>351598</v>
      </c>
      <c r="E22" s="4">
        <v>348618</v>
      </c>
      <c r="F22" s="4">
        <v>343536</v>
      </c>
      <c r="G22" s="4">
        <v>352194</v>
      </c>
      <c r="H22" s="4">
        <v>347235</v>
      </c>
      <c r="I22" s="4">
        <v>350267</v>
      </c>
      <c r="J22" s="39">
        <v>347953</v>
      </c>
      <c r="K22" s="12">
        <f t="shared" si="0"/>
        <v>3472178</v>
      </c>
    </row>
    <row r="23" spans="1:11" ht="12" customHeight="1" x14ac:dyDescent="0.2">
      <c r="A23" s="7" t="str">
        <f>'Pregnant Women Participating'!A18</f>
        <v>Virginia</v>
      </c>
      <c r="B23" s="12">
        <v>7015460</v>
      </c>
      <c r="C23" s="4">
        <v>2200479</v>
      </c>
      <c r="D23" s="4"/>
      <c r="E23" s="4">
        <v>6562365</v>
      </c>
      <c r="F23" s="4"/>
      <c r="G23" s="4"/>
      <c r="H23" s="4">
        <v>4217908</v>
      </c>
      <c r="I23" s="4"/>
      <c r="J23" s="39">
        <v>2265306</v>
      </c>
      <c r="K23" s="12">
        <f t="shared" si="0"/>
        <v>22261518</v>
      </c>
    </row>
    <row r="24" spans="1:11" ht="12" customHeight="1" x14ac:dyDescent="0.2">
      <c r="A24" s="7" t="str">
        <f>'Pregnant Women Participating'!A19</f>
        <v>West Virginia</v>
      </c>
      <c r="B24" s="12">
        <v>815813</v>
      </c>
      <c r="C24" s="4">
        <v>773840</v>
      </c>
      <c r="D24" s="4">
        <v>801127</v>
      </c>
      <c r="E24" s="4">
        <v>780382</v>
      </c>
      <c r="F24" s="4">
        <v>787338</v>
      </c>
      <c r="G24" s="4">
        <v>775448</v>
      </c>
      <c r="H24" s="4">
        <v>723949</v>
      </c>
      <c r="I24" s="4">
        <v>789827</v>
      </c>
      <c r="J24" s="39">
        <v>756464</v>
      </c>
      <c r="K24" s="12">
        <f t="shared" si="0"/>
        <v>7004188</v>
      </c>
    </row>
    <row r="25" spans="1:11" s="16" customFormat="1" ht="24.75" customHeight="1" x14ac:dyDescent="0.2">
      <c r="A25" s="13" t="e">
        <f>'Pregnant Women Participating'!#REF!</f>
        <v>#REF!</v>
      </c>
      <c r="B25" s="15">
        <v>14514447</v>
      </c>
      <c r="C25" s="14">
        <v>17380781</v>
      </c>
      <c r="D25" s="14">
        <v>8031963</v>
      </c>
      <c r="E25" s="14">
        <v>19910342</v>
      </c>
      <c r="F25" s="14">
        <v>10741299</v>
      </c>
      <c r="G25" s="14">
        <v>10747432</v>
      </c>
      <c r="H25" s="14">
        <v>14110154</v>
      </c>
      <c r="I25" s="14">
        <v>7778360</v>
      </c>
      <c r="J25" s="38">
        <v>12927021</v>
      </c>
      <c r="K25" s="15">
        <f t="shared" si="0"/>
        <v>116141799</v>
      </c>
    </row>
    <row r="26" spans="1:11" ht="12" customHeight="1" x14ac:dyDescent="0.2">
      <c r="A26" s="7" t="str">
        <f>'Pregnant Women Participating'!A20</f>
        <v>Alabama</v>
      </c>
      <c r="B26" s="12">
        <v>5794921</v>
      </c>
      <c r="C26" s="4">
        <v>2862163</v>
      </c>
      <c r="D26" s="4">
        <v>2997209</v>
      </c>
      <c r="E26" s="4">
        <v>2859235</v>
      </c>
      <c r="F26" s="4">
        <v>3027128</v>
      </c>
      <c r="G26" s="4">
        <v>2985964</v>
      </c>
      <c r="H26" s="4">
        <v>0</v>
      </c>
      <c r="I26" s="4">
        <v>5808398</v>
      </c>
      <c r="J26" s="39">
        <v>2880581</v>
      </c>
      <c r="K26" s="12">
        <f t="shared" si="0"/>
        <v>29215599</v>
      </c>
    </row>
    <row r="27" spans="1:11" ht="12" customHeight="1" x14ac:dyDescent="0.2">
      <c r="A27" s="7" t="str">
        <f>'Pregnant Women Participating'!A21</f>
        <v>Florida</v>
      </c>
      <c r="B27" s="12">
        <v>11717300</v>
      </c>
      <c r="C27" s="4">
        <v>10791629</v>
      </c>
      <c r="D27" s="4">
        <v>4196639</v>
      </c>
      <c r="E27" s="4">
        <v>10925253</v>
      </c>
      <c r="F27" s="4">
        <v>22465510</v>
      </c>
      <c r="G27" s="4">
        <v>7540586</v>
      </c>
      <c r="H27" s="4">
        <v>10681165</v>
      </c>
      <c r="I27" s="4">
        <v>11740887</v>
      </c>
      <c r="J27" s="39">
        <v>14725408</v>
      </c>
      <c r="K27" s="12">
        <f t="shared" si="0"/>
        <v>104784377</v>
      </c>
    </row>
    <row r="28" spans="1:11" ht="12" customHeight="1" x14ac:dyDescent="0.2">
      <c r="A28" s="7" t="str">
        <f>'Pregnant Women Participating'!A22</f>
        <v>Georgia</v>
      </c>
      <c r="B28" s="12">
        <v>5577973</v>
      </c>
      <c r="C28" s="4">
        <v>5340228</v>
      </c>
      <c r="D28" s="4">
        <v>5489315</v>
      </c>
      <c r="E28" s="4">
        <v>3823191</v>
      </c>
      <c r="F28" s="4">
        <v>3988893</v>
      </c>
      <c r="G28" s="4">
        <v>4026984</v>
      </c>
      <c r="H28" s="4">
        <v>3738566</v>
      </c>
      <c r="I28" s="4">
        <v>4098205</v>
      </c>
      <c r="J28" s="39">
        <v>3918855</v>
      </c>
      <c r="K28" s="12">
        <f t="shared" si="0"/>
        <v>40002210</v>
      </c>
    </row>
    <row r="29" spans="1:11" ht="12" customHeight="1" x14ac:dyDescent="0.2">
      <c r="A29" s="7" t="str">
        <f>'Pregnant Women Participating'!A23</f>
        <v>Kentucky</v>
      </c>
      <c r="B29" s="12">
        <v>2112836</v>
      </c>
      <c r="C29" s="4">
        <v>2014495</v>
      </c>
      <c r="D29" s="4">
        <v>2056532</v>
      </c>
      <c r="E29" s="4">
        <v>1969588</v>
      </c>
      <c r="F29" s="4">
        <v>2067748</v>
      </c>
      <c r="G29" s="4">
        <v>2066335</v>
      </c>
      <c r="H29" s="4">
        <v>1930098</v>
      </c>
      <c r="I29" s="4">
        <v>2113346</v>
      </c>
      <c r="J29" s="39">
        <v>2017898</v>
      </c>
      <c r="K29" s="12">
        <f t="shared" si="0"/>
        <v>18348876</v>
      </c>
    </row>
    <row r="30" spans="1:11" ht="12" customHeight="1" x14ac:dyDescent="0.2">
      <c r="A30" s="7" t="str">
        <f>'Pregnant Women Participating'!A24</f>
        <v>Mississippi</v>
      </c>
      <c r="B30" s="12">
        <v>2096078</v>
      </c>
      <c r="C30" s="4">
        <v>1877099</v>
      </c>
      <c r="D30" s="4">
        <v>1945597</v>
      </c>
      <c r="E30" s="4">
        <v>2034766</v>
      </c>
      <c r="F30" s="4">
        <v>1962349</v>
      </c>
      <c r="G30" s="4">
        <v>2013286</v>
      </c>
      <c r="H30" s="4">
        <v>1798156</v>
      </c>
      <c r="I30" s="4">
        <v>2060354</v>
      </c>
      <c r="J30" s="39">
        <v>1983575</v>
      </c>
      <c r="K30" s="12">
        <f t="shared" si="0"/>
        <v>17771260</v>
      </c>
    </row>
    <row r="31" spans="1:11" ht="12" customHeight="1" x14ac:dyDescent="0.2">
      <c r="A31" s="7" t="str">
        <f>'Pregnant Women Participating'!A25</f>
        <v>North Carolina</v>
      </c>
      <c r="B31" s="12">
        <v>4455564</v>
      </c>
      <c r="C31" s="4">
        <v>3942977</v>
      </c>
      <c r="D31" s="4">
        <v>2722352</v>
      </c>
      <c r="E31" s="4">
        <v>3538559</v>
      </c>
      <c r="F31" s="4">
        <v>3076968</v>
      </c>
      <c r="G31" s="4">
        <v>3134352</v>
      </c>
      <c r="H31" s="4">
        <v>3264384</v>
      </c>
      <c r="I31" s="4">
        <v>2959223</v>
      </c>
      <c r="J31" s="39">
        <v>3127560</v>
      </c>
      <c r="K31" s="12">
        <f t="shared" si="0"/>
        <v>30221939</v>
      </c>
    </row>
    <row r="32" spans="1:11" ht="12" customHeight="1" x14ac:dyDescent="0.2">
      <c r="A32" s="7" t="str">
        <f>'Pregnant Women Participating'!A26</f>
        <v>South Carolina</v>
      </c>
      <c r="B32" s="12">
        <v>2380121</v>
      </c>
      <c r="C32" s="4">
        <v>2202994</v>
      </c>
      <c r="D32" s="4">
        <v>0</v>
      </c>
      <c r="E32" s="4">
        <v>4278936</v>
      </c>
      <c r="F32" s="4">
        <v>2287666</v>
      </c>
      <c r="G32" s="4">
        <v>2292200</v>
      </c>
      <c r="H32" s="4">
        <v>2112079</v>
      </c>
      <c r="I32" s="4">
        <v>2050354</v>
      </c>
      <c r="J32" s="39">
        <v>1662416</v>
      </c>
      <c r="K32" s="12">
        <f t="shared" si="0"/>
        <v>19266766</v>
      </c>
    </row>
    <row r="33" spans="1:11" ht="12" customHeight="1" x14ac:dyDescent="0.2">
      <c r="A33" s="7" t="str">
        <f>'Pregnant Women Participating'!A27</f>
        <v>Tennessee</v>
      </c>
      <c r="B33" s="12"/>
      <c r="C33" s="4">
        <v>7546971</v>
      </c>
      <c r="D33" s="4"/>
      <c r="E33" s="4">
        <v>7438610</v>
      </c>
      <c r="F33" s="4">
        <v>3929810</v>
      </c>
      <c r="G33" s="4">
        <v>3729509</v>
      </c>
      <c r="H33" s="4">
        <v>3507873</v>
      </c>
      <c r="I33" s="4">
        <v>3990662</v>
      </c>
      <c r="J33" s="39">
        <v>3711003</v>
      </c>
      <c r="K33" s="12">
        <f t="shared" si="0"/>
        <v>33854438</v>
      </c>
    </row>
    <row r="34" spans="1:11" ht="12" customHeight="1" x14ac:dyDescent="0.2">
      <c r="A34" s="7" t="str">
        <f>'Pregnant Women Participating'!A28</f>
        <v>Choctaw Indians, MS</v>
      </c>
      <c r="B34" s="12">
        <v>128675</v>
      </c>
      <c r="C34" s="4">
        <v>31382</v>
      </c>
      <c r="D34" s="4"/>
      <c r="E34" s="4">
        <v>42255</v>
      </c>
      <c r="F34" s="4">
        <v>15379</v>
      </c>
      <c r="G34" s="4">
        <v>15438</v>
      </c>
      <c r="H34" s="4">
        <v>14634</v>
      </c>
      <c r="I34" s="4">
        <v>14822</v>
      </c>
      <c r="J34" s="39">
        <v>17053</v>
      </c>
      <c r="K34" s="12">
        <f t="shared" si="0"/>
        <v>279638</v>
      </c>
    </row>
    <row r="35" spans="1:11" ht="12" customHeight="1" x14ac:dyDescent="0.2">
      <c r="A35" s="7" t="str">
        <f>'Pregnant Women Participating'!A29</f>
        <v>Eastern Cherokee, NC</v>
      </c>
      <c r="B35" s="12">
        <v>4757</v>
      </c>
      <c r="C35" s="4">
        <v>3849</v>
      </c>
      <c r="D35" s="4">
        <v>2515</v>
      </c>
      <c r="E35" s="4">
        <v>2948</v>
      </c>
      <c r="F35" s="4">
        <v>3706</v>
      </c>
      <c r="G35" s="4">
        <v>3588</v>
      </c>
      <c r="H35" s="4">
        <v>3441</v>
      </c>
      <c r="I35" s="4">
        <v>3499</v>
      </c>
      <c r="J35" s="39">
        <v>3727</v>
      </c>
      <c r="K35" s="12">
        <f t="shared" si="0"/>
        <v>32030</v>
      </c>
    </row>
    <row r="36" spans="1:11" s="16" customFormat="1" ht="24.75" customHeight="1" x14ac:dyDescent="0.2">
      <c r="A36" s="13" t="e">
        <f>'Pregnant Women Participating'!#REF!</f>
        <v>#REF!</v>
      </c>
      <c r="B36" s="15">
        <v>34268225</v>
      </c>
      <c r="C36" s="14">
        <v>36613787</v>
      </c>
      <c r="D36" s="14">
        <v>19410159</v>
      </c>
      <c r="E36" s="14">
        <v>36913341</v>
      </c>
      <c r="F36" s="14">
        <v>42825157</v>
      </c>
      <c r="G36" s="14">
        <v>27808242</v>
      </c>
      <c r="H36" s="14">
        <v>27050396</v>
      </c>
      <c r="I36" s="14">
        <v>34839750</v>
      </c>
      <c r="J36" s="38">
        <v>34048076</v>
      </c>
      <c r="K36" s="15">
        <f t="shared" si="0"/>
        <v>293777133</v>
      </c>
    </row>
    <row r="37" spans="1:11" ht="12" customHeight="1" x14ac:dyDescent="0.2">
      <c r="A37" s="7" t="str">
        <f>'Pregnant Women Participating'!A30</f>
        <v>Illinois</v>
      </c>
      <c r="B37" s="12">
        <v>4823831</v>
      </c>
      <c r="C37" s="4">
        <v>4644902</v>
      </c>
      <c r="D37" s="4">
        <v>4850487</v>
      </c>
      <c r="E37" s="4">
        <v>4659453</v>
      </c>
      <c r="F37" s="4">
        <v>4750049</v>
      </c>
      <c r="G37" s="4">
        <v>4863008</v>
      </c>
      <c r="H37" s="4">
        <v>4385880</v>
      </c>
      <c r="I37" s="4">
        <v>5065521</v>
      </c>
      <c r="J37" s="39">
        <v>4828958</v>
      </c>
      <c r="K37" s="12">
        <f t="shared" si="0"/>
        <v>42872089</v>
      </c>
    </row>
    <row r="38" spans="1:11" ht="12" customHeight="1" x14ac:dyDescent="0.2">
      <c r="A38" s="7" t="str">
        <f>'Pregnant Women Participating'!A31</f>
        <v>Indiana</v>
      </c>
      <c r="B38" s="12">
        <v>3269562</v>
      </c>
      <c r="C38" s="4">
        <v>2512792</v>
      </c>
      <c r="D38" s="4">
        <v>463227</v>
      </c>
      <c r="E38" s="4">
        <v>0</v>
      </c>
      <c r="F38" s="4">
        <v>0</v>
      </c>
      <c r="G38" s="4">
        <v>9133952</v>
      </c>
      <c r="H38" s="4">
        <v>2223284</v>
      </c>
      <c r="I38" s="4">
        <v>0</v>
      </c>
      <c r="J38" s="39">
        <v>5192936</v>
      </c>
      <c r="K38" s="12">
        <f t="shared" si="0"/>
        <v>22795753</v>
      </c>
    </row>
    <row r="39" spans="1:11" ht="12" customHeight="1" x14ac:dyDescent="0.2">
      <c r="A39" s="7" t="str">
        <f>'Pregnant Women Participating'!A32</f>
        <v>Iowa</v>
      </c>
      <c r="B39" s="12">
        <v>1477397</v>
      </c>
      <c r="C39" s="4">
        <v>1477787</v>
      </c>
      <c r="D39" s="4">
        <v>1496502</v>
      </c>
      <c r="E39" s="4">
        <v>1501211</v>
      </c>
      <c r="F39" s="4">
        <v>1488693</v>
      </c>
      <c r="G39" s="4">
        <v>1503111</v>
      </c>
      <c r="H39" s="4">
        <v>1470338</v>
      </c>
      <c r="I39" s="4">
        <v>1477018</v>
      </c>
      <c r="J39" s="39">
        <v>1488328</v>
      </c>
      <c r="K39" s="12">
        <f t="shared" si="0"/>
        <v>13380385</v>
      </c>
    </row>
    <row r="40" spans="1:11" ht="12" customHeight="1" x14ac:dyDescent="0.2">
      <c r="A40" s="7" t="str">
        <f>'Pregnant Women Participating'!A33</f>
        <v>Michigan</v>
      </c>
      <c r="B40" s="12">
        <v>3321345</v>
      </c>
      <c r="C40" s="4">
        <v>3329574</v>
      </c>
      <c r="D40" s="4">
        <v>3161573</v>
      </c>
      <c r="E40" s="4">
        <v>3315945</v>
      </c>
      <c r="F40" s="4">
        <v>3114527</v>
      </c>
      <c r="G40" s="4">
        <v>3224729</v>
      </c>
      <c r="H40" s="4">
        <v>3176506</v>
      </c>
      <c r="I40" s="4">
        <v>2953262</v>
      </c>
      <c r="J40" s="39">
        <v>3184295</v>
      </c>
      <c r="K40" s="12">
        <f t="shared" si="0"/>
        <v>28781756</v>
      </c>
    </row>
    <row r="41" spans="1:11" ht="12" customHeight="1" x14ac:dyDescent="0.2">
      <c r="A41" s="7" t="str">
        <f>'Pregnant Women Participating'!A34</f>
        <v>Minnesota</v>
      </c>
      <c r="B41" s="12">
        <v>2151461</v>
      </c>
      <c r="C41" s="4">
        <v>2089492</v>
      </c>
      <c r="D41" s="4">
        <v>2198016</v>
      </c>
      <c r="E41" s="4">
        <v>2107069</v>
      </c>
      <c r="F41" s="4">
        <v>2147245</v>
      </c>
      <c r="G41" s="4">
        <v>2170139</v>
      </c>
      <c r="H41" s="4">
        <v>1931274</v>
      </c>
      <c r="I41" s="4">
        <v>2200728</v>
      </c>
      <c r="J41" s="39">
        <v>2060514</v>
      </c>
      <c r="K41" s="12">
        <f t="shared" si="0"/>
        <v>19055938</v>
      </c>
    </row>
    <row r="42" spans="1:11" ht="12" customHeight="1" x14ac:dyDescent="0.2">
      <c r="A42" s="7" t="str">
        <f>'Pregnant Women Participating'!A35</f>
        <v>Ohio</v>
      </c>
      <c r="B42" s="12">
        <v>8492285</v>
      </c>
      <c r="C42" s="4">
        <v>3867406</v>
      </c>
      <c r="D42" s="4">
        <v>75900</v>
      </c>
      <c r="E42" s="4">
        <v>4113543</v>
      </c>
      <c r="F42" s="4">
        <v>3937638</v>
      </c>
      <c r="G42" s="4">
        <v>4147094</v>
      </c>
      <c r="H42" s="4">
        <v>3936852</v>
      </c>
      <c r="I42" s="4">
        <v>3919796</v>
      </c>
      <c r="J42" s="39">
        <v>4024205</v>
      </c>
      <c r="K42" s="12">
        <f t="shared" si="0"/>
        <v>36514719</v>
      </c>
    </row>
    <row r="43" spans="1:11" ht="12" customHeight="1" x14ac:dyDescent="0.2">
      <c r="A43" s="7" t="str">
        <f>'Pregnant Women Participating'!A36</f>
        <v>Wisconsin</v>
      </c>
      <c r="B43" s="12">
        <v>0</v>
      </c>
      <c r="C43" s="4">
        <v>2084456</v>
      </c>
      <c r="D43" s="4">
        <v>2121644</v>
      </c>
      <c r="E43" s="4">
        <v>4229037</v>
      </c>
      <c r="F43" s="4">
        <v>2119721</v>
      </c>
      <c r="G43" s="4">
        <v>2115968</v>
      </c>
      <c r="H43" s="4">
        <v>2005680</v>
      </c>
      <c r="I43" s="4">
        <v>2117123</v>
      </c>
      <c r="J43" s="39">
        <v>2075836</v>
      </c>
      <c r="K43" s="12">
        <f t="shared" si="0"/>
        <v>18869465</v>
      </c>
    </row>
    <row r="44" spans="1:11" s="16" customFormat="1" ht="24.75" customHeight="1" x14ac:dyDescent="0.2">
      <c r="A44" s="13" t="e">
        <f>'Pregnant Women Participating'!#REF!</f>
        <v>#REF!</v>
      </c>
      <c r="B44" s="15">
        <v>23535881</v>
      </c>
      <c r="C44" s="14">
        <v>20006409</v>
      </c>
      <c r="D44" s="14">
        <v>14367349</v>
      </c>
      <c r="E44" s="14">
        <v>19926258</v>
      </c>
      <c r="F44" s="14">
        <v>17557873</v>
      </c>
      <c r="G44" s="14">
        <v>27158001</v>
      </c>
      <c r="H44" s="14">
        <v>19129814</v>
      </c>
      <c r="I44" s="14">
        <v>17733448</v>
      </c>
      <c r="J44" s="38">
        <v>22855072</v>
      </c>
      <c r="K44" s="15">
        <f t="shared" si="0"/>
        <v>182270105</v>
      </c>
    </row>
    <row r="45" spans="1:11" ht="12" customHeight="1" x14ac:dyDescent="0.2">
      <c r="A45" s="7" t="str">
        <f>'Pregnant Women Participating'!A37</f>
        <v>Arizona</v>
      </c>
      <c r="B45" s="12">
        <v>3294429</v>
      </c>
      <c r="C45" s="4">
        <v>3141178</v>
      </c>
      <c r="D45" s="4">
        <v>3213159</v>
      </c>
      <c r="E45" s="4">
        <v>3074710</v>
      </c>
      <c r="F45" s="4">
        <v>3158909</v>
      </c>
      <c r="G45" s="4">
        <v>3167132</v>
      </c>
      <c r="H45" s="4">
        <v>3007508</v>
      </c>
      <c r="I45" s="4">
        <v>3316490</v>
      </c>
      <c r="J45" s="39">
        <v>3222136</v>
      </c>
      <c r="K45" s="12">
        <f t="shared" si="0"/>
        <v>28595651</v>
      </c>
    </row>
    <row r="46" spans="1:11" ht="12" customHeight="1" x14ac:dyDescent="0.2">
      <c r="A46" s="7" t="str">
        <f>'Pregnant Women Participating'!A38</f>
        <v>Arkansas</v>
      </c>
      <c r="B46" s="12">
        <v>1358233</v>
      </c>
      <c r="C46" s="4">
        <v>1330667</v>
      </c>
      <c r="D46" s="4">
        <v>967288</v>
      </c>
      <c r="E46" s="4">
        <v>1030071</v>
      </c>
      <c r="F46" s="4">
        <v>1029147</v>
      </c>
      <c r="G46" s="4">
        <v>1066457</v>
      </c>
      <c r="H46" s="4">
        <v>1059345</v>
      </c>
      <c r="I46" s="4">
        <v>1064421</v>
      </c>
      <c r="J46" s="39">
        <v>1101849</v>
      </c>
      <c r="K46" s="12">
        <f t="shared" si="0"/>
        <v>10007478</v>
      </c>
    </row>
    <row r="47" spans="1:11" ht="12" customHeight="1" x14ac:dyDescent="0.2">
      <c r="A47" s="7" t="str">
        <f>'Pregnant Women Participating'!A39</f>
        <v>Louisiana</v>
      </c>
      <c r="B47" s="12">
        <v>2347995</v>
      </c>
      <c r="C47" s="4">
        <v>2331592</v>
      </c>
      <c r="D47" s="4">
        <v>0</v>
      </c>
      <c r="E47" s="4">
        <v>4760740</v>
      </c>
      <c r="F47" s="4">
        <v>2348929</v>
      </c>
      <c r="G47" s="4">
        <v>2317711</v>
      </c>
      <c r="H47" s="4">
        <v>2281663</v>
      </c>
      <c r="I47" s="4">
        <v>0</v>
      </c>
      <c r="J47" s="39">
        <v>4559424</v>
      </c>
      <c r="K47" s="12">
        <f t="shared" si="0"/>
        <v>20948054</v>
      </c>
    </row>
    <row r="48" spans="1:11" ht="12" customHeight="1" x14ac:dyDescent="0.2">
      <c r="A48" s="7" t="str">
        <f>'Pregnant Women Participating'!A40</f>
        <v>New Mexico</v>
      </c>
      <c r="B48" s="12">
        <v>692112</v>
      </c>
      <c r="C48" s="4">
        <v>611703</v>
      </c>
      <c r="D48" s="4">
        <v>454824</v>
      </c>
      <c r="E48" s="4">
        <v>493745</v>
      </c>
      <c r="F48" s="4">
        <v>497628</v>
      </c>
      <c r="G48" s="4">
        <v>502381</v>
      </c>
      <c r="H48" s="4">
        <v>506441</v>
      </c>
      <c r="I48" s="4">
        <v>498766</v>
      </c>
      <c r="J48" s="39">
        <v>503782</v>
      </c>
      <c r="K48" s="12">
        <f t="shared" si="0"/>
        <v>4761382</v>
      </c>
    </row>
    <row r="49" spans="1:11" ht="12" customHeight="1" x14ac:dyDescent="0.2">
      <c r="A49" s="7" t="str">
        <f>'Pregnant Women Participating'!A41</f>
        <v>Oklahoma</v>
      </c>
      <c r="B49" s="12">
        <v>1642117</v>
      </c>
      <c r="C49" s="4">
        <v>1599574</v>
      </c>
      <c r="D49" s="4">
        <v>1652856</v>
      </c>
      <c r="E49" s="4">
        <v>1588449</v>
      </c>
      <c r="F49" s="4">
        <v>1654891</v>
      </c>
      <c r="G49" s="4">
        <v>1652913</v>
      </c>
      <c r="H49" s="4">
        <v>1495895</v>
      </c>
      <c r="I49" s="4">
        <v>1659668</v>
      </c>
      <c r="J49" s="39">
        <v>1718699</v>
      </c>
      <c r="K49" s="12">
        <f t="shared" si="0"/>
        <v>14665062</v>
      </c>
    </row>
    <row r="50" spans="1:11" ht="12" customHeight="1" x14ac:dyDescent="0.2">
      <c r="A50" s="7" t="str">
        <f>'Pregnant Women Participating'!A42</f>
        <v>Texas</v>
      </c>
      <c r="B50" s="12">
        <v>34915845</v>
      </c>
      <c r="C50" s="4">
        <v>22551796</v>
      </c>
      <c r="D50" s="4">
        <v>13658902</v>
      </c>
      <c r="E50" s="4">
        <v>19033236</v>
      </c>
      <c r="F50" s="4">
        <v>19396875</v>
      </c>
      <c r="G50" s="4">
        <v>22580890</v>
      </c>
      <c r="H50" s="4">
        <v>20842159</v>
      </c>
      <c r="I50" s="4">
        <v>19394200</v>
      </c>
      <c r="J50" s="39">
        <v>22614916</v>
      </c>
      <c r="K50" s="12">
        <f t="shared" si="0"/>
        <v>194988819</v>
      </c>
    </row>
    <row r="51" spans="1:11" ht="12" customHeight="1" x14ac:dyDescent="0.2">
      <c r="A51" s="7" t="str">
        <f>'Pregnant Women Participating'!A43</f>
        <v>Utah</v>
      </c>
      <c r="B51" s="12">
        <v>711393</v>
      </c>
      <c r="C51" s="4">
        <v>705843</v>
      </c>
      <c r="D51" s="4">
        <v>751873</v>
      </c>
      <c r="E51" s="4">
        <v>717275</v>
      </c>
      <c r="F51" s="4">
        <v>733066</v>
      </c>
      <c r="G51" s="4">
        <v>698821</v>
      </c>
      <c r="H51" s="4">
        <v>689838</v>
      </c>
      <c r="I51" s="4">
        <v>672295</v>
      </c>
      <c r="J51" s="39">
        <v>700798</v>
      </c>
      <c r="K51" s="12">
        <f t="shared" si="0"/>
        <v>6381202</v>
      </c>
    </row>
    <row r="52" spans="1:11" ht="12" customHeight="1" x14ac:dyDescent="0.2">
      <c r="A52" s="7" t="str">
        <f>'Pregnant Women Participating'!A44</f>
        <v>Inter-Tribal Council, AZ</v>
      </c>
      <c r="B52" s="12">
        <v>284349</v>
      </c>
      <c r="C52" s="4">
        <v>133393</v>
      </c>
      <c r="D52" s="4">
        <v>137633</v>
      </c>
      <c r="E52" s="4">
        <v>268035</v>
      </c>
      <c r="F52" s="4">
        <v>0</v>
      </c>
      <c r="G52" s="4">
        <v>139333</v>
      </c>
      <c r="H52" s="4">
        <v>126082</v>
      </c>
      <c r="I52" s="4">
        <v>144469</v>
      </c>
      <c r="J52" s="39">
        <v>131434</v>
      </c>
      <c r="K52" s="12">
        <f t="shared" si="0"/>
        <v>1364728</v>
      </c>
    </row>
    <row r="53" spans="1:11" ht="12" customHeight="1" x14ac:dyDescent="0.2">
      <c r="A53" s="7" t="str">
        <f>'Pregnant Women Participating'!A45</f>
        <v>Navajo Nation, AZ</v>
      </c>
      <c r="B53" s="12">
        <v>68602</v>
      </c>
      <c r="C53" s="4">
        <v>55205</v>
      </c>
      <c r="D53" s="4">
        <v>67088</v>
      </c>
      <c r="E53" s="4">
        <v>66373</v>
      </c>
      <c r="F53" s="4">
        <v>64511</v>
      </c>
      <c r="G53" s="4">
        <v>66851</v>
      </c>
      <c r="H53" s="4">
        <v>64881</v>
      </c>
      <c r="I53" s="4">
        <v>69047</v>
      </c>
      <c r="J53" s="39">
        <v>0</v>
      </c>
      <c r="K53" s="12">
        <f t="shared" si="0"/>
        <v>522558</v>
      </c>
    </row>
    <row r="54" spans="1:11" ht="12" customHeight="1" x14ac:dyDescent="0.2">
      <c r="A54" s="7" t="str">
        <f>'Pregnant Women Participating'!A46</f>
        <v>Acoma, Canoncito &amp; Laguna, NM</v>
      </c>
      <c r="B54" s="12"/>
      <c r="C54" s="4"/>
      <c r="D54" s="4"/>
      <c r="E54" s="4"/>
      <c r="F54" s="4"/>
      <c r="G54" s="4"/>
      <c r="H54" s="4"/>
      <c r="I54" s="4"/>
      <c r="J54" s="39"/>
      <c r="K54" s="12" t="str">
        <f t="shared" si="0"/>
        <v xml:space="preserve"> </v>
      </c>
    </row>
    <row r="55" spans="1:11" ht="12" customHeight="1" x14ac:dyDescent="0.2">
      <c r="A55" s="7" t="str">
        <f>'Pregnant Women Participating'!A47</f>
        <v>Eight Northern Pueblos, NM</v>
      </c>
      <c r="B55" s="12"/>
      <c r="C55" s="4"/>
      <c r="D55" s="4"/>
      <c r="E55" s="4"/>
      <c r="F55" s="4"/>
      <c r="G55" s="4"/>
      <c r="H55" s="4"/>
      <c r="I55" s="4"/>
      <c r="J55" s="39"/>
      <c r="K55" s="12" t="str">
        <f t="shared" si="0"/>
        <v xml:space="preserve"> </v>
      </c>
    </row>
    <row r="56" spans="1:11" ht="12" customHeight="1" x14ac:dyDescent="0.2">
      <c r="A56" s="7" t="str">
        <f>'Pregnant Women Participating'!A48</f>
        <v>Five Sandoval Pueblos, NM</v>
      </c>
      <c r="B56" s="12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39">
        <v>0</v>
      </c>
      <c r="K56" s="12" t="str">
        <f t="shared" si="0"/>
        <v xml:space="preserve"> </v>
      </c>
    </row>
    <row r="57" spans="1:11" ht="12" customHeight="1" x14ac:dyDescent="0.2">
      <c r="A57" s="7" t="str">
        <f>'Pregnant Women Participating'!A49</f>
        <v>Isleta Pueblo, NM</v>
      </c>
      <c r="B57" s="12">
        <v>13493</v>
      </c>
      <c r="C57" s="4">
        <v>13428</v>
      </c>
      <c r="D57" s="4">
        <v>12214</v>
      </c>
      <c r="E57" s="4">
        <v>11996</v>
      </c>
      <c r="F57" s="4">
        <v>13091</v>
      </c>
      <c r="G57" s="4">
        <v>0</v>
      </c>
      <c r="H57" s="4">
        <v>27066</v>
      </c>
      <c r="I57" s="4">
        <v>13218</v>
      </c>
      <c r="J57" s="39">
        <v>14083</v>
      </c>
      <c r="K57" s="12">
        <f t="shared" si="0"/>
        <v>118589</v>
      </c>
    </row>
    <row r="58" spans="1:11" ht="12" customHeight="1" x14ac:dyDescent="0.2">
      <c r="A58" s="7" t="str">
        <f>'Pregnant Women Participating'!A50</f>
        <v>San Felipe Pueblo, NM</v>
      </c>
      <c r="B58" s="12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39">
        <v>0</v>
      </c>
      <c r="K58" s="12" t="str">
        <f t="shared" si="0"/>
        <v xml:space="preserve"> </v>
      </c>
    </row>
    <row r="59" spans="1:11" ht="12" customHeight="1" x14ac:dyDescent="0.2">
      <c r="A59" s="7" t="str">
        <f>'Pregnant Women Participating'!A51</f>
        <v>Santo Domingo Tribe, NM</v>
      </c>
      <c r="B59" s="12"/>
      <c r="C59" s="4"/>
      <c r="D59" s="4"/>
      <c r="E59" s="4"/>
      <c r="F59" s="4"/>
      <c r="G59" s="4"/>
      <c r="H59" s="4"/>
      <c r="I59" s="4"/>
      <c r="J59" s="39"/>
      <c r="K59" s="12" t="str">
        <f t="shared" si="0"/>
        <v xml:space="preserve"> </v>
      </c>
    </row>
    <row r="60" spans="1:11" ht="12" customHeight="1" x14ac:dyDescent="0.2">
      <c r="A60" s="7" t="str">
        <f>'Pregnant Women Participating'!A52</f>
        <v>Zuni Pueblo, NM</v>
      </c>
      <c r="B60" s="12">
        <v>0</v>
      </c>
      <c r="C60" s="4">
        <v>2145</v>
      </c>
      <c r="D60" s="4">
        <v>2371</v>
      </c>
      <c r="E60" s="4">
        <v>2576</v>
      </c>
      <c r="F60" s="4">
        <v>2517</v>
      </c>
      <c r="G60" s="4">
        <v>2417</v>
      </c>
      <c r="H60" s="4">
        <v>2440</v>
      </c>
      <c r="I60" s="4">
        <v>2362</v>
      </c>
      <c r="J60" s="39">
        <v>2280</v>
      </c>
      <c r="K60" s="12">
        <f t="shared" si="0"/>
        <v>19108</v>
      </c>
    </row>
    <row r="61" spans="1:11" ht="12" customHeight="1" x14ac:dyDescent="0.2">
      <c r="A61" s="7" t="str">
        <f>'Pregnant Women Participating'!A53</f>
        <v>Cherokee Nation, OK</v>
      </c>
      <c r="B61" s="12">
        <v>131134</v>
      </c>
      <c r="C61" s="4">
        <v>132930</v>
      </c>
      <c r="D61" s="4">
        <v>135553</v>
      </c>
      <c r="E61" s="4">
        <v>137790</v>
      </c>
      <c r="F61" s="4">
        <v>134332</v>
      </c>
      <c r="G61" s="4">
        <v>133685</v>
      </c>
      <c r="H61" s="4">
        <v>138759</v>
      </c>
      <c r="I61" s="4">
        <v>138840</v>
      </c>
      <c r="J61" s="39">
        <v>136168</v>
      </c>
      <c r="K61" s="12">
        <f t="shared" si="0"/>
        <v>1219191</v>
      </c>
    </row>
    <row r="62" spans="1:11" ht="12" customHeight="1" x14ac:dyDescent="0.2">
      <c r="A62" s="7" t="str">
        <f>'Pregnant Women Participating'!A54</f>
        <v>Chickasaw Nation, OK</v>
      </c>
      <c r="B62" s="12">
        <v>86294</v>
      </c>
      <c r="C62" s="4">
        <v>86630</v>
      </c>
      <c r="D62" s="4">
        <v>0</v>
      </c>
      <c r="E62" s="4">
        <v>172078</v>
      </c>
      <c r="F62" s="4">
        <v>86193</v>
      </c>
      <c r="G62" s="4">
        <v>91103</v>
      </c>
      <c r="H62" s="4">
        <v>173152</v>
      </c>
      <c r="I62" s="4">
        <v>87121</v>
      </c>
      <c r="J62" s="39">
        <v>83500</v>
      </c>
      <c r="K62" s="12">
        <f t="shared" si="0"/>
        <v>866071</v>
      </c>
    </row>
    <row r="63" spans="1:11" ht="12" customHeight="1" x14ac:dyDescent="0.2">
      <c r="A63" s="7" t="str">
        <f>'Pregnant Women Participating'!A55</f>
        <v>Choctaw Nation, OK</v>
      </c>
      <c r="B63" s="12">
        <v>265520</v>
      </c>
      <c r="C63" s="4">
        <v>0</v>
      </c>
      <c r="D63" s="4">
        <v>538051</v>
      </c>
      <c r="E63" s="4">
        <v>290936</v>
      </c>
      <c r="F63" s="4">
        <v>272076</v>
      </c>
      <c r="G63" s="4">
        <v>277340</v>
      </c>
      <c r="H63" s="4">
        <v>243396</v>
      </c>
      <c r="I63" s="4">
        <v>289314</v>
      </c>
      <c r="J63" s="39">
        <v>262090</v>
      </c>
      <c r="K63" s="12">
        <f t="shared" si="0"/>
        <v>2438723</v>
      </c>
    </row>
    <row r="64" spans="1:11" ht="12" customHeight="1" x14ac:dyDescent="0.2">
      <c r="A64" s="7" t="str">
        <f>'Pregnant Women Participating'!A56</f>
        <v>Citizen Potawatomi Nation, OK</v>
      </c>
      <c r="B64" s="12">
        <v>29168</v>
      </c>
      <c r="C64" s="4">
        <v>30803</v>
      </c>
      <c r="D64" s="4">
        <v>32680</v>
      </c>
      <c r="E64" s="4">
        <v>33761</v>
      </c>
      <c r="F64" s="4">
        <v>35317</v>
      </c>
      <c r="G64" s="4">
        <v>33314</v>
      </c>
      <c r="H64" s="4">
        <v>29815</v>
      </c>
      <c r="I64" s="4">
        <v>30659</v>
      </c>
      <c r="J64" s="39">
        <v>29132</v>
      </c>
      <c r="K64" s="12">
        <f t="shared" si="0"/>
        <v>284649</v>
      </c>
    </row>
    <row r="65" spans="1:11" ht="12" customHeight="1" x14ac:dyDescent="0.2">
      <c r="A65" s="7" t="str">
        <f>'Pregnant Women Participating'!A57</f>
        <v>Inter-Tribal Council, OK</v>
      </c>
      <c r="B65" s="12">
        <v>3216</v>
      </c>
      <c r="C65" s="4">
        <v>2941</v>
      </c>
      <c r="D65" s="4">
        <v>3216</v>
      </c>
      <c r="E65" s="4">
        <v>2941</v>
      </c>
      <c r="F65" s="4">
        <v>3155</v>
      </c>
      <c r="G65" s="4">
        <v>2335</v>
      </c>
      <c r="H65" s="4">
        <v>2542</v>
      </c>
      <c r="I65" s="4">
        <v>3839</v>
      </c>
      <c r="J65" s="39">
        <v>3849</v>
      </c>
      <c r="K65" s="12">
        <f t="shared" si="0"/>
        <v>28034</v>
      </c>
    </row>
    <row r="66" spans="1:11" ht="12" customHeight="1" x14ac:dyDescent="0.2">
      <c r="A66" s="7" t="str">
        <f>'Pregnant Women Participating'!A58</f>
        <v>Muscogee Creek Nation, OK</v>
      </c>
      <c r="B66" s="12">
        <v>39985</v>
      </c>
      <c r="C66" s="4">
        <v>39665</v>
      </c>
      <c r="D66" s="4">
        <v>40696</v>
      </c>
      <c r="E66" s="4">
        <v>0</v>
      </c>
      <c r="F66" s="4">
        <v>40270</v>
      </c>
      <c r="G66" s="4">
        <v>39838</v>
      </c>
      <c r="H66" s="4">
        <v>0</v>
      </c>
      <c r="I66" s="4">
        <v>41273</v>
      </c>
      <c r="J66" s="39">
        <v>36092</v>
      </c>
      <c r="K66" s="12">
        <f t="shared" si="0"/>
        <v>277819</v>
      </c>
    </row>
    <row r="67" spans="1:11" ht="12" customHeight="1" x14ac:dyDescent="0.2">
      <c r="A67" s="7" t="str">
        <f>'Pregnant Women Participating'!A59</f>
        <v>Osage Tribal Council, OK</v>
      </c>
      <c r="B67" s="12">
        <v>276909</v>
      </c>
      <c r="C67" s="4">
        <v>87437</v>
      </c>
      <c r="D67" s="4">
        <v>92868</v>
      </c>
      <c r="E67" s="4">
        <v>180258</v>
      </c>
      <c r="F67" s="4">
        <v>90834</v>
      </c>
      <c r="G67" s="4"/>
      <c r="H67" s="4">
        <v>173539</v>
      </c>
      <c r="I67" s="4">
        <v>91475</v>
      </c>
      <c r="J67" s="39"/>
      <c r="K67" s="12">
        <f t="shared" si="0"/>
        <v>993320</v>
      </c>
    </row>
    <row r="68" spans="1:11" ht="12" customHeight="1" x14ac:dyDescent="0.2">
      <c r="A68" s="7" t="str">
        <f>'Pregnant Women Participating'!A60</f>
        <v>Otoe-Missouria Tribe, OK</v>
      </c>
      <c r="B68" s="12">
        <v>6311</v>
      </c>
      <c r="C68" s="4">
        <v>12183</v>
      </c>
      <c r="D68" s="4">
        <v>8665</v>
      </c>
      <c r="E68" s="4">
        <v>0</v>
      </c>
      <c r="F68" s="4">
        <v>7798</v>
      </c>
      <c r="G68" s="4">
        <v>7692</v>
      </c>
      <c r="H68" s="4">
        <v>6438</v>
      </c>
      <c r="I68" s="4">
        <v>15696</v>
      </c>
      <c r="J68" s="39">
        <v>7396</v>
      </c>
      <c r="K68" s="12">
        <f t="shared" si="0"/>
        <v>72179</v>
      </c>
    </row>
    <row r="69" spans="1:11" ht="12" customHeight="1" x14ac:dyDescent="0.2">
      <c r="A69" s="7" t="str">
        <f>'Pregnant Women Participating'!A61</f>
        <v>Wichita, Caddo &amp; Delaware (WCD), OK</v>
      </c>
      <c r="B69" s="12">
        <v>89180</v>
      </c>
      <c r="C69" s="4">
        <v>88829</v>
      </c>
      <c r="D69" s="4">
        <v>85287</v>
      </c>
      <c r="E69" s="4">
        <v>86559</v>
      </c>
      <c r="F69" s="4">
        <v>89381</v>
      </c>
      <c r="G69" s="4">
        <v>79905</v>
      </c>
      <c r="H69" s="4">
        <v>89254</v>
      </c>
      <c r="I69" s="4">
        <v>87705</v>
      </c>
      <c r="J69" s="39">
        <v>82247</v>
      </c>
      <c r="K69" s="12">
        <f t="shared" si="0"/>
        <v>778347</v>
      </c>
    </row>
    <row r="70" spans="1:11" s="16" customFormat="1" ht="24.75" customHeight="1" x14ac:dyDescent="0.2">
      <c r="A70" s="13" t="e">
        <f>'Pregnant Women Participating'!#REF!</f>
        <v>#REF!</v>
      </c>
      <c r="B70" s="15">
        <v>46256285</v>
      </c>
      <c r="C70" s="14">
        <v>32957942</v>
      </c>
      <c r="D70" s="14">
        <v>21855224</v>
      </c>
      <c r="E70" s="14">
        <v>31951529</v>
      </c>
      <c r="F70" s="14">
        <v>29658920</v>
      </c>
      <c r="G70" s="14">
        <v>32860118</v>
      </c>
      <c r="H70" s="14">
        <v>30960213</v>
      </c>
      <c r="I70" s="14">
        <v>27620858</v>
      </c>
      <c r="J70" s="38">
        <v>35209875</v>
      </c>
      <c r="K70" s="15">
        <f t="shared" si="0"/>
        <v>289330964</v>
      </c>
    </row>
    <row r="71" spans="1:11" ht="12" customHeight="1" x14ac:dyDescent="0.2">
      <c r="A71" s="7" t="str">
        <f>'Pregnant Women Participating'!A62</f>
        <v>Colorado</v>
      </c>
      <c r="B71" s="12">
        <v>1626341</v>
      </c>
      <c r="C71" s="4">
        <v>1640465</v>
      </c>
      <c r="D71" s="4">
        <v>1671231</v>
      </c>
      <c r="E71" s="4">
        <v>1669759</v>
      </c>
      <c r="F71" s="4">
        <v>1660703</v>
      </c>
      <c r="G71" s="4">
        <v>1701240</v>
      </c>
      <c r="H71" s="4">
        <v>1678764</v>
      </c>
      <c r="I71" s="4">
        <v>1666061</v>
      </c>
      <c r="J71" s="39">
        <v>1659291</v>
      </c>
      <c r="K71" s="12">
        <f t="shared" si="0"/>
        <v>14973855</v>
      </c>
    </row>
    <row r="72" spans="1:11" ht="12" customHeight="1" x14ac:dyDescent="0.2">
      <c r="A72" s="7" t="str">
        <f>'Pregnant Women Participating'!A63</f>
        <v>Kansas</v>
      </c>
      <c r="B72" s="12">
        <v>1094675</v>
      </c>
      <c r="C72" s="4">
        <v>1056247</v>
      </c>
      <c r="D72" s="4">
        <v>1101783</v>
      </c>
      <c r="E72" s="4">
        <v>1039918</v>
      </c>
      <c r="F72" s="4">
        <v>1124168</v>
      </c>
      <c r="G72" s="4">
        <v>1083654</v>
      </c>
      <c r="H72" s="4">
        <v>996882</v>
      </c>
      <c r="I72" s="4">
        <v>1125279</v>
      </c>
      <c r="J72" s="39">
        <v>1058190</v>
      </c>
      <c r="K72" s="12">
        <f t="shared" si="0"/>
        <v>9680796</v>
      </c>
    </row>
    <row r="73" spans="1:11" ht="12" customHeight="1" x14ac:dyDescent="0.2">
      <c r="A73" s="7" t="str">
        <f>'Pregnant Women Participating'!A64</f>
        <v>Missouri</v>
      </c>
      <c r="B73" s="12">
        <v>2418470</v>
      </c>
      <c r="C73" s="4">
        <v>4757538</v>
      </c>
      <c r="D73" s="4">
        <v>0</v>
      </c>
      <c r="E73" s="4">
        <v>4738817</v>
      </c>
      <c r="F73" s="4">
        <v>2161647</v>
      </c>
      <c r="G73" s="4">
        <v>2377062</v>
      </c>
      <c r="H73" s="4">
        <v>2334520</v>
      </c>
      <c r="I73" s="4">
        <v>2445770</v>
      </c>
      <c r="J73" s="39">
        <v>2361822</v>
      </c>
      <c r="K73" s="12">
        <f t="shared" si="0"/>
        <v>23595646</v>
      </c>
    </row>
    <row r="74" spans="1:11" ht="12" customHeight="1" x14ac:dyDescent="0.2">
      <c r="A74" s="7" t="str">
        <f>'Pregnant Women Participating'!A65</f>
        <v>Montana</v>
      </c>
      <c r="B74" s="12">
        <v>497066</v>
      </c>
      <c r="C74" s="4">
        <v>249356</v>
      </c>
      <c r="D74" s="4">
        <v>0</v>
      </c>
      <c r="E74" s="4">
        <v>501101</v>
      </c>
      <c r="F74" s="4">
        <v>248405</v>
      </c>
      <c r="G74" s="4">
        <v>240021</v>
      </c>
      <c r="H74" s="4">
        <v>238723</v>
      </c>
      <c r="I74" s="4">
        <v>242245</v>
      </c>
      <c r="J74" s="39"/>
      <c r="K74" s="12">
        <f t="shared" si="0"/>
        <v>2216917</v>
      </c>
    </row>
    <row r="75" spans="1:11" ht="12" customHeight="1" x14ac:dyDescent="0.2">
      <c r="A75" s="7" t="str">
        <f>'Pregnant Women Participating'!A66</f>
        <v>Nebraska</v>
      </c>
      <c r="B75" s="12">
        <v>821755</v>
      </c>
      <c r="C75" s="4">
        <v>811575</v>
      </c>
      <c r="D75" s="4">
        <v>828975</v>
      </c>
      <c r="E75" s="4">
        <v>813148</v>
      </c>
      <c r="F75" s="4">
        <v>814910</v>
      </c>
      <c r="G75" s="4">
        <v>823198</v>
      </c>
      <c r="H75" s="4">
        <v>801352</v>
      </c>
      <c r="I75" s="4">
        <v>824785</v>
      </c>
      <c r="J75" s="39">
        <v>817172</v>
      </c>
      <c r="K75" s="12">
        <f t="shared" si="0"/>
        <v>7356870</v>
      </c>
    </row>
    <row r="76" spans="1:11" ht="12" customHeight="1" x14ac:dyDescent="0.2">
      <c r="A76" s="7" t="str">
        <f>'Pregnant Women Participating'!A67</f>
        <v>North Dakota</v>
      </c>
      <c r="B76" s="12">
        <v>239758</v>
      </c>
      <c r="C76" s="4">
        <v>236348</v>
      </c>
      <c r="D76" s="4">
        <v>0</v>
      </c>
      <c r="E76" s="4">
        <v>460351</v>
      </c>
      <c r="F76" s="4">
        <v>223109</v>
      </c>
      <c r="G76" s="4">
        <v>0</v>
      </c>
      <c r="H76" s="4">
        <v>444745</v>
      </c>
      <c r="I76" s="4">
        <v>218623</v>
      </c>
      <c r="J76" s="39">
        <v>221395</v>
      </c>
      <c r="K76" s="12">
        <f t="shared" si="0"/>
        <v>2044329</v>
      </c>
    </row>
    <row r="77" spans="1:11" ht="12" customHeight="1" x14ac:dyDescent="0.2">
      <c r="A77" s="7" t="str">
        <f>'Pregnant Women Participating'!A68</f>
        <v>South Dakota</v>
      </c>
      <c r="B77" s="12">
        <v>294103</v>
      </c>
      <c r="C77" s="4">
        <v>276346</v>
      </c>
      <c r="D77" s="4">
        <v>0</v>
      </c>
      <c r="E77" s="4">
        <v>563889</v>
      </c>
      <c r="F77" s="4">
        <v>290285</v>
      </c>
      <c r="G77" s="4">
        <v>0</v>
      </c>
      <c r="H77" s="4">
        <v>285978</v>
      </c>
      <c r="I77" s="4">
        <v>580257</v>
      </c>
      <c r="J77" s="39">
        <v>286564</v>
      </c>
      <c r="K77" s="12">
        <f t="shared" si="0"/>
        <v>2577422</v>
      </c>
    </row>
    <row r="78" spans="1:11" ht="12" customHeight="1" x14ac:dyDescent="0.2">
      <c r="A78" s="7" t="str">
        <f>'Pregnant Women Participating'!A69</f>
        <v>Wyoming</v>
      </c>
      <c r="B78" s="12">
        <v>147341</v>
      </c>
      <c r="C78" s="4">
        <v>143565</v>
      </c>
      <c r="D78" s="4">
        <v>145419</v>
      </c>
      <c r="E78" s="4">
        <v>143878</v>
      </c>
      <c r="F78" s="4">
        <v>141371</v>
      </c>
      <c r="G78" s="4">
        <v>138334</v>
      </c>
      <c r="H78" s="4">
        <v>137389</v>
      </c>
      <c r="I78" s="4">
        <v>135038</v>
      </c>
      <c r="J78" s="39">
        <v>136560</v>
      </c>
      <c r="K78" s="12">
        <f t="shared" si="0"/>
        <v>1268895</v>
      </c>
    </row>
    <row r="79" spans="1:11" ht="12" customHeight="1" x14ac:dyDescent="0.2">
      <c r="A79" s="7" t="str">
        <f>'Pregnant Women Participating'!A70</f>
        <v>Ute Mountain Ute Tribe, CO</v>
      </c>
      <c r="B79" s="12"/>
      <c r="C79" s="4"/>
      <c r="D79" s="4"/>
      <c r="E79" s="4"/>
      <c r="F79" s="4"/>
      <c r="G79" s="4"/>
      <c r="H79" s="4"/>
      <c r="I79" s="4"/>
      <c r="J79" s="39"/>
      <c r="K79" s="12" t="str">
        <f t="shared" si="0"/>
        <v xml:space="preserve"> </v>
      </c>
    </row>
    <row r="80" spans="1:11" ht="12" customHeight="1" x14ac:dyDescent="0.2">
      <c r="A80" s="7" t="str">
        <f>'Pregnant Women Participating'!A71</f>
        <v>Omaha Sioux, NE</v>
      </c>
      <c r="B80" s="12"/>
      <c r="C80" s="4"/>
      <c r="D80" s="4"/>
      <c r="E80" s="4"/>
      <c r="F80" s="4"/>
      <c r="G80" s="4"/>
      <c r="H80" s="4"/>
      <c r="I80" s="4"/>
      <c r="J80" s="39"/>
      <c r="K80" s="12" t="str">
        <f t="shared" si="0"/>
        <v xml:space="preserve"> </v>
      </c>
    </row>
    <row r="81" spans="1:11" ht="12" customHeight="1" x14ac:dyDescent="0.2">
      <c r="A81" s="7" t="str">
        <f>'Pregnant Women Participating'!A72</f>
        <v>Santee Sioux, NE</v>
      </c>
      <c r="B81" s="12"/>
      <c r="C81" s="4"/>
      <c r="D81" s="4"/>
      <c r="E81" s="4"/>
      <c r="F81" s="4"/>
      <c r="G81" s="4"/>
      <c r="H81" s="4"/>
      <c r="I81" s="4"/>
      <c r="J81" s="39"/>
      <c r="K81" s="12" t="str">
        <f t="shared" si="0"/>
        <v xml:space="preserve"> </v>
      </c>
    </row>
    <row r="82" spans="1:11" ht="12" customHeight="1" x14ac:dyDescent="0.2">
      <c r="A82" s="7" t="str">
        <f>'Pregnant Women Participating'!A73</f>
        <v>Winnebago Tribe, NE</v>
      </c>
      <c r="B82" s="12"/>
      <c r="C82" s="4"/>
      <c r="D82" s="4"/>
      <c r="E82" s="4"/>
      <c r="F82" s="4"/>
      <c r="G82" s="4"/>
      <c r="H82" s="4"/>
      <c r="I82" s="4"/>
      <c r="J82" s="39"/>
      <c r="K82" s="12" t="str">
        <f t="shared" si="0"/>
        <v xml:space="preserve"> </v>
      </c>
    </row>
    <row r="83" spans="1:11" ht="12" customHeight="1" x14ac:dyDescent="0.2">
      <c r="A83" s="7" t="str">
        <f>'Pregnant Women Participating'!A74</f>
        <v>Standing Rock Sioux Tribe, ND</v>
      </c>
      <c r="B83" s="12"/>
      <c r="C83" s="4"/>
      <c r="D83" s="4"/>
      <c r="E83" s="4"/>
      <c r="F83" s="4">
        <v>11072</v>
      </c>
      <c r="G83" s="4"/>
      <c r="H83" s="4">
        <v>7259</v>
      </c>
      <c r="I83" s="4">
        <v>3466</v>
      </c>
      <c r="J83" s="39">
        <v>3277</v>
      </c>
      <c r="K83" s="12">
        <f t="shared" si="0"/>
        <v>25074</v>
      </c>
    </row>
    <row r="84" spans="1:11" ht="12" customHeight="1" x14ac:dyDescent="0.2">
      <c r="A84" s="7" t="str">
        <f>'Pregnant Women Participating'!A75</f>
        <v>Three Affiliated Tribes, ND</v>
      </c>
      <c r="B84" s="12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39">
        <v>0</v>
      </c>
      <c r="K84" s="12" t="str">
        <f t="shared" si="0"/>
        <v xml:space="preserve"> </v>
      </c>
    </row>
    <row r="85" spans="1:11" ht="12" customHeight="1" x14ac:dyDescent="0.2">
      <c r="A85" s="7" t="str">
        <f>'Pregnant Women Participating'!A76</f>
        <v>Cheyenne River Sioux, SD</v>
      </c>
      <c r="B85" s="12">
        <v>5060</v>
      </c>
      <c r="C85" s="4">
        <v>2577</v>
      </c>
      <c r="D85" s="4">
        <v>0</v>
      </c>
      <c r="E85" s="4">
        <v>0</v>
      </c>
      <c r="F85" s="4">
        <v>5864</v>
      </c>
      <c r="G85" s="4">
        <v>0</v>
      </c>
      <c r="H85" s="4">
        <v>0</v>
      </c>
      <c r="I85" s="4">
        <v>0</v>
      </c>
      <c r="J85" s="39">
        <v>18045</v>
      </c>
      <c r="K85" s="12">
        <f t="shared" si="0"/>
        <v>31546</v>
      </c>
    </row>
    <row r="86" spans="1:11" ht="12" customHeight="1" x14ac:dyDescent="0.2">
      <c r="A86" s="7" t="str">
        <f>'Pregnant Women Participating'!A77</f>
        <v>Rosebud Sioux, SD</v>
      </c>
      <c r="B86" s="12"/>
      <c r="C86" s="4"/>
      <c r="D86" s="4">
        <v>27129</v>
      </c>
      <c r="E86" s="4">
        <v>30023</v>
      </c>
      <c r="F86" s="4">
        <v>12899</v>
      </c>
      <c r="G86" s="4">
        <v>8646</v>
      </c>
      <c r="H86" s="4">
        <v>16490</v>
      </c>
      <c r="I86" s="4">
        <v>12259</v>
      </c>
      <c r="J86" s="39"/>
      <c r="K86" s="12">
        <f t="shared" si="0"/>
        <v>107446</v>
      </c>
    </row>
    <row r="87" spans="1:11" ht="12" customHeight="1" x14ac:dyDescent="0.2">
      <c r="A87" s="7" t="str">
        <f>'Pregnant Women Participating'!A78</f>
        <v>Northern Arapahoe, WY</v>
      </c>
      <c r="B87" s="12"/>
      <c r="C87" s="4"/>
      <c r="D87" s="4"/>
      <c r="E87" s="4"/>
      <c r="F87" s="4"/>
      <c r="G87" s="4"/>
      <c r="H87" s="4"/>
      <c r="I87" s="4"/>
      <c r="J87" s="39"/>
      <c r="K87" s="12" t="str">
        <f t="shared" si="0"/>
        <v xml:space="preserve"> </v>
      </c>
    </row>
    <row r="88" spans="1:11" ht="12" customHeight="1" x14ac:dyDescent="0.2">
      <c r="A88" s="7" t="str">
        <f>'Pregnant Women Participating'!A79</f>
        <v>Shoshone Tribe, WY</v>
      </c>
      <c r="B88" s="12"/>
      <c r="C88" s="4"/>
      <c r="D88" s="4"/>
      <c r="E88" s="4"/>
      <c r="F88" s="4"/>
      <c r="G88" s="4"/>
      <c r="H88" s="4"/>
      <c r="I88" s="4"/>
      <c r="J88" s="39"/>
      <c r="K88" s="12" t="str">
        <f t="shared" si="0"/>
        <v xml:space="preserve"> </v>
      </c>
    </row>
    <row r="89" spans="1:11" s="16" customFormat="1" ht="24.75" customHeight="1" x14ac:dyDescent="0.2">
      <c r="A89" s="13" t="e">
        <f>'Pregnant Women Participating'!#REF!</f>
        <v>#REF!</v>
      </c>
      <c r="B89" s="15">
        <v>7144569</v>
      </c>
      <c r="C89" s="14">
        <v>9174017</v>
      </c>
      <c r="D89" s="14">
        <v>3774537</v>
      </c>
      <c r="E89" s="14">
        <v>9960884</v>
      </c>
      <c r="F89" s="14">
        <v>6694433</v>
      </c>
      <c r="G89" s="14">
        <v>6372155</v>
      </c>
      <c r="H89" s="14">
        <v>6942102</v>
      </c>
      <c r="I89" s="14">
        <v>7253783</v>
      </c>
      <c r="J89" s="38">
        <v>6562316</v>
      </c>
      <c r="K89" s="15">
        <f t="shared" si="0"/>
        <v>63878796</v>
      </c>
    </row>
    <row r="90" spans="1:11" ht="12" customHeight="1" x14ac:dyDescent="0.2">
      <c r="A90" s="8" t="str">
        <f>'Pregnant Women Participating'!A80</f>
        <v>Alaska</v>
      </c>
      <c r="B90" s="12">
        <v>1063755</v>
      </c>
      <c r="C90" s="4">
        <v>209173</v>
      </c>
      <c r="D90" s="4">
        <v>216505</v>
      </c>
      <c r="E90" s="4">
        <v>207045</v>
      </c>
      <c r="F90" s="4">
        <v>218140</v>
      </c>
      <c r="G90" s="4">
        <v>213447</v>
      </c>
      <c r="H90" s="4">
        <v>202262</v>
      </c>
      <c r="I90" s="4">
        <v>217321</v>
      </c>
      <c r="J90" s="39"/>
      <c r="K90" s="12">
        <f t="shared" si="0"/>
        <v>2547648</v>
      </c>
    </row>
    <row r="91" spans="1:11" ht="12" customHeight="1" x14ac:dyDescent="0.2">
      <c r="A91" s="8" t="str">
        <f>'Pregnant Women Participating'!A81</f>
        <v>American Samoa</v>
      </c>
      <c r="B91" s="12">
        <v>70089</v>
      </c>
      <c r="C91" s="4">
        <v>73230</v>
      </c>
      <c r="D91" s="4">
        <v>73632</v>
      </c>
      <c r="E91" s="4">
        <v>51073</v>
      </c>
      <c r="F91" s="4">
        <v>80430</v>
      </c>
      <c r="G91" s="4">
        <v>76945</v>
      </c>
      <c r="H91" s="4">
        <v>72904</v>
      </c>
      <c r="I91" s="4">
        <v>80296</v>
      </c>
      <c r="J91" s="39">
        <v>77998</v>
      </c>
      <c r="K91" s="12">
        <f t="shared" si="0"/>
        <v>656597</v>
      </c>
    </row>
    <row r="92" spans="1:11" ht="12" customHeight="1" x14ac:dyDescent="0.2">
      <c r="A92" s="8" t="str">
        <f>'Pregnant Women Participating'!A82</f>
        <v>California</v>
      </c>
      <c r="B92" s="12">
        <v>15388408</v>
      </c>
      <c r="C92" s="4">
        <v>14540645</v>
      </c>
      <c r="D92" s="4">
        <v>15104962</v>
      </c>
      <c r="E92" s="4">
        <v>14265664</v>
      </c>
      <c r="F92" s="4">
        <v>15167303</v>
      </c>
      <c r="G92" s="4">
        <v>15248619</v>
      </c>
      <c r="H92" s="4">
        <v>14038521</v>
      </c>
      <c r="I92" s="4">
        <v>15382599</v>
      </c>
      <c r="J92" s="39">
        <v>14654960</v>
      </c>
      <c r="K92" s="12">
        <f t="shared" si="0"/>
        <v>133791681</v>
      </c>
    </row>
    <row r="93" spans="1:11" ht="12" customHeight="1" x14ac:dyDescent="0.2">
      <c r="A93" s="8" t="str">
        <f>'Pregnant Women Participating'!A83</f>
        <v>Guam</v>
      </c>
      <c r="B93" s="12">
        <v>140423</v>
      </c>
      <c r="C93" s="4">
        <v>132100</v>
      </c>
      <c r="D93" s="4">
        <v>139704</v>
      </c>
      <c r="E93" s="4">
        <v>139016</v>
      </c>
      <c r="F93" s="4">
        <v>145159</v>
      </c>
      <c r="G93" s="4">
        <v>142349</v>
      </c>
      <c r="H93" s="4">
        <v>135933</v>
      </c>
      <c r="I93" s="4">
        <v>149044</v>
      </c>
      <c r="J93" s="39">
        <v>140712</v>
      </c>
      <c r="K93" s="12">
        <f t="shared" si="0"/>
        <v>1264440</v>
      </c>
    </row>
    <row r="94" spans="1:11" ht="12" customHeight="1" x14ac:dyDescent="0.2">
      <c r="A94" s="8" t="str">
        <f>'Pregnant Women Participating'!A84</f>
        <v>Hawaii</v>
      </c>
      <c r="B94" s="12">
        <v>467581</v>
      </c>
      <c r="C94" s="4">
        <v>444336</v>
      </c>
      <c r="D94" s="4">
        <v>0</v>
      </c>
      <c r="E94" s="4">
        <v>865749</v>
      </c>
      <c r="F94" s="4">
        <v>446661</v>
      </c>
      <c r="G94" s="4">
        <v>445023</v>
      </c>
      <c r="H94" s="4">
        <v>411569</v>
      </c>
      <c r="I94" s="4">
        <v>481271</v>
      </c>
      <c r="J94" s="39">
        <v>443726</v>
      </c>
      <c r="K94" s="12">
        <f t="shared" si="0"/>
        <v>4005916</v>
      </c>
    </row>
    <row r="95" spans="1:11" ht="12" customHeight="1" x14ac:dyDescent="0.2">
      <c r="A95" s="8" t="str">
        <f>'Pregnant Women Participating'!A85</f>
        <v>Idaho</v>
      </c>
      <c r="B95" s="12">
        <v>521003</v>
      </c>
      <c r="C95" s="4">
        <v>505344</v>
      </c>
      <c r="D95" s="4">
        <v>503896</v>
      </c>
      <c r="E95" s="4">
        <v>504277</v>
      </c>
      <c r="F95" s="4">
        <v>513427</v>
      </c>
      <c r="G95" s="4">
        <v>507317</v>
      </c>
      <c r="H95" s="4">
        <v>497399</v>
      </c>
      <c r="I95" s="4">
        <v>494344</v>
      </c>
      <c r="J95" s="39">
        <v>500266</v>
      </c>
      <c r="K95" s="12">
        <f t="shared" si="0"/>
        <v>4547273</v>
      </c>
    </row>
    <row r="96" spans="1:11" ht="12" customHeight="1" x14ac:dyDescent="0.2">
      <c r="A96" s="8" t="str">
        <f>'Pregnant Women Participating'!A86</f>
        <v>Nevada</v>
      </c>
      <c r="B96" s="12">
        <v>1231707</v>
      </c>
      <c r="C96" s="4">
        <v>1208626</v>
      </c>
      <c r="D96" s="4">
        <v>1217435</v>
      </c>
      <c r="E96" s="4">
        <v>0</v>
      </c>
      <c r="F96" s="4">
        <v>2437714</v>
      </c>
      <c r="G96" s="4">
        <v>1247746</v>
      </c>
      <c r="H96" s="4">
        <v>1245094</v>
      </c>
      <c r="I96" s="4">
        <v>1264528</v>
      </c>
      <c r="J96" s="39">
        <v>1291632</v>
      </c>
      <c r="K96" s="12">
        <f t="shared" si="0"/>
        <v>11144482</v>
      </c>
    </row>
    <row r="97" spans="1:11" ht="12" customHeight="1" x14ac:dyDescent="0.2">
      <c r="A97" s="8" t="str">
        <f>'Pregnant Women Participating'!A87</f>
        <v>Oregon</v>
      </c>
      <c r="B97" s="12">
        <v>1136353</v>
      </c>
      <c r="C97" s="4">
        <v>1130049</v>
      </c>
      <c r="D97" s="4">
        <v>0</v>
      </c>
      <c r="E97" s="4">
        <v>2225564</v>
      </c>
      <c r="F97" s="4">
        <v>1103765</v>
      </c>
      <c r="G97" s="4">
        <v>1119862</v>
      </c>
      <c r="H97" s="4">
        <v>1121587</v>
      </c>
      <c r="I97" s="4">
        <v>1142287</v>
      </c>
      <c r="J97" s="39">
        <v>1144930</v>
      </c>
      <c r="K97" s="12">
        <f t="shared" si="0"/>
        <v>10124397</v>
      </c>
    </row>
    <row r="98" spans="1:11" ht="12" customHeight="1" x14ac:dyDescent="0.2">
      <c r="A98" s="8" t="str">
        <f>'Pregnant Women Participating'!A88</f>
        <v>Washington</v>
      </c>
      <c r="B98" s="12">
        <v>0</v>
      </c>
      <c r="C98" s="4">
        <v>2085394</v>
      </c>
      <c r="D98" s="4">
        <v>2043196</v>
      </c>
      <c r="E98" s="4">
        <v>4238846</v>
      </c>
      <c r="F98" s="4">
        <v>2162333</v>
      </c>
      <c r="G98" s="4">
        <v>2127077</v>
      </c>
      <c r="H98" s="4">
        <v>2004050</v>
      </c>
      <c r="I98" s="4">
        <v>2094602</v>
      </c>
      <c r="J98" s="39">
        <v>2081739</v>
      </c>
      <c r="K98" s="12">
        <f t="shared" si="0"/>
        <v>18837237</v>
      </c>
    </row>
    <row r="99" spans="1:11" ht="12" customHeight="1" x14ac:dyDescent="0.2">
      <c r="A99" s="8" t="str">
        <f>'Pregnant Women Participating'!A89</f>
        <v>Northern Marianas</v>
      </c>
      <c r="B99" s="12">
        <v>44168</v>
      </c>
      <c r="C99" s="4">
        <v>45808</v>
      </c>
      <c r="D99" s="4">
        <v>44784</v>
      </c>
      <c r="E99" s="4">
        <v>46229</v>
      </c>
      <c r="F99" s="4">
        <v>47369</v>
      </c>
      <c r="G99" s="4">
        <v>47778</v>
      </c>
      <c r="H99" s="4">
        <v>43022</v>
      </c>
      <c r="I99" s="4">
        <v>43945</v>
      </c>
      <c r="J99" s="39">
        <v>44058</v>
      </c>
      <c r="K99" s="12">
        <f t="shared" si="0"/>
        <v>407161</v>
      </c>
    </row>
    <row r="100" spans="1:11" ht="12" customHeight="1" x14ac:dyDescent="0.2">
      <c r="A100" s="8" t="str">
        <f>'Pregnant Women Participating'!A90</f>
        <v>Inter-Tribal Council, NV</v>
      </c>
      <c r="B100" s="12">
        <v>8209</v>
      </c>
      <c r="C100" s="4">
        <v>8194</v>
      </c>
      <c r="D100" s="4">
        <v>0</v>
      </c>
      <c r="E100" s="4">
        <v>14962</v>
      </c>
      <c r="F100" s="4">
        <v>7355</v>
      </c>
      <c r="G100" s="4">
        <v>6080</v>
      </c>
      <c r="H100" s="4">
        <v>6470</v>
      </c>
      <c r="I100" s="4">
        <v>6088</v>
      </c>
      <c r="J100" s="39">
        <v>0</v>
      </c>
      <c r="K100" s="12">
        <f t="shared" si="0"/>
        <v>57358</v>
      </c>
    </row>
    <row r="101" spans="1:11" s="16" customFormat="1" ht="24.75" customHeight="1" x14ac:dyDescent="0.2">
      <c r="A101" s="13" t="e">
        <f>'Pregnant Women Participating'!#REF!</f>
        <v>#REF!</v>
      </c>
      <c r="B101" s="15">
        <v>20071696</v>
      </c>
      <c r="C101" s="14">
        <v>20382899</v>
      </c>
      <c r="D101" s="14">
        <v>19344114</v>
      </c>
      <c r="E101" s="14">
        <v>22558425</v>
      </c>
      <c r="F101" s="14">
        <v>22329656</v>
      </c>
      <c r="G101" s="14">
        <v>21182243</v>
      </c>
      <c r="H101" s="14">
        <v>19778811</v>
      </c>
      <c r="I101" s="14">
        <v>21356325</v>
      </c>
      <c r="J101" s="38">
        <v>20380021</v>
      </c>
      <c r="K101" s="15">
        <f t="shared" si="0"/>
        <v>187384190</v>
      </c>
    </row>
    <row r="102" spans="1:11" s="28" customFormat="1" ht="16.5" customHeight="1" thickBot="1" x14ac:dyDescent="0.25">
      <c r="A102" s="25" t="e">
        <f>'Pregnant Women Participating'!#REF!</f>
        <v>#REF!</v>
      </c>
      <c r="B102" s="26">
        <v>158910871</v>
      </c>
      <c r="C102" s="27">
        <v>149331345</v>
      </c>
      <c r="D102" s="27">
        <v>100055465</v>
      </c>
      <c r="E102" s="27">
        <v>153988542</v>
      </c>
      <c r="F102" s="27">
        <v>143063283</v>
      </c>
      <c r="G102" s="27">
        <v>139530316</v>
      </c>
      <c r="H102" s="27">
        <v>130544161</v>
      </c>
      <c r="I102" s="27">
        <v>130265826</v>
      </c>
      <c r="J102" s="40">
        <v>144977712</v>
      </c>
      <c r="K102" s="26">
        <f t="shared" si="0"/>
        <v>1250667521</v>
      </c>
    </row>
    <row r="103" spans="1:11" ht="12.75" customHeight="1" thickTop="1" x14ac:dyDescent="0.2">
      <c r="A103" s="9"/>
    </row>
    <row r="104" spans="1:11" x14ac:dyDescent="0.2">
      <c r="A104" s="9"/>
    </row>
    <row r="105" spans="1:11" customFormat="1" ht="12.75" x14ac:dyDescent="0.2">
      <c r="A105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2" width="19.7109375" style="3" customWidth="1"/>
    <col min="3" max="16384" width="9.140625" style="3"/>
  </cols>
  <sheetData>
    <row r="1" spans="1:2" ht="12" customHeight="1" x14ac:dyDescent="0.2">
      <c r="A1" s="10" t="s">
        <v>2</v>
      </c>
      <c r="B1" s="2"/>
    </row>
    <row r="2" spans="1:2" ht="12" customHeight="1" x14ac:dyDescent="0.2">
      <c r="A2" s="10" t="e">
        <f>'Pregnant Women Participating'!#REF!</f>
        <v>#REF!</v>
      </c>
      <c r="B2" s="2"/>
    </row>
    <row r="3" spans="1:2" ht="12" customHeight="1" x14ac:dyDescent="0.2">
      <c r="A3" s="1" t="e">
        <f>'Pregnant Women Participating'!#REF!</f>
        <v>#REF!</v>
      </c>
      <c r="B3" s="2"/>
    </row>
    <row r="4" spans="1:2" ht="12" customHeight="1" x14ac:dyDescent="0.2">
      <c r="A4" s="2"/>
      <c r="B4" s="19"/>
    </row>
    <row r="5" spans="1:2" ht="24" customHeight="1" x14ac:dyDescent="0.2">
      <c r="A5" s="6" t="s">
        <v>0</v>
      </c>
      <c r="B5" s="11" t="s">
        <v>119</v>
      </c>
    </row>
    <row r="6" spans="1:2" ht="12" customHeight="1" x14ac:dyDescent="0.2">
      <c r="A6" s="7" t="str">
        <f>'Pregnant Women Participating'!A2</f>
        <v>Connecticut</v>
      </c>
      <c r="B6" s="12">
        <v>9797789</v>
      </c>
    </row>
    <row r="7" spans="1:2" ht="12" customHeight="1" x14ac:dyDescent="0.2">
      <c r="A7" s="7" t="str">
        <f>'Pregnant Women Participating'!A3</f>
        <v>Maine</v>
      </c>
      <c r="B7" s="12">
        <v>7838449</v>
      </c>
    </row>
    <row r="8" spans="1:2" ht="12" customHeight="1" x14ac:dyDescent="0.2">
      <c r="A8" s="7" t="str">
        <f>'Pregnant Women Participating'!A4</f>
        <v>Massachusetts</v>
      </c>
      <c r="B8" s="12">
        <v>21885560</v>
      </c>
    </row>
    <row r="9" spans="1:2" ht="12" customHeight="1" x14ac:dyDescent="0.2">
      <c r="A9" s="7" t="str">
        <f>'Pregnant Women Participating'!A5</f>
        <v>New Hampshire</v>
      </c>
      <c r="B9" s="12">
        <v>2910164</v>
      </c>
    </row>
    <row r="10" spans="1:2" ht="12" customHeight="1" x14ac:dyDescent="0.2">
      <c r="A10" s="7" t="str">
        <f>'Pregnant Women Participating'!A6</f>
        <v>New York</v>
      </c>
      <c r="B10" s="12">
        <v>100185486</v>
      </c>
    </row>
    <row r="11" spans="1:2" ht="12" customHeight="1" x14ac:dyDescent="0.2">
      <c r="A11" s="7" t="str">
        <f>'Pregnant Women Participating'!A7</f>
        <v>Rhode Island</v>
      </c>
      <c r="B11" s="12">
        <v>4240197</v>
      </c>
    </row>
    <row r="12" spans="1:2" ht="12" customHeight="1" x14ac:dyDescent="0.2">
      <c r="A12" s="7" t="str">
        <f>'Pregnant Women Participating'!A8</f>
        <v>Vermont</v>
      </c>
      <c r="B12" s="12">
        <v>3551366</v>
      </c>
    </row>
    <row r="13" spans="1:2" ht="12" customHeight="1" x14ac:dyDescent="0.2">
      <c r="A13" s="7" t="str">
        <f>'Pregnant Women Participating'!A9</f>
        <v>Virgin Islands</v>
      </c>
      <c r="B13" s="12">
        <v>1264817</v>
      </c>
    </row>
    <row r="14" spans="1:2" ht="12" customHeight="1" x14ac:dyDescent="0.2">
      <c r="A14" s="7" t="str">
        <f>'Pregnant Women Participating'!A10</f>
        <v>Indian Township, ME</v>
      </c>
      <c r="B14" s="12">
        <v>12739.5</v>
      </c>
    </row>
    <row r="15" spans="1:2" ht="12" customHeight="1" x14ac:dyDescent="0.2">
      <c r="A15" s="7" t="str">
        <f>'Pregnant Women Participating'!A11</f>
        <v>Pleasant Point, ME</v>
      </c>
      <c r="B15" s="12">
        <v>54082.125</v>
      </c>
    </row>
    <row r="16" spans="1:2" s="16" customFormat="1" ht="24.75" customHeight="1" x14ac:dyDescent="0.2">
      <c r="A16" s="13" t="e">
        <f>'Pregnant Women Participating'!#REF!</f>
        <v>#REF!</v>
      </c>
      <c r="B16" s="15">
        <v>151740649.625</v>
      </c>
    </row>
    <row r="17" spans="1:2" ht="12" customHeight="1" x14ac:dyDescent="0.2">
      <c r="A17" s="7" t="str">
        <f>'Pregnant Women Participating'!A12</f>
        <v>Delaware</v>
      </c>
      <c r="B17" s="4">
        <v>5103172</v>
      </c>
    </row>
    <row r="18" spans="1:2" ht="12" customHeight="1" x14ac:dyDescent="0.2">
      <c r="A18" s="7" t="str">
        <f>'Pregnant Women Participating'!A13</f>
        <v>District of Columbia</v>
      </c>
      <c r="B18" s="4">
        <v>8247319</v>
      </c>
    </row>
    <row r="19" spans="1:2" ht="12" customHeight="1" x14ac:dyDescent="0.2">
      <c r="A19" s="7" t="str">
        <f>'Pregnant Women Participating'!A14</f>
        <v>Maryland</v>
      </c>
      <c r="B19" s="4">
        <v>44346120</v>
      </c>
    </row>
    <row r="20" spans="1:2" ht="12" customHeight="1" x14ac:dyDescent="0.2">
      <c r="A20" s="7" t="str">
        <f>'Pregnant Women Participating'!A15</f>
        <v>New Jersey</v>
      </c>
      <c r="B20" s="4">
        <v>41718793</v>
      </c>
    </row>
    <row r="21" spans="1:2" ht="12" customHeight="1" x14ac:dyDescent="0.2">
      <c r="A21" s="7" t="str">
        <f>'Pregnant Women Participating'!A16</f>
        <v>Pennsylvania</v>
      </c>
      <c r="B21" s="4">
        <v>44978453</v>
      </c>
    </row>
    <row r="22" spans="1:2" ht="12" customHeight="1" x14ac:dyDescent="0.2">
      <c r="A22" s="7" t="str">
        <f>'Pregnant Women Participating'!A17</f>
        <v>Puerto Rico</v>
      </c>
      <c r="B22" s="4">
        <v>25551335</v>
      </c>
    </row>
    <row r="23" spans="1:2" ht="12" customHeight="1" x14ac:dyDescent="0.2">
      <c r="A23" s="7" t="str">
        <f>'Pregnant Women Participating'!A18</f>
        <v>Virginia</v>
      </c>
      <c r="B23" s="4">
        <v>25883977</v>
      </c>
    </row>
    <row r="24" spans="1:2" ht="12" customHeight="1" x14ac:dyDescent="0.2">
      <c r="A24" s="7" t="str">
        <f>'Pregnant Women Participating'!A19</f>
        <v>West Virginia</v>
      </c>
      <c r="B24" s="4">
        <v>14994935</v>
      </c>
    </row>
    <row r="25" spans="1:2" s="16" customFormat="1" ht="24.75" customHeight="1" x14ac:dyDescent="0.2">
      <c r="A25" s="13" t="e">
        <f>'Pregnant Women Participating'!#REF!</f>
        <v>#REF!</v>
      </c>
      <c r="B25" s="14">
        <v>210824104</v>
      </c>
    </row>
    <row r="26" spans="1:2" ht="12" customHeight="1" x14ac:dyDescent="0.2">
      <c r="A26" s="7" t="str">
        <f>'Pregnant Women Participating'!A20</f>
        <v>Alabama</v>
      </c>
      <c r="B26" s="4">
        <v>20941111</v>
      </c>
    </row>
    <row r="27" spans="1:2" ht="12" customHeight="1" x14ac:dyDescent="0.2">
      <c r="A27" s="7" t="str">
        <f>'Pregnant Women Participating'!A21</f>
        <v>Florida</v>
      </c>
      <c r="B27" s="4">
        <v>85542932</v>
      </c>
    </row>
    <row r="28" spans="1:2" ht="12" customHeight="1" x14ac:dyDescent="0.2">
      <c r="A28" s="7" t="str">
        <f>'Pregnant Women Participating'!A22</f>
        <v>Georgia</v>
      </c>
      <c r="B28" s="4">
        <v>52158044</v>
      </c>
    </row>
    <row r="29" spans="1:2" ht="12" customHeight="1" x14ac:dyDescent="0.2">
      <c r="A29" s="7" t="str">
        <f>'Pregnant Women Participating'!A23</f>
        <v>Kentucky</v>
      </c>
      <c r="B29" s="4">
        <v>26151415</v>
      </c>
    </row>
    <row r="30" spans="1:2" ht="12" customHeight="1" x14ac:dyDescent="0.2">
      <c r="A30" s="7" t="str">
        <f>'Pregnant Women Participating'!A24</f>
        <v>Mississippi</v>
      </c>
      <c r="B30" s="4">
        <v>11946531</v>
      </c>
    </row>
    <row r="31" spans="1:2" ht="12" customHeight="1" x14ac:dyDescent="0.2">
      <c r="A31" s="7" t="str">
        <f>'Pregnant Women Participating'!A25</f>
        <v>North Carolina</v>
      </c>
      <c r="B31" s="4">
        <v>43935047</v>
      </c>
    </row>
    <row r="32" spans="1:2" ht="12" customHeight="1" x14ac:dyDescent="0.2">
      <c r="A32" s="7" t="str">
        <f>'Pregnant Women Participating'!A26</f>
        <v>South Carolina</v>
      </c>
      <c r="B32" s="4">
        <v>23259407</v>
      </c>
    </row>
    <row r="33" spans="1:2" ht="12" customHeight="1" x14ac:dyDescent="0.2">
      <c r="A33" s="7" t="str">
        <f>'Pregnant Women Participating'!A27</f>
        <v>Tennessee</v>
      </c>
      <c r="B33" s="4">
        <v>32883324</v>
      </c>
    </row>
    <row r="34" spans="1:2" ht="12" customHeight="1" x14ac:dyDescent="0.2">
      <c r="A34" s="7" t="str">
        <f>'Pregnant Women Participating'!A28</f>
        <v>Choctaw Indians, MS</v>
      </c>
      <c r="B34" s="4">
        <v>322061</v>
      </c>
    </row>
    <row r="35" spans="1:2" ht="12" customHeight="1" x14ac:dyDescent="0.2">
      <c r="A35" s="7" t="str">
        <f>'Pregnant Women Participating'!A29</f>
        <v>Eastern Cherokee, NC</v>
      </c>
      <c r="B35" s="4">
        <v>271388</v>
      </c>
    </row>
    <row r="36" spans="1:2" s="16" customFormat="1" ht="24.75" customHeight="1" x14ac:dyDescent="0.2">
      <c r="A36" s="13" t="e">
        <f>'Pregnant Women Participating'!#REF!</f>
        <v>#REF!</v>
      </c>
      <c r="B36" s="14">
        <v>297411260</v>
      </c>
    </row>
    <row r="37" spans="1:2" ht="12" customHeight="1" x14ac:dyDescent="0.2">
      <c r="A37" s="7" t="str">
        <f>'Pregnant Women Participating'!A30</f>
        <v>Illinois</v>
      </c>
      <c r="B37" s="4">
        <v>35144095</v>
      </c>
    </row>
    <row r="38" spans="1:2" ht="12" customHeight="1" x14ac:dyDescent="0.2">
      <c r="A38" s="7" t="str">
        <f>'Pregnant Women Participating'!A31</f>
        <v>Indiana</v>
      </c>
      <c r="B38" s="4">
        <v>27460335</v>
      </c>
    </row>
    <row r="39" spans="1:2" ht="12" customHeight="1" x14ac:dyDescent="0.2">
      <c r="A39" s="7" t="str">
        <f>'Pregnant Women Participating'!A32</f>
        <v>Iowa</v>
      </c>
      <c r="B39" s="4">
        <v>14476947</v>
      </c>
    </row>
    <row r="40" spans="1:2" ht="12" customHeight="1" x14ac:dyDescent="0.2">
      <c r="A40" s="7" t="str">
        <f>'Pregnant Women Participating'!A33</f>
        <v>Michigan</v>
      </c>
      <c r="B40" s="4">
        <v>48434556</v>
      </c>
    </row>
    <row r="41" spans="1:2" ht="12" customHeight="1" x14ac:dyDescent="0.2">
      <c r="A41" s="7" t="str">
        <f>'Pregnant Women Participating'!A34</f>
        <v>Minnesota</v>
      </c>
      <c r="B41" s="4">
        <v>33465901</v>
      </c>
    </row>
    <row r="42" spans="1:2" ht="12" customHeight="1" x14ac:dyDescent="0.2">
      <c r="A42" s="7" t="str">
        <f>'Pregnant Women Participating'!A35</f>
        <v>Ohio</v>
      </c>
      <c r="B42" s="4">
        <v>29987916</v>
      </c>
    </row>
    <row r="43" spans="1:2" ht="12" customHeight="1" x14ac:dyDescent="0.2">
      <c r="A43" s="7" t="str">
        <f>'Pregnant Women Participating'!A36</f>
        <v>Wisconsin</v>
      </c>
      <c r="B43" s="4">
        <v>25128711</v>
      </c>
    </row>
    <row r="44" spans="1:2" s="16" customFormat="1" ht="24.75" customHeight="1" x14ac:dyDescent="0.2">
      <c r="A44" s="13" t="e">
        <f>'Pregnant Women Participating'!#REF!</f>
        <v>#REF!</v>
      </c>
      <c r="B44" s="14">
        <v>214098461</v>
      </c>
    </row>
    <row r="45" spans="1:2" ht="12" customHeight="1" x14ac:dyDescent="0.2">
      <c r="A45" s="7" t="str">
        <f>'Pregnant Women Participating'!A37</f>
        <v>Arizona</v>
      </c>
      <c r="B45" s="4">
        <v>44499435</v>
      </c>
    </row>
    <row r="46" spans="1:2" ht="12" customHeight="1" x14ac:dyDescent="0.2">
      <c r="A46" s="7" t="str">
        <f>'Pregnant Women Participating'!A38</f>
        <v>Arkansas</v>
      </c>
      <c r="B46" s="4">
        <v>17771370</v>
      </c>
    </row>
    <row r="47" spans="1:2" ht="12" customHeight="1" x14ac:dyDescent="0.2">
      <c r="A47" s="7" t="str">
        <f>'Pregnant Women Participating'!A39</f>
        <v>Louisiana</v>
      </c>
      <c r="B47" s="4">
        <v>42858917</v>
      </c>
    </row>
    <row r="48" spans="1:2" ht="12" customHeight="1" x14ac:dyDescent="0.2">
      <c r="A48" s="7" t="str">
        <f>'Pregnant Women Participating'!A40</f>
        <v>New Mexico</v>
      </c>
      <c r="B48" s="4">
        <v>12962699</v>
      </c>
    </row>
    <row r="49" spans="1:2" ht="12" customHeight="1" x14ac:dyDescent="0.2">
      <c r="A49" s="7" t="str">
        <f>'Pregnant Women Participating'!A41</f>
        <v>Oklahoma</v>
      </c>
      <c r="B49" s="4">
        <v>21202668</v>
      </c>
    </row>
    <row r="50" spans="1:2" ht="12" customHeight="1" x14ac:dyDescent="0.2">
      <c r="A50" s="7" t="str">
        <f>'Pregnant Women Participating'!A42</f>
        <v>Texas</v>
      </c>
      <c r="B50" s="4">
        <v>251466983</v>
      </c>
    </row>
    <row r="51" spans="1:2" ht="12" customHeight="1" x14ac:dyDescent="0.2">
      <c r="A51" s="7" t="str">
        <f>'Pregnant Women Participating'!A43</f>
        <v>Utah</v>
      </c>
      <c r="B51" s="4">
        <v>13153726</v>
      </c>
    </row>
    <row r="52" spans="1:2" ht="12" customHeight="1" x14ac:dyDescent="0.2">
      <c r="A52" s="7" t="str">
        <f>'Pregnant Women Participating'!A44</f>
        <v>Inter-Tribal Council, AZ</v>
      </c>
      <c r="B52" s="4">
        <v>2744556</v>
      </c>
    </row>
    <row r="53" spans="1:2" ht="12" customHeight="1" x14ac:dyDescent="0.2">
      <c r="A53" s="7" t="str">
        <f>'Pregnant Women Participating'!A45</f>
        <v>Navajo Nation, AZ</v>
      </c>
      <c r="B53" s="4">
        <v>1748989</v>
      </c>
    </row>
    <row r="54" spans="1:2" ht="12" customHeight="1" x14ac:dyDescent="0.2">
      <c r="A54" s="7" t="str">
        <f>'Pregnant Women Participating'!A46</f>
        <v>Acoma, Canoncito &amp; Laguna, NM</v>
      </c>
      <c r="B54" s="4">
        <v>173363</v>
      </c>
    </row>
    <row r="55" spans="1:2" ht="12" customHeight="1" x14ac:dyDescent="0.2">
      <c r="A55" s="7" t="str">
        <f>'Pregnant Women Participating'!A47</f>
        <v>Eight Northern Pueblos, NM</v>
      </c>
      <c r="B55" s="4">
        <v>191645</v>
      </c>
    </row>
    <row r="56" spans="1:2" ht="12" customHeight="1" x14ac:dyDescent="0.2">
      <c r="A56" s="7" t="str">
        <f>'Pregnant Women Participating'!A48</f>
        <v>Five Sandoval Pueblos, NM</v>
      </c>
      <c r="B56" s="4">
        <v>311111</v>
      </c>
    </row>
    <row r="57" spans="1:2" ht="12" customHeight="1" x14ac:dyDescent="0.2">
      <c r="A57" s="7" t="str">
        <f>'Pregnant Women Participating'!A49</f>
        <v>Isleta Pueblo, NM</v>
      </c>
      <c r="B57" s="4">
        <v>391129</v>
      </c>
    </row>
    <row r="58" spans="1:2" ht="12" customHeight="1" x14ac:dyDescent="0.2">
      <c r="A58" s="7" t="str">
        <f>'Pregnant Women Participating'!A50</f>
        <v>San Felipe Pueblo, NM</v>
      </c>
      <c r="B58" s="4">
        <v>96497</v>
      </c>
    </row>
    <row r="59" spans="1:2" ht="12" customHeight="1" x14ac:dyDescent="0.2">
      <c r="A59" s="7" t="str">
        <f>'Pregnant Women Participating'!A51</f>
        <v>Santo Domingo Tribe, NM</v>
      </c>
      <c r="B59" s="4">
        <v>252982</v>
      </c>
    </row>
    <row r="60" spans="1:2" ht="12" customHeight="1" x14ac:dyDescent="0.2">
      <c r="A60" s="7" t="str">
        <f>'Pregnant Women Participating'!A52</f>
        <v>Zuni Pueblo, NM</v>
      </c>
      <c r="B60" s="4">
        <v>315129</v>
      </c>
    </row>
    <row r="61" spans="1:2" ht="12" customHeight="1" x14ac:dyDescent="0.2">
      <c r="A61" s="7" t="str">
        <f>'Pregnant Women Participating'!A53</f>
        <v>Cherokee Nation, OK</v>
      </c>
      <c r="B61" s="4">
        <v>2791726</v>
      </c>
    </row>
    <row r="62" spans="1:2" ht="12" customHeight="1" x14ac:dyDescent="0.2">
      <c r="A62" s="7" t="str">
        <f>'Pregnant Women Participating'!A54</f>
        <v>Chickasaw Nation, OK</v>
      </c>
      <c r="B62" s="4">
        <v>2653122</v>
      </c>
    </row>
    <row r="63" spans="1:2" ht="12" customHeight="1" x14ac:dyDescent="0.2">
      <c r="A63" s="7" t="str">
        <f>'Pregnant Women Participating'!A55</f>
        <v>Choctaw Nation, OK</v>
      </c>
      <c r="B63" s="4">
        <v>1495401</v>
      </c>
    </row>
    <row r="64" spans="1:2" ht="12" customHeight="1" x14ac:dyDescent="0.2">
      <c r="A64" s="7" t="str">
        <f>'Pregnant Women Participating'!A56</f>
        <v>Citizen Potawatomi Nation, OK</v>
      </c>
      <c r="B64" s="4">
        <v>1894214</v>
      </c>
    </row>
    <row r="65" spans="1:2" ht="12" customHeight="1" x14ac:dyDescent="0.2">
      <c r="A65" s="7" t="str">
        <f>'Pregnant Women Participating'!A57</f>
        <v>Inter-Tribal Council, OK</v>
      </c>
      <c r="B65" s="4">
        <v>608984</v>
      </c>
    </row>
    <row r="66" spans="1:2" ht="12" customHeight="1" x14ac:dyDescent="0.2">
      <c r="A66" s="7" t="str">
        <f>'Pregnant Women Participating'!A58</f>
        <v>Muscogee Creek Nation, OK</v>
      </c>
      <c r="B66" s="4">
        <v>662465</v>
      </c>
    </row>
    <row r="67" spans="1:2" ht="12" customHeight="1" x14ac:dyDescent="0.2">
      <c r="A67" s="7" t="str">
        <f>'Pregnant Women Participating'!A59</f>
        <v>Osage Tribal Council, OK</v>
      </c>
      <c r="B67" s="4">
        <v>1206156</v>
      </c>
    </row>
    <row r="68" spans="1:2" ht="12" customHeight="1" x14ac:dyDescent="0.2">
      <c r="A68" s="7" t="str">
        <f>'Pregnant Women Participating'!A60</f>
        <v>Otoe-Missouria Tribe, OK</v>
      </c>
      <c r="B68" s="4">
        <v>887987</v>
      </c>
    </row>
    <row r="69" spans="1:2" ht="12" customHeight="1" x14ac:dyDescent="0.2">
      <c r="A69" s="7" t="str">
        <f>'Pregnant Women Participating'!A61</f>
        <v>Wichita, Caddo &amp; Delaware (WCD), OK</v>
      </c>
      <c r="B69" s="4">
        <v>1436657</v>
      </c>
    </row>
    <row r="70" spans="1:2" s="16" customFormat="1" ht="24.75" customHeight="1" x14ac:dyDescent="0.2">
      <c r="A70" s="13" t="e">
        <f>'Pregnant Women Participating'!#REF!</f>
        <v>#REF!</v>
      </c>
      <c r="B70" s="14">
        <v>423777911</v>
      </c>
    </row>
    <row r="71" spans="1:2" ht="12" customHeight="1" x14ac:dyDescent="0.2">
      <c r="A71" s="7" t="str">
        <f>'Pregnant Women Participating'!A62</f>
        <v>Colorado</v>
      </c>
      <c r="B71" s="12">
        <v>21241316</v>
      </c>
    </row>
    <row r="72" spans="1:2" ht="12" customHeight="1" x14ac:dyDescent="0.2">
      <c r="A72" s="7" t="str">
        <f>'Pregnant Women Participating'!A63</f>
        <v>Kansas</v>
      </c>
      <c r="B72" s="12">
        <v>14960522</v>
      </c>
    </row>
    <row r="73" spans="1:2" ht="12" customHeight="1" x14ac:dyDescent="0.2">
      <c r="A73" s="7" t="str">
        <f>'Pregnant Women Participating'!A64</f>
        <v>Missouri</v>
      </c>
      <c r="B73" s="12">
        <v>21619866</v>
      </c>
    </row>
    <row r="74" spans="1:2" ht="12" customHeight="1" x14ac:dyDescent="0.2">
      <c r="A74" s="7" t="str">
        <f>'Pregnant Women Participating'!A65</f>
        <v>Montana</v>
      </c>
      <c r="B74" s="12">
        <v>7236602</v>
      </c>
    </row>
    <row r="75" spans="1:2" ht="12" customHeight="1" x14ac:dyDescent="0.2">
      <c r="A75" s="7" t="str">
        <f>'Pregnant Women Participating'!A66</f>
        <v>Nebraska</v>
      </c>
      <c r="B75" s="12">
        <v>6259899</v>
      </c>
    </row>
    <row r="76" spans="1:2" ht="12" customHeight="1" x14ac:dyDescent="0.2">
      <c r="A76" s="7" t="str">
        <f>'Pregnant Women Participating'!A67</f>
        <v>North Dakota</v>
      </c>
      <c r="B76" s="12">
        <v>4216403</v>
      </c>
    </row>
    <row r="77" spans="1:2" ht="12" customHeight="1" x14ac:dyDescent="0.2">
      <c r="A77" s="7" t="str">
        <f>'Pregnant Women Participating'!A68</f>
        <v>South Dakota</v>
      </c>
      <c r="B77" s="12">
        <v>5675960</v>
      </c>
    </row>
    <row r="78" spans="1:2" ht="12" customHeight="1" x14ac:dyDescent="0.2">
      <c r="A78" s="7" t="str">
        <f>'Pregnant Women Participating'!A69</f>
        <v>Wyoming</v>
      </c>
      <c r="B78" s="12">
        <v>3891208</v>
      </c>
    </row>
    <row r="79" spans="1:2" ht="12" customHeight="1" x14ac:dyDescent="0.2">
      <c r="A79" s="7" t="str">
        <f>'Pregnant Women Participating'!A70</f>
        <v>Ute Mountain Ute Tribe, CO</v>
      </c>
      <c r="B79" s="12">
        <v>160503</v>
      </c>
    </row>
    <row r="80" spans="1:2" ht="12" customHeight="1" x14ac:dyDescent="0.2">
      <c r="A80" s="7" t="str">
        <f>'Pregnant Women Participating'!A71</f>
        <v>Omaha Sioux, NE</v>
      </c>
      <c r="B80" s="12">
        <v>373861</v>
      </c>
    </row>
    <row r="81" spans="1:2" ht="12" customHeight="1" x14ac:dyDescent="0.2">
      <c r="A81" s="7" t="str">
        <f>'Pregnant Women Participating'!A72</f>
        <v>Santee Sioux, NE</v>
      </c>
      <c r="B81" s="12">
        <v>72037</v>
      </c>
    </row>
    <row r="82" spans="1:2" ht="12" customHeight="1" x14ac:dyDescent="0.2">
      <c r="A82" s="7" t="str">
        <f>'Pregnant Women Participating'!A73</f>
        <v>Winnebago Tribe, NE</v>
      </c>
      <c r="B82" s="12">
        <v>178286</v>
      </c>
    </row>
    <row r="83" spans="1:2" ht="12" customHeight="1" x14ac:dyDescent="0.2">
      <c r="A83" s="7" t="str">
        <f>'Pregnant Women Participating'!A74</f>
        <v>Standing Rock Sioux Tribe, ND</v>
      </c>
      <c r="B83" s="12">
        <v>1167280</v>
      </c>
    </row>
    <row r="84" spans="1:2" ht="12" customHeight="1" x14ac:dyDescent="0.2">
      <c r="A84" s="7" t="str">
        <f>'Pregnant Women Participating'!A75</f>
        <v>Three Affiliated Tribes, ND</v>
      </c>
      <c r="B84" s="12">
        <v>322357</v>
      </c>
    </row>
    <row r="85" spans="1:2" ht="12" customHeight="1" x14ac:dyDescent="0.2">
      <c r="A85" s="7" t="str">
        <f>'Pregnant Women Participating'!A76</f>
        <v>Cheyenne River Sioux, SD</v>
      </c>
      <c r="B85" s="12">
        <v>383956</v>
      </c>
    </row>
    <row r="86" spans="1:2" ht="12" customHeight="1" x14ac:dyDescent="0.2">
      <c r="A86" s="7" t="str">
        <f>'Pregnant Women Participating'!A77</f>
        <v>Rosebud Sioux, SD</v>
      </c>
      <c r="B86" s="12">
        <v>550236</v>
      </c>
    </row>
    <row r="87" spans="1:2" ht="12" customHeight="1" x14ac:dyDescent="0.2">
      <c r="A87" s="7" t="str">
        <f>'Pregnant Women Participating'!A78</f>
        <v>Northern Arapahoe, WY</v>
      </c>
      <c r="B87" s="12">
        <v>283523</v>
      </c>
    </row>
    <row r="88" spans="1:2" ht="12" customHeight="1" x14ac:dyDescent="0.2">
      <c r="A88" s="7" t="str">
        <f>'Pregnant Women Participating'!A79</f>
        <v>Shoshone Tribe, WY</v>
      </c>
      <c r="B88" s="12">
        <v>180110.25</v>
      </c>
    </row>
    <row r="89" spans="1:2" s="16" customFormat="1" ht="24.75" customHeight="1" x14ac:dyDescent="0.2">
      <c r="A89" s="13" t="e">
        <f>'Pregnant Women Participating'!#REF!</f>
        <v>#REF!</v>
      </c>
      <c r="B89" s="14">
        <v>88773925.25</v>
      </c>
    </row>
    <row r="90" spans="1:2" ht="12" customHeight="1" x14ac:dyDescent="0.2">
      <c r="A90" s="8" t="str">
        <f>'Pregnant Women Participating'!A80</f>
        <v>Alaska</v>
      </c>
      <c r="B90" s="12">
        <v>6431358.375</v>
      </c>
    </row>
    <row r="91" spans="1:2" ht="12" customHeight="1" x14ac:dyDescent="0.2">
      <c r="A91" s="8" t="str">
        <f>'Pregnant Women Participating'!A81</f>
        <v>American Samoa</v>
      </c>
      <c r="B91" s="12">
        <v>1512949</v>
      </c>
    </row>
    <row r="92" spans="1:2" ht="12" customHeight="1" x14ac:dyDescent="0.2">
      <c r="A92" s="8" t="str">
        <f>'Pregnant Women Participating'!A82</f>
        <v>California</v>
      </c>
      <c r="B92" s="12">
        <v>358068921</v>
      </c>
    </row>
    <row r="93" spans="1:2" ht="12" customHeight="1" x14ac:dyDescent="0.2">
      <c r="A93" s="8" t="str">
        <f>'Pregnant Women Participating'!A83</f>
        <v>Guam</v>
      </c>
      <c r="B93" s="12">
        <v>2136998</v>
      </c>
    </row>
    <row r="94" spans="1:2" ht="12" customHeight="1" x14ac:dyDescent="0.2">
      <c r="A94" s="8" t="str">
        <f>'Pregnant Women Participating'!A84</f>
        <v>Hawaii</v>
      </c>
      <c r="B94" s="12">
        <v>8416602</v>
      </c>
    </row>
    <row r="95" spans="1:2" ht="12" customHeight="1" x14ac:dyDescent="0.2">
      <c r="A95" s="8" t="str">
        <f>'Pregnant Women Participating'!A85</f>
        <v>Idaho</v>
      </c>
      <c r="B95" s="12">
        <v>7673935</v>
      </c>
    </row>
    <row r="96" spans="1:2" ht="12" customHeight="1" x14ac:dyDescent="0.2">
      <c r="A96" s="8" t="str">
        <f>'Pregnant Women Participating'!A86</f>
        <v>Nevada</v>
      </c>
      <c r="B96" s="12">
        <v>11267194</v>
      </c>
    </row>
    <row r="97" spans="1:2" ht="12" customHeight="1" x14ac:dyDescent="0.2">
      <c r="A97" s="8" t="str">
        <f>'Pregnant Women Participating'!A87</f>
        <v>Oregon</v>
      </c>
      <c r="B97" s="12">
        <v>21900817</v>
      </c>
    </row>
    <row r="98" spans="1:2" ht="12" customHeight="1" x14ac:dyDescent="0.2">
      <c r="A98" s="8" t="str">
        <f>'Pregnant Women Participating'!A88</f>
        <v>Washington</v>
      </c>
      <c r="B98" s="12">
        <v>54189410</v>
      </c>
    </row>
    <row r="99" spans="1:2" ht="12" customHeight="1" x14ac:dyDescent="0.2">
      <c r="A99" s="8" t="str">
        <f>'Pregnant Women Participating'!A89</f>
        <v>Northern Marianas</v>
      </c>
      <c r="B99" s="12">
        <v>1050565</v>
      </c>
    </row>
    <row r="100" spans="1:2" ht="12" customHeight="1" x14ac:dyDescent="0.2">
      <c r="A100" s="8" t="str">
        <f>'Pregnant Women Participating'!A90</f>
        <v>Inter-Tribal Council, NV</v>
      </c>
      <c r="B100" s="12">
        <v>568952</v>
      </c>
    </row>
    <row r="101" spans="1:2" s="16" customFormat="1" ht="24.75" customHeight="1" x14ac:dyDescent="0.2">
      <c r="A101" s="13" t="e">
        <f>'Pregnant Women Participating'!#REF!</f>
        <v>#REF!</v>
      </c>
      <c r="B101" s="14">
        <v>473217701.375</v>
      </c>
    </row>
    <row r="102" spans="1:2" s="22" customFormat="1" ht="16.5" customHeight="1" thickBot="1" x14ac:dyDescent="0.25">
      <c r="A102" s="20" t="e">
        <f>'Pregnant Women Participating'!#REF!</f>
        <v>#REF!</v>
      </c>
      <c r="B102" s="21">
        <v>1859844012.25</v>
      </c>
    </row>
    <row r="103" spans="1:2" ht="12.75" customHeight="1" thickTop="1" x14ac:dyDescent="0.2">
      <c r="A103" s="9"/>
    </row>
    <row r="104" spans="1:2" x14ac:dyDescent="0.2">
      <c r="A104" s="9"/>
    </row>
    <row r="105" spans="1:2" s="24" customFormat="1" ht="12.75" x14ac:dyDescent="0.2">
      <c r="A105" s="23" t="s">
        <v>1</v>
      </c>
    </row>
  </sheetData>
  <phoneticPr fontId="1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97"/>
  <sheetViews>
    <sheetView showGridLines="0" zoomScaleNormal="100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0" width="11.7109375" style="3" customWidth="1"/>
    <col min="11" max="11" width="13.7109375" style="3" customWidth="1"/>
    <col min="12" max="16384" width="9.140625" style="3"/>
  </cols>
  <sheetData>
    <row r="1" spans="1:13" ht="24" customHeight="1" x14ac:dyDescent="0.2">
      <c r="A1" s="6" t="s">
        <v>124</v>
      </c>
      <c r="B1" s="17" t="s">
        <v>125</v>
      </c>
      <c r="C1" s="18" t="s">
        <v>126</v>
      </c>
      <c r="D1" s="18" t="s">
        <v>127</v>
      </c>
      <c r="E1" s="18" t="s">
        <v>128</v>
      </c>
      <c r="F1" s="18" t="s">
        <v>129</v>
      </c>
      <c r="G1" s="18" t="s">
        <v>130</v>
      </c>
      <c r="H1" s="18" t="s">
        <v>131</v>
      </c>
      <c r="I1" s="18" t="s">
        <v>132</v>
      </c>
      <c r="J1" s="18" t="s">
        <v>133</v>
      </c>
      <c r="K1" s="11" t="s">
        <v>134</v>
      </c>
      <c r="L1" s="18"/>
      <c r="M1" s="18"/>
    </row>
    <row r="2" spans="1:13" ht="12" customHeight="1" x14ac:dyDescent="0.2">
      <c r="A2" s="7" t="s">
        <v>30</v>
      </c>
      <c r="B2" s="12">
        <v>4484</v>
      </c>
      <c r="C2" s="4">
        <v>4347</v>
      </c>
      <c r="D2" s="4">
        <v>4189</v>
      </c>
      <c r="E2" s="4">
        <v>4391</v>
      </c>
      <c r="F2" s="4">
        <v>4399</v>
      </c>
      <c r="G2" s="4">
        <v>4448</v>
      </c>
      <c r="H2" s="4">
        <v>4644</v>
      </c>
      <c r="I2" s="4">
        <v>4780</v>
      </c>
      <c r="J2" s="39">
        <v>4592</v>
      </c>
      <c r="K2" s="12">
        <f t="shared" ref="K2:K11" si="0">IF(SUM(B2:J2)&gt;0,AVERAGE(B2:J2)," ")</f>
        <v>4474.8888888888887</v>
      </c>
    </row>
    <row r="3" spans="1:13" ht="12" customHeight="1" x14ac:dyDescent="0.2">
      <c r="A3" s="7" t="s">
        <v>31</v>
      </c>
      <c r="B3" s="12">
        <v>1308</v>
      </c>
      <c r="C3" s="4">
        <v>1335</v>
      </c>
      <c r="D3" s="4">
        <v>1269</v>
      </c>
      <c r="E3" s="4">
        <v>1271</v>
      </c>
      <c r="F3" s="4">
        <v>1296</v>
      </c>
      <c r="G3" s="4">
        <v>1338</v>
      </c>
      <c r="H3" s="4">
        <v>1346</v>
      </c>
      <c r="I3" s="4">
        <v>1400</v>
      </c>
      <c r="J3" s="39">
        <v>1409</v>
      </c>
      <c r="K3" s="12">
        <f t="shared" si="0"/>
        <v>1330.2222222222222</v>
      </c>
    </row>
    <row r="4" spans="1:13" ht="12" customHeight="1" x14ac:dyDescent="0.2">
      <c r="A4" s="7" t="s">
        <v>32</v>
      </c>
      <c r="B4" s="12">
        <v>9158</v>
      </c>
      <c r="C4" s="4">
        <v>8984</v>
      </c>
      <c r="D4" s="4">
        <v>8783</v>
      </c>
      <c r="E4" s="4">
        <v>8812</v>
      </c>
      <c r="F4" s="4">
        <v>9097</v>
      </c>
      <c r="G4" s="4">
        <v>9362</v>
      </c>
      <c r="H4" s="4">
        <v>9447</v>
      </c>
      <c r="I4" s="4">
        <v>9658</v>
      </c>
      <c r="J4" s="39">
        <v>9662</v>
      </c>
      <c r="K4" s="12">
        <f t="shared" si="0"/>
        <v>9218.1111111111113</v>
      </c>
    </row>
    <row r="5" spans="1:13" ht="12" customHeight="1" x14ac:dyDescent="0.2">
      <c r="A5" s="7" t="s">
        <v>33</v>
      </c>
      <c r="B5" s="12">
        <v>869</v>
      </c>
      <c r="C5" s="4">
        <v>815</v>
      </c>
      <c r="D5" s="4">
        <v>743</v>
      </c>
      <c r="E5" s="4">
        <v>773</v>
      </c>
      <c r="F5" s="4">
        <v>800</v>
      </c>
      <c r="G5" s="4">
        <v>833</v>
      </c>
      <c r="H5" s="4">
        <v>827</v>
      </c>
      <c r="I5" s="4">
        <v>906</v>
      </c>
      <c r="J5" s="39">
        <v>880</v>
      </c>
      <c r="K5" s="12">
        <f t="shared" si="0"/>
        <v>827.33333333333337</v>
      </c>
    </row>
    <row r="6" spans="1:13" ht="12" customHeight="1" x14ac:dyDescent="0.2">
      <c r="A6" s="7" t="s">
        <v>34</v>
      </c>
      <c r="B6" s="12">
        <v>29924</v>
      </c>
      <c r="C6" s="4">
        <v>29228</v>
      </c>
      <c r="D6" s="4">
        <v>28538</v>
      </c>
      <c r="E6" s="4">
        <v>29504</v>
      </c>
      <c r="F6" s="4">
        <v>30242</v>
      </c>
      <c r="G6" s="4">
        <v>31118</v>
      </c>
      <c r="H6" s="4">
        <v>31212</v>
      </c>
      <c r="I6" s="4">
        <v>31867</v>
      </c>
      <c r="J6" s="39">
        <v>30668</v>
      </c>
      <c r="K6" s="12">
        <f t="shared" si="0"/>
        <v>30255.666666666668</v>
      </c>
    </row>
    <row r="7" spans="1:13" ht="12" customHeight="1" x14ac:dyDescent="0.2">
      <c r="A7" s="7" t="s">
        <v>35</v>
      </c>
      <c r="B7" s="12">
        <v>1409</v>
      </c>
      <c r="C7" s="4">
        <v>1340</v>
      </c>
      <c r="D7" s="4">
        <v>1307</v>
      </c>
      <c r="E7" s="4">
        <v>1335</v>
      </c>
      <c r="F7" s="4">
        <v>1380</v>
      </c>
      <c r="G7" s="4">
        <v>1422</v>
      </c>
      <c r="H7" s="4">
        <v>1462</v>
      </c>
      <c r="I7" s="4">
        <v>1506</v>
      </c>
      <c r="J7" s="39">
        <v>1444</v>
      </c>
      <c r="K7" s="12">
        <f t="shared" si="0"/>
        <v>1400.5555555555557</v>
      </c>
    </row>
    <row r="8" spans="1:13" ht="12" customHeight="1" x14ac:dyDescent="0.2">
      <c r="A8" s="7" t="s">
        <v>36</v>
      </c>
      <c r="B8" s="12">
        <v>758</v>
      </c>
      <c r="C8" s="4">
        <v>761</v>
      </c>
      <c r="D8" s="4">
        <v>740</v>
      </c>
      <c r="E8" s="4">
        <v>753</v>
      </c>
      <c r="F8" s="4">
        <v>736</v>
      </c>
      <c r="G8" s="4">
        <v>734</v>
      </c>
      <c r="H8" s="4">
        <v>717</v>
      </c>
      <c r="I8" s="4">
        <v>718</v>
      </c>
      <c r="J8" s="39">
        <v>717</v>
      </c>
      <c r="K8" s="12">
        <f t="shared" si="0"/>
        <v>737.11111111111109</v>
      </c>
    </row>
    <row r="9" spans="1:13" ht="12" customHeight="1" x14ac:dyDescent="0.2">
      <c r="A9" s="7" t="s">
        <v>37</v>
      </c>
      <c r="B9" s="12">
        <v>208</v>
      </c>
      <c r="C9" s="4">
        <v>193</v>
      </c>
      <c r="D9" s="4">
        <v>169</v>
      </c>
      <c r="E9" s="4">
        <v>161</v>
      </c>
      <c r="F9" s="4">
        <v>152</v>
      </c>
      <c r="G9" s="4">
        <v>151</v>
      </c>
      <c r="H9" s="4">
        <v>176</v>
      </c>
      <c r="I9" s="4">
        <v>189</v>
      </c>
      <c r="J9" s="39">
        <v>194</v>
      </c>
      <c r="K9" s="12">
        <f t="shared" si="0"/>
        <v>177</v>
      </c>
    </row>
    <row r="10" spans="1:13" ht="12" customHeight="1" x14ac:dyDescent="0.2">
      <c r="A10" s="7" t="s">
        <v>38</v>
      </c>
      <c r="B10" s="12">
        <v>7</v>
      </c>
      <c r="C10" s="4">
        <v>6</v>
      </c>
      <c r="D10" s="4">
        <v>6</v>
      </c>
      <c r="E10" s="4">
        <v>8</v>
      </c>
      <c r="F10" s="4">
        <v>6</v>
      </c>
      <c r="G10" s="4">
        <v>6</v>
      </c>
      <c r="H10" s="4">
        <v>6</v>
      </c>
      <c r="I10" s="4">
        <v>6</v>
      </c>
      <c r="J10" s="39">
        <v>6</v>
      </c>
      <c r="K10" s="12">
        <f t="shared" si="0"/>
        <v>6.333333333333333</v>
      </c>
    </row>
    <row r="11" spans="1:13" ht="12" customHeight="1" x14ac:dyDescent="0.2">
      <c r="A11" s="7" t="s">
        <v>39</v>
      </c>
      <c r="B11" s="12">
        <v>7</v>
      </c>
      <c r="C11" s="4">
        <v>6</v>
      </c>
      <c r="D11" s="4">
        <v>3</v>
      </c>
      <c r="E11" s="4">
        <v>1</v>
      </c>
      <c r="F11" s="4">
        <v>1</v>
      </c>
      <c r="G11" s="4">
        <v>0</v>
      </c>
      <c r="H11" s="4">
        <v>0</v>
      </c>
      <c r="I11" s="4">
        <v>0</v>
      </c>
      <c r="J11" s="39">
        <v>0</v>
      </c>
      <c r="K11" s="12">
        <f t="shared" si="0"/>
        <v>2</v>
      </c>
    </row>
    <row r="12" spans="1:13" ht="12" customHeight="1" x14ac:dyDescent="0.2">
      <c r="A12" s="7" t="s">
        <v>40</v>
      </c>
      <c r="B12" s="12">
        <v>1871</v>
      </c>
      <c r="C12" s="4">
        <v>1836</v>
      </c>
      <c r="D12" s="4">
        <v>1728</v>
      </c>
      <c r="E12" s="4">
        <v>1747</v>
      </c>
      <c r="F12" s="4">
        <v>1807</v>
      </c>
      <c r="G12" s="4">
        <v>1880</v>
      </c>
      <c r="H12" s="4">
        <v>1893</v>
      </c>
      <c r="I12" s="4">
        <v>2000</v>
      </c>
      <c r="J12" s="39">
        <v>2005</v>
      </c>
      <c r="K12" s="12">
        <f t="shared" ref="K12:K90" si="1">IF(SUM(B12:J12)&gt;0,AVERAGE(B12:J12)," ")</f>
        <v>1863</v>
      </c>
    </row>
    <row r="13" spans="1:13" ht="12" customHeight="1" x14ac:dyDescent="0.2">
      <c r="A13" s="7" t="s">
        <v>41</v>
      </c>
      <c r="B13" s="12">
        <v>981</v>
      </c>
      <c r="C13" s="4">
        <v>973</v>
      </c>
      <c r="D13" s="4">
        <v>912</v>
      </c>
      <c r="E13" s="4">
        <v>888</v>
      </c>
      <c r="F13" s="4">
        <v>905</v>
      </c>
      <c r="G13" s="4">
        <v>938</v>
      </c>
      <c r="H13" s="4">
        <v>963</v>
      </c>
      <c r="I13" s="4">
        <v>938</v>
      </c>
      <c r="J13" s="39">
        <v>916</v>
      </c>
      <c r="K13" s="12">
        <f t="shared" si="1"/>
        <v>934.88888888888891</v>
      </c>
    </row>
    <row r="14" spans="1:13" ht="12" customHeight="1" x14ac:dyDescent="0.2">
      <c r="A14" s="7" t="s">
        <v>42</v>
      </c>
      <c r="B14" s="12">
        <v>10734</v>
      </c>
      <c r="C14" s="4">
        <v>10588</v>
      </c>
      <c r="D14" s="4">
        <v>10263</v>
      </c>
      <c r="E14" s="4">
        <v>10262</v>
      </c>
      <c r="F14" s="4">
        <v>10607</v>
      </c>
      <c r="G14" s="4">
        <v>10914</v>
      </c>
      <c r="H14" s="4">
        <v>11111</v>
      </c>
      <c r="I14" s="4">
        <v>11447</v>
      </c>
      <c r="J14" s="39">
        <v>11444</v>
      </c>
      <c r="K14" s="12">
        <f t="shared" si="1"/>
        <v>10818.888888888889</v>
      </c>
    </row>
    <row r="15" spans="1:13" ht="12" customHeight="1" x14ac:dyDescent="0.2">
      <c r="A15" s="7" t="s">
        <v>43</v>
      </c>
      <c r="B15" s="12">
        <v>10664</v>
      </c>
      <c r="C15" s="4">
        <v>10980</v>
      </c>
      <c r="D15" s="4">
        <v>10775</v>
      </c>
      <c r="E15" s="4">
        <v>10659</v>
      </c>
      <c r="F15" s="4">
        <v>11010</v>
      </c>
      <c r="G15" s="4">
        <v>11294</v>
      </c>
      <c r="H15" s="4">
        <v>11727</v>
      </c>
      <c r="I15" s="4">
        <v>11848</v>
      </c>
      <c r="J15" s="39">
        <v>11947</v>
      </c>
      <c r="K15" s="12">
        <f t="shared" si="1"/>
        <v>11211.555555555555</v>
      </c>
    </row>
    <row r="16" spans="1:13" ht="12" customHeight="1" x14ac:dyDescent="0.2">
      <c r="A16" s="7" t="s">
        <v>44</v>
      </c>
      <c r="B16" s="12">
        <v>12768</v>
      </c>
      <c r="C16" s="4">
        <v>12583</v>
      </c>
      <c r="D16" s="4">
        <v>12260</v>
      </c>
      <c r="E16" s="4">
        <v>12173</v>
      </c>
      <c r="F16" s="4">
        <v>12790</v>
      </c>
      <c r="G16" s="4">
        <v>13338</v>
      </c>
      <c r="H16" s="4">
        <v>13692</v>
      </c>
      <c r="I16" s="4">
        <v>14053</v>
      </c>
      <c r="J16" s="39">
        <v>13853</v>
      </c>
      <c r="K16" s="12">
        <f t="shared" si="1"/>
        <v>13056.666666666666</v>
      </c>
    </row>
    <row r="17" spans="1:11" ht="12" customHeight="1" x14ac:dyDescent="0.2">
      <c r="A17" s="7" t="s">
        <v>45</v>
      </c>
      <c r="B17" s="12">
        <v>8355</v>
      </c>
      <c r="C17" s="4">
        <v>7998</v>
      </c>
      <c r="D17" s="4">
        <v>7683</v>
      </c>
      <c r="E17" s="4">
        <v>7682</v>
      </c>
      <c r="F17" s="4">
        <v>7723</v>
      </c>
      <c r="G17" s="4">
        <v>7942</v>
      </c>
      <c r="H17" s="4">
        <v>8146</v>
      </c>
      <c r="I17" s="4">
        <v>8267</v>
      </c>
      <c r="J17" s="39">
        <v>8417</v>
      </c>
      <c r="K17" s="12">
        <f t="shared" si="1"/>
        <v>8023.666666666667</v>
      </c>
    </row>
    <row r="18" spans="1:11" ht="12" customHeight="1" x14ac:dyDescent="0.2">
      <c r="A18" s="7" t="s">
        <v>46</v>
      </c>
      <c r="B18" s="12">
        <v>8733</v>
      </c>
      <c r="C18" s="4">
        <v>8303</v>
      </c>
      <c r="D18" s="4">
        <v>7966</v>
      </c>
      <c r="E18" s="4">
        <v>8106</v>
      </c>
      <c r="F18" s="4">
        <v>8320</v>
      </c>
      <c r="G18" s="4">
        <v>8599</v>
      </c>
      <c r="H18" s="4">
        <v>8873</v>
      </c>
      <c r="I18" s="4">
        <v>9127</v>
      </c>
      <c r="J18" s="39">
        <v>9015</v>
      </c>
      <c r="K18" s="12">
        <f t="shared" si="1"/>
        <v>8560.2222222222226</v>
      </c>
    </row>
    <row r="19" spans="1:11" ht="12" customHeight="1" x14ac:dyDescent="0.2">
      <c r="A19" s="7" t="s">
        <v>47</v>
      </c>
      <c r="B19" s="12">
        <v>3071</v>
      </c>
      <c r="C19" s="4">
        <v>2957</v>
      </c>
      <c r="D19" s="4">
        <v>2823</v>
      </c>
      <c r="E19" s="4">
        <v>2827</v>
      </c>
      <c r="F19" s="4">
        <v>2857</v>
      </c>
      <c r="G19" s="4">
        <v>2922</v>
      </c>
      <c r="H19" s="4">
        <v>2917</v>
      </c>
      <c r="I19" s="4">
        <v>2909</v>
      </c>
      <c r="J19" s="39">
        <v>2918</v>
      </c>
      <c r="K19" s="12">
        <f t="shared" si="1"/>
        <v>2911.2222222222222</v>
      </c>
    </row>
    <row r="20" spans="1:11" ht="12" customHeight="1" x14ac:dyDescent="0.2">
      <c r="A20" s="7" t="s">
        <v>48</v>
      </c>
      <c r="B20" s="12">
        <v>11550</v>
      </c>
      <c r="C20" s="4">
        <v>10932</v>
      </c>
      <c r="D20" s="4">
        <v>10493</v>
      </c>
      <c r="E20" s="4">
        <v>10362</v>
      </c>
      <c r="F20" s="4">
        <v>10377</v>
      </c>
      <c r="G20" s="4">
        <v>10579</v>
      </c>
      <c r="H20" s="4">
        <v>10694</v>
      </c>
      <c r="I20" s="4">
        <v>11140</v>
      </c>
      <c r="J20" s="39">
        <v>11291</v>
      </c>
      <c r="K20" s="12">
        <f t="shared" si="1"/>
        <v>10824.222222222223</v>
      </c>
    </row>
    <row r="21" spans="1:11" ht="12" customHeight="1" x14ac:dyDescent="0.2">
      <c r="A21" s="7" t="s">
        <v>49</v>
      </c>
      <c r="B21" s="12">
        <v>34192</v>
      </c>
      <c r="C21" s="4">
        <v>32772</v>
      </c>
      <c r="D21" s="4">
        <v>31416</v>
      </c>
      <c r="E21" s="4">
        <v>31423</v>
      </c>
      <c r="F21" s="4">
        <v>32289</v>
      </c>
      <c r="G21" s="4">
        <v>34283</v>
      </c>
      <c r="H21" s="4">
        <v>33892</v>
      </c>
      <c r="I21" s="4">
        <v>34908</v>
      </c>
      <c r="J21" s="39">
        <v>35074</v>
      </c>
      <c r="K21" s="12">
        <f t="shared" si="1"/>
        <v>33361</v>
      </c>
    </row>
    <row r="22" spans="1:11" ht="12" customHeight="1" x14ac:dyDescent="0.2">
      <c r="A22" s="7" t="s">
        <v>50</v>
      </c>
      <c r="B22" s="12">
        <v>21276</v>
      </c>
      <c r="C22" s="4">
        <v>20449</v>
      </c>
      <c r="D22" s="4">
        <v>20016</v>
      </c>
      <c r="E22" s="4">
        <v>21065</v>
      </c>
      <c r="F22" s="4">
        <v>21176</v>
      </c>
      <c r="G22" s="4">
        <v>21599</v>
      </c>
      <c r="H22" s="4">
        <v>22039</v>
      </c>
      <c r="I22" s="4">
        <v>22304</v>
      </c>
      <c r="J22" s="39">
        <v>22624</v>
      </c>
      <c r="K22" s="12">
        <f t="shared" si="1"/>
        <v>21394.222222222223</v>
      </c>
    </row>
    <row r="23" spans="1:11" ht="12" customHeight="1" x14ac:dyDescent="0.2">
      <c r="A23" s="7" t="s">
        <v>51</v>
      </c>
      <c r="B23" s="12">
        <v>8795</v>
      </c>
      <c r="C23" s="4">
        <v>8581</v>
      </c>
      <c r="D23" s="4">
        <v>8253</v>
      </c>
      <c r="E23" s="4">
        <v>8698</v>
      </c>
      <c r="F23" s="4">
        <v>9033</v>
      </c>
      <c r="G23" s="4">
        <v>9255</v>
      </c>
      <c r="H23" s="4">
        <v>9465</v>
      </c>
      <c r="I23" s="4">
        <v>9639</v>
      </c>
      <c r="J23" s="39">
        <v>9680</v>
      </c>
      <c r="K23" s="12">
        <f t="shared" si="1"/>
        <v>9044.3333333333339</v>
      </c>
    </row>
    <row r="24" spans="1:11" ht="12" customHeight="1" x14ac:dyDescent="0.2">
      <c r="A24" s="7" t="s">
        <v>52</v>
      </c>
      <c r="B24" s="12">
        <v>4182</v>
      </c>
      <c r="C24" s="4">
        <v>4624</v>
      </c>
      <c r="D24" s="4">
        <v>4270</v>
      </c>
      <c r="E24" s="4">
        <v>3857</v>
      </c>
      <c r="F24" s="4">
        <v>4037</v>
      </c>
      <c r="G24" s="4">
        <v>4089</v>
      </c>
      <c r="H24" s="4">
        <v>4648</v>
      </c>
      <c r="I24" s="4">
        <v>4948</v>
      </c>
      <c r="J24" s="39">
        <v>4927</v>
      </c>
      <c r="K24" s="12">
        <f t="shared" si="1"/>
        <v>4398</v>
      </c>
    </row>
    <row r="25" spans="1:11" ht="12" customHeight="1" x14ac:dyDescent="0.2">
      <c r="A25" s="7" t="s">
        <v>53</v>
      </c>
      <c r="B25" s="12">
        <v>19090</v>
      </c>
      <c r="C25" s="4">
        <v>18489</v>
      </c>
      <c r="D25" s="4">
        <v>17867</v>
      </c>
      <c r="E25" s="4">
        <v>18706</v>
      </c>
      <c r="F25" s="4">
        <v>19383</v>
      </c>
      <c r="G25" s="4">
        <v>19952</v>
      </c>
      <c r="H25" s="4">
        <v>20373</v>
      </c>
      <c r="I25" s="4">
        <v>20738</v>
      </c>
      <c r="J25" s="39">
        <v>20885</v>
      </c>
      <c r="K25" s="12">
        <f t="shared" si="1"/>
        <v>19498.111111111109</v>
      </c>
    </row>
    <row r="26" spans="1:11" ht="12" customHeight="1" x14ac:dyDescent="0.2">
      <c r="A26" s="7" t="s">
        <v>54</v>
      </c>
      <c r="B26" s="12">
        <v>8135</v>
      </c>
      <c r="C26" s="4">
        <v>7885</v>
      </c>
      <c r="D26" s="4">
        <v>7548</v>
      </c>
      <c r="E26" s="4">
        <v>7799</v>
      </c>
      <c r="F26" s="4">
        <v>7818</v>
      </c>
      <c r="G26" s="4">
        <v>8000</v>
      </c>
      <c r="H26" s="4">
        <v>8140</v>
      </c>
      <c r="I26" s="4">
        <v>8443</v>
      </c>
      <c r="J26" s="39">
        <v>8500</v>
      </c>
      <c r="K26" s="12">
        <f t="shared" si="1"/>
        <v>8029.7777777777774</v>
      </c>
    </row>
    <row r="27" spans="1:11" ht="12" customHeight="1" x14ac:dyDescent="0.2">
      <c r="A27" s="7" t="s">
        <v>55</v>
      </c>
      <c r="B27" s="12">
        <v>13031</v>
      </c>
      <c r="C27" s="4">
        <v>12510</v>
      </c>
      <c r="D27" s="4">
        <v>12000</v>
      </c>
      <c r="E27" s="4">
        <v>12207</v>
      </c>
      <c r="F27" s="4">
        <v>12713</v>
      </c>
      <c r="G27" s="4">
        <v>13117</v>
      </c>
      <c r="H27" s="4">
        <v>13537</v>
      </c>
      <c r="I27" s="4">
        <v>14015</v>
      </c>
      <c r="J27" s="39">
        <v>13985</v>
      </c>
      <c r="K27" s="12">
        <f t="shared" si="1"/>
        <v>13012.777777777777</v>
      </c>
    </row>
    <row r="28" spans="1:11" ht="12" customHeight="1" x14ac:dyDescent="0.2">
      <c r="A28" s="7" t="s">
        <v>56</v>
      </c>
      <c r="B28" s="12">
        <v>57</v>
      </c>
      <c r="C28" s="4">
        <v>63</v>
      </c>
      <c r="D28" s="4">
        <v>50</v>
      </c>
      <c r="E28" s="4">
        <v>58</v>
      </c>
      <c r="F28" s="4">
        <v>58</v>
      </c>
      <c r="G28" s="4">
        <v>57</v>
      </c>
      <c r="H28" s="4">
        <v>72</v>
      </c>
      <c r="I28" s="4">
        <v>69</v>
      </c>
      <c r="J28" s="39">
        <v>65</v>
      </c>
      <c r="K28" s="12">
        <f t="shared" si="1"/>
        <v>61</v>
      </c>
    </row>
    <row r="29" spans="1:11" ht="12" customHeight="1" x14ac:dyDescent="0.2">
      <c r="A29" s="7" t="s">
        <v>57</v>
      </c>
      <c r="B29" s="12">
        <v>37</v>
      </c>
      <c r="C29" s="4">
        <v>37</v>
      </c>
      <c r="D29" s="4">
        <v>34</v>
      </c>
      <c r="E29" s="4">
        <v>45</v>
      </c>
      <c r="F29" s="4">
        <v>45</v>
      </c>
      <c r="G29" s="4">
        <v>42</v>
      </c>
      <c r="H29" s="4">
        <v>45</v>
      </c>
      <c r="I29" s="4">
        <v>45</v>
      </c>
      <c r="J29" s="39">
        <v>45</v>
      </c>
      <c r="K29" s="12">
        <f t="shared" si="1"/>
        <v>41.666666666666664</v>
      </c>
    </row>
    <row r="30" spans="1:11" ht="12" customHeight="1" x14ac:dyDescent="0.2">
      <c r="A30" s="7" t="s">
        <v>58</v>
      </c>
      <c r="B30" s="12">
        <v>15202</v>
      </c>
      <c r="C30" s="4">
        <v>14569</v>
      </c>
      <c r="D30" s="4">
        <v>14087</v>
      </c>
      <c r="E30" s="4">
        <v>14933</v>
      </c>
      <c r="F30" s="4">
        <v>15163</v>
      </c>
      <c r="G30" s="4">
        <v>15531</v>
      </c>
      <c r="H30" s="4">
        <v>15838</v>
      </c>
      <c r="I30" s="4">
        <v>16089</v>
      </c>
      <c r="J30" s="39">
        <v>15947</v>
      </c>
      <c r="K30" s="12">
        <f t="shared" si="1"/>
        <v>15262.111111111111</v>
      </c>
    </row>
    <row r="31" spans="1:11" ht="12" customHeight="1" x14ac:dyDescent="0.2">
      <c r="A31" s="7" t="s">
        <v>59</v>
      </c>
      <c r="B31" s="12">
        <v>10962</v>
      </c>
      <c r="C31" s="4">
        <v>10679</v>
      </c>
      <c r="D31" s="4">
        <v>10309</v>
      </c>
      <c r="E31" s="4">
        <v>10655</v>
      </c>
      <c r="F31" s="4">
        <v>10911</v>
      </c>
      <c r="G31" s="4">
        <v>11133</v>
      </c>
      <c r="H31" s="4">
        <v>11340</v>
      </c>
      <c r="I31" s="4">
        <v>11639</v>
      </c>
      <c r="J31" s="39">
        <v>11513</v>
      </c>
      <c r="K31" s="12">
        <f t="shared" si="1"/>
        <v>11015.666666666666</v>
      </c>
    </row>
    <row r="32" spans="1:11" ht="12" customHeight="1" x14ac:dyDescent="0.2">
      <c r="A32" s="7" t="s">
        <v>60</v>
      </c>
      <c r="B32" s="12">
        <v>4548</v>
      </c>
      <c r="C32" s="4">
        <v>4491</v>
      </c>
      <c r="D32" s="4">
        <v>4409</v>
      </c>
      <c r="E32" s="4">
        <v>4366</v>
      </c>
      <c r="F32" s="4">
        <v>4458</v>
      </c>
      <c r="G32" s="4">
        <v>4578</v>
      </c>
      <c r="H32" s="4">
        <v>4661</v>
      </c>
      <c r="I32" s="4">
        <v>4688</v>
      </c>
      <c r="J32" s="39">
        <v>4690</v>
      </c>
      <c r="K32" s="12">
        <f t="shared" si="1"/>
        <v>4543.2222222222226</v>
      </c>
    </row>
    <row r="33" spans="1:11" ht="12" customHeight="1" x14ac:dyDescent="0.2">
      <c r="A33" s="7" t="s">
        <v>61</v>
      </c>
      <c r="B33" s="12">
        <v>16743</v>
      </c>
      <c r="C33" s="4">
        <v>16052</v>
      </c>
      <c r="D33" s="4">
        <v>15500</v>
      </c>
      <c r="E33" s="4">
        <v>15867</v>
      </c>
      <c r="F33" s="4">
        <v>15934</v>
      </c>
      <c r="G33" s="4">
        <v>15945</v>
      </c>
      <c r="H33" s="4">
        <v>16242</v>
      </c>
      <c r="I33" s="4">
        <v>16254</v>
      </c>
      <c r="J33" s="39">
        <v>16183</v>
      </c>
      <c r="K33" s="12">
        <f t="shared" si="1"/>
        <v>16080</v>
      </c>
    </row>
    <row r="34" spans="1:11" ht="12" customHeight="1" x14ac:dyDescent="0.2">
      <c r="A34" s="7" t="s">
        <v>62</v>
      </c>
      <c r="B34" s="12">
        <v>7623</v>
      </c>
      <c r="C34" s="4">
        <v>7512</v>
      </c>
      <c r="D34" s="4">
        <v>7572</v>
      </c>
      <c r="E34" s="4">
        <v>7823</v>
      </c>
      <c r="F34" s="4">
        <v>7829</v>
      </c>
      <c r="G34" s="4">
        <v>7943</v>
      </c>
      <c r="H34" s="4">
        <v>8050</v>
      </c>
      <c r="I34" s="4">
        <v>8235</v>
      </c>
      <c r="J34" s="39">
        <v>8035</v>
      </c>
      <c r="K34" s="12">
        <f t="shared" si="1"/>
        <v>7846.8888888888887</v>
      </c>
    </row>
    <row r="35" spans="1:11" ht="12" customHeight="1" x14ac:dyDescent="0.2">
      <c r="A35" s="7" t="s">
        <v>63</v>
      </c>
      <c r="B35" s="12">
        <v>13004</v>
      </c>
      <c r="C35" s="4">
        <v>12721</v>
      </c>
      <c r="D35" s="4">
        <v>12289</v>
      </c>
      <c r="E35" s="4">
        <v>12358</v>
      </c>
      <c r="F35" s="4">
        <v>12848</v>
      </c>
      <c r="G35" s="4">
        <v>13064</v>
      </c>
      <c r="H35" s="4">
        <v>13271</v>
      </c>
      <c r="I35" s="4">
        <v>13548</v>
      </c>
      <c r="J35" s="39">
        <v>13456</v>
      </c>
      <c r="K35" s="12">
        <f t="shared" si="1"/>
        <v>12951</v>
      </c>
    </row>
    <row r="36" spans="1:11" ht="12" customHeight="1" x14ac:dyDescent="0.2">
      <c r="A36" s="7" t="s">
        <v>64</v>
      </c>
      <c r="B36" s="12">
        <v>6856</v>
      </c>
      <c r="C36" s="4">
        <v>6798</v>
      </c>
      <c r="D36" s="4">
        <v>6613</v>
      </c>
      <c r="E36" s="4">
        <v>6770</v>
      </c>
      <c r="F36" s="4">
        <v>6875</v>
      </c>
      <c r="G36" s="4">
        <v>6974</v>
      </c>
      <c r="H36" s="4">
        <v>7052</v>
      </c>
      <c r="I36" s="4">
        <v>7120</v>
      </c>
      <c r="J36" s="39">
        <v>7089</v>
      </c>
      <c r="K36" s="12">
        <f t="shared" si="1"/>
        <v>6905.2222222222226</v>
      </c>
    </row>
    <row r="37" spans="1:11" ht="12" customHeight="1" x14ac:dyDescent="0.2">
      <c r="A37" s="7" t="s">
        <v>65</v>
      </c>
      <c r="B37" s="12">
        <v>9522</v>
      </c>
      <c r="C37" s="4">
        <v>9087</v>
      </c>
      <c r="D37" s="4">
        <v>8464</v>
      </c>
      <c r="E37" s="4">
        <v>8382</v>
      </c>
      <c r="F37" s="4">
        <v>8780</v>
      </c>
      <c r="G37" s="4">
        <v>9304</v>
      </c>
      <c r="H37" s="4">
        <v>9883</v>
      </c>
      <c r="I37" s="4">
        <v>10284</v>
      </c>
      <c r="J37" s="39">
        <v>10792</v>
      </c>
      <c r="K37" s="12">
        <f t="shared" si="1"/>
        <v>9388.6666666666661</v>
      </c>
    </row>
    <row r="38" spans="1:11" ht="12" customHeight="1" x14ac:dyDescent="0.2">
      <c r="A38" s="7" t="s">
        <v>66</v>
      </c>
      <c r="B38" s="12">
        <v>5882</v>
      </c>
      <c r="C38" s="4">
        <v>6101</v>
      </c>
      <c r="D38" s="4">
        <v>5716</v>
      </c>
      <c r="E38" s="4">
        <v>5864</v>
      </c>
      <c r="F38" s="4">
        <v>6019</v>
      </c>
      <c r="G38" s="4">
        <v>6218</v>
      </c>
      <c r="H38" s="4">
        <v>6470</v>
      </c>
      <c r="I38" s="4">
        <v>6643</v>
      </c>
      <c r="J38" s="39">
        <v>6741</v>
      </c>
      <c r="K38" s="12">
        <f t="shared" si="1"/>
        <v>6183.7777777777774</v>
      </c>
    </row>
    <row r="39" spans="1:11" ht="12" customHeight="1" x14ac:dyDescent="0.2">
      <c r="A39" s="7" t="s">
        <v>67</v>
      </c>
      <c r="B39" s="12">
        <v>9342</v>
      </c>
      <c r="C39" s="4">
        <v>8816</v>
      </c>
      <c r="D39" s="4">
        <v>8382</v>
      </c>
      <c r="E39" s="4">
        <v>8253</v>
      </c>
      <c r="F39" s="4">
        <v>8459</v>
      </c>
      <c r="G39" s="4">
        <v>8836</v>
      </c>
      <c r="H39" s="4">
        <v>9168</v>
      </c>
      <c r="I39" s="4">
        <v>9553</v>
      </c>
      <c r="J39" s="39">
        <v>10019</v>
      </c>
      <c r="K39" s="12">
        <f t="shared" si="1"/>
        <v>8980.8888888888887</v>
      </c>
    </row>
    <row r="40" spans="1:11" ht="12" customHeight="1" x14ac:dyDescent="0.2">
      <c r="A40" s="7" t="s">
        <v>68</v>
      </c>
      <c r="B40" s="12">
        <v>3171</v>
      </c>
      <c r="C40" s="4">
        <v>3087</v>
      </c>
      <c r="D40" s="4">
        <v>2926</v>
      </c>
      <c r="E40" s="4">
        <v>3082</v>
      </c>
      <c r="F40" s="4">
        <v>3180</v>
      </c>
      <c r="G40" s="4">
        <v>3243</v>
      </c>
      <c r="H40" s="4">
        <v>3279</v>
      </c>
      <c r="I40" s="4">
        <v>3336</v>
      </c>
      <c r="J40" s="39">
        <v>3366</v>
      </c>
      <c r="K40" s="12">
        <f t="shared" si="1"/>
        <v>3185.5555555555557</v>
      </c>
    </row>
    <row r="41" spans="1:11" ht="12" customHeight="1" x14ac:dyDescent="0.2">
      <c r="A41" s="7" t="s">
        <v>69</v>
      </c>
      <c r="B41" s="12">
        <v>8069</v>
      </c>
      <c r="C41" s="4">
        <v>7834</v>
      </c>
      <c r="D41" s="4">
        <v>7584</v>
      </c>
      <c r="E41" s="4">
        <v>7870</v>
      </c>
      <c r="F41" s="4">
        <v>8052</v>
      </c>
      <c r="G41" s="4">
        <v>8241</v>
      </c>
      <c r="H41" s="4">
        <v>8322</v>
      </c>
      <c r="I41" s="4">
        <v>8397</v>
      </c>
      <c r="J41" s="39">
        <v>8106</v>
      </c>
      <c r="K41" s="12">
        <f t="shared" si="1"/>
        <v>8052.7777777777774</v>
      </c>
    </row>
    <row r="42" spans="1:11" ht="12" customHeight="1" x14ac:dyDescent="0.2">
      <c r="A42" s="7" t="s">
        <v>70</v>
      </c>
      <c r="B42" s="12">
        <v>66818</v>
      </c>
      <c r="C42" s="4">
        <v>62855</v>
      </c>
      <c r="D42" s="4">
        <v>59589</v>
      </c>
      <c r="E42" s="4">
        <v>61186</v>
      </c>
      <c r="F42" s="4">
        <v>63164</v>
      </c>
      <c r="G42" s="4">
        <v>64575</v>
      </c>
      <c r="H42" s="4">
        <v>67232</v>
      </c>
      <c r="I42" s="4">
        <v>69795</v>
      </c>
      <c r="J42" s="39">
        <v>71572</v>
      </c>
      <c r="K42" s="12">
        <f t="shared" si="1"/>
        <v>65198.444444444445</v>
      </c>
    </row>
    <row r="43" spans="1:11" ht="12" customHeight="1" x14ac:dyDescent="0.2">
      <c r="A43" s="7" t="s">
        <v>71</v>
      </c>
      <c r="B43" s="12">
        <v>3723</v>
      </c>
      <c r="C43" s="4">
        <v>3714</v>
      </c>
      <c r="D43" s="4">
        <v>3712</v>
      </c>
      <c r="E43" s="4">
        <v>3815</v>
      </c>
      <c r="F43" s="4">
        <v>3964</v>
      </c>
      <c r="G43" s="4">
        <v>4026</v>
      </c>
      <c r="H43" s="4">
        <v>4091</v>
      </c>
      <c r="I43" s="4">
        <v>4096</v>
      </c>
      <c r="J43" s="39">
        <v>4066</v>
      </c>
      <c r="K43" s="12">
        <f t="shared" si="1"/>
        <v>3911.8888888888887</v>
      </c>
    </row>
    <row r="44" spans="1:11" ht="12" customHeight="1" x14ac:dyDescent="0.2">
      <c r="A44" s="7" t="s">
        <v>72</v>
      </c>
      <c r="B44" s="12">
        <v>420</v>
      </c>
      <c r="C44" s="4">
        <v>377</v>
      </c>
      <c r="D44" s="4">
        <v>368</v>
      </c>
      <c r="E44" s="4">
        <v>378</v>
      </c>
      <c r="F44" s="4">
        <v>404</v>
      </c>
      <c r="G44" s="4">
        <v>403</v>
      </c>
      <c r="H44" s="4">
        <v>429</v>
      </c>
      <c r="I44" s="4">
        <v>443</v>
      </c>
      <c r="J44" s="39">
        <v>439</v>
      </c>
      <c r="K44" s="12">
        <f t="shared" si="1"/>
        <v>406.77777777777777</v>
      </c>
    </row>
    <row r="45" spans="1:11" ht="12" customHeight="1" x14ac:dyDescent="0.2">
      <c r="A45" s="7" t="s">
        <v>73</v>
      </c>
      <c r="B45" s="12">
        <v>361</v>
      </c>
      <c r="C45" s="4">
        <v>359</v>
      </c>
      <c r="D45" s="4">
        <v>317</v>
      </c>
      <c r="E45" s="4">
        <v>354</v>
      </c>
      <c r="F45" s="4">
        <v>328</v>
      </c>
      <c r="G45" s="4">
        <v>336</v>
      </c>
      <c r="H45" s="4">
        <v>337</v>
      </c>
      <c r="I45" s="4">
        <v>343</v>
      </c>
      <c r="J45" s="39">
        <v>365</v>
      </c>
      <c r="K45" s="12">
        <f t="shared" si="1"/>
        <v>344.44444444444446</v>
      </c>
    </row>
    <row r="46" spans="1:11" ht="12" customHeight="1" x14ac:dyDescent="0.2">
      <c r="A46" s="7" t="s">
        <v>74</v>
      </c>
      <c r="B46" s="12">
        <v>14</v>
      </c>
      <c r="C46" s="4">
        <v>18</v>
      </c>
      <c r="D46" s="4">
        <v>14</v>
      </c>
      <c r="E46" s="4">
        <v>13</v>
      </c>
      <c r="F46" s="4">
        <v>13</v>
      </c>
      <c r="G46" s="4">
        <v>15</v>
      </c>
      <c r="H46" s="4">
        <v>17</v>
      </c>
      <c r="I46" s="4">
        <v>19</v>
      </c>
      <c r="J46" s="39">
        <v>26</v>
      </c>
      <c r="K46" s="12">
        <f t="shared" si="1"/>
        <v>16.555555555555557</v>
      </c>
    </row>
    <row r="47" spans="1:11" ht="12" customHeight="1" x14ac:dyDescent="0.2">
      <c r="A47" s="7" t="s">
        <v>75</v>
      </c>
      <c r="B47" s="12">
        <v>20</v>
      </c>
      <c r="C47" s="4">
        <v>22</v>
      </c>
      <c r="D47" s="4">
        <v>21</v>
      </c>
      <c r="E47" s="4">
        <v>19</v>
      </c>
      <c r="F47" s="4">
        <v>23</v>
      </c>
      <c r="G47" s="4">
        <v>25</v>
      </c>
      <c r="H47" s="4">
        <v>28</v>
      </c>
      <c r="I47" s="4">
        <v>29</v>
      </c>
      <c r="J47" s="39">
        <v>25</v>
      </c>
      <c r="K47" s="12">
        <f t="shared" si="1"/>
        <v>23.555555555555557</v>
      </c>
    </row>
    <row r="48" spans="1:11" ht="12" customHeight="1" x14ac:dyDescent="0.2">
      <c r="A48" s="7" t="s">
        <v>76</v>
      </c>
      <c r="B48" s="12">
        <v>7</v>
      </c>
      <c r="C48" s="4">
        <v>6</v>
      </c>
      <c r="D48" s="4">
        <v>7</v>
      </c>
      <c r="E48" s="4">
        <v>7</v>
      </c>
      <c r="F48" s="4">
        <v>3</v>
      </c>
      <c r="G48" s="4">
        <v>8</v>
      </c>
      <c r="H48" s="4">
        <v>8</v>
      </c>
      <c r="I48" s="4">
        <v>7</v>
      </c>
      <c r="J48" s="39">
        <v>7</v>
      </c>
      <c r="K48" s="12">
        <f t="shared" si="1"/>
        <v>6.666666666666667</v>
      </c>
    </row>
    <row r="49" spans="1:11" ht="12" customHeight="1" x14ac:dyDescent="0.2">
      <c r="A49" s="7" t="s">
        <v>77</v>
      </c>
      <c r="B49" s="12">
        <v>58</v>
      </c>
      <c r="C49" s="4">
        <v>66</v>
      </c>
      <c r="D49" s="4">
        <v>61</v>
      </c>
      <c r="E49" s="4">
        <v>59</v>
      </c>
      <c r="F49" s="4">
        <v>66</v>
      </c>
      <c r="G49" s="4">
        <v>65</v>
      </c>
      <c r="H49" s="4">
        <v>73</v>
      </c>
      <c r="I49" s="4">
        <v>85</v>
      </c>
      <c r="J49" s="39">
        <v>80</v>
      </c>
      <c r="K49" s="12">
        <f t="shared" si="1"/>
        <v>68.111111111111114</v>
      </c>
    </row>
    <row r="50" spans="1:11" ht="12" customHeight="1" x14ac:dyDescent="0.2">
      <c r="A50" s="7" t="s">
        <v>78</v>
      </c>
      <c r="B50" s="12">
        <v>9</v>
      </c>
      <c r="C50" s="4">
        <v>13</v>
      </c>
      <c r="D50" s="4">
        <v>8</v>
      </c>
      <c r="E50" s="4">
        <v>15</v>
      </c>
      <c r="F50" s="4">
        <v>20</v>
      </c>
      <c r="G50" s="4">
        <v>21</v>
      </c>
      <c r="H50" s="4">
        <v>24</v>
      </c>
      <c r="I50" s="4">
        <v>21</v>
      </c>
      <c r="J50" s="39">
        <v>17</v>
      </c>
      <c r="K50" s="12">
        <f t="shared" si="1"/>
        <v>16.444444444444443</v>
      </c>
    </row>
    <row r="51" spans="1:11" ht="12" customHeight="1" x14ac:dyDescent="0.2">
      <c r="A51" s="7" t="s">
        <v>79</v>
      </c>
      <c r="B51" s="12">
        <v>9</v>
      </c>
      <c r="C51" s="4">
        <v>8</v>
      </c>
      <c r="D51" s="4">
        <v>6</v>
      </c>
      <c r="E51" s="4">
        <v>9</v>
      </c>
      <c r="F51" s="4">
        <v>14</v>
      </c>
      <c r="G51" s="4">
        <v>15</v>
      </c>
      <c r="H51" s="4">
        <v>14</v>
      </c>
      <c r="I51" s="4">
        <v>13</v>
      </c>
      <c r="J51" s="39">
        <v>11</v>
      </c>
      <c r="K51" s="12">
        <f t="shared" si="1"/>
        <v>11</v>
      </c>
    </row>
    <row r="52" spans="1:11" ht="12" customHeight="1" x14ac:dyDescent="0.2">
      <c r="A52" s="7" t="s">
        <v>80</v>
      </c>
      <c r="B52" s="12">
        <v>31</v>
      </c>
      <c r="C52" s="4">
        <v>32</v>
      </c>
      <c r="D52" s="4">
        <v>27</v>
      </c>
      <c r="E52" s="4">
        <v>27</v>
      </c>
      <c r="F52" s="4">
        <v>28</v>
      </c>
      <c r="G52" s="4">
        <v>27</v>
      </c>
      <c r="H52" s="4">
        <v>36</v>
      </c>
      <c r="I52" s="4">
        <v>38</v>
      </c>
      <c r="J52" s="39">
        <v>35</v>
      </c>
      <c r="K52" s="12">
        <f t="shared" si="1"/>
        <v>31.222222222222221</v>
      </c>
    </row>
    <row r="53" spans="1:11" ht="12" customHeight="1" x14ac:dyDescent="0.2">
      <c r="A53" s="7" t="s">
        <v>81</v>
      </c>
      <c r="B53" s="12">
        <v>997</v>
      </c>
      <c r="C53" s="4">
        <v>987</v>
      </c>
      <c r="D53" s="4">
        <v>941</v>
      </c>
      <c r="E53" s="4">
        <v>885</v>
      </c>
      <c r="F53" s="4">
        <v>833</v>
      </c>
      <c r="G53" s="4">
        <v>776</v>
      </c>
      <c r="H53" s="4">
        <v>758</v>
      </c>
      <c r="I53" s="4">
        <v>741</v>
      </c>
      <c r="J53" s="39">
        <v>739</v>
      </c>
      <c r="K53" s="12">
        <f t="shared" si="1"/>
        <v>850.77777777777783</v>
      </c>
    </row>
    <row r="54" spans="1:11" ht="12" customHeight="1" x14ac:dyDescent="0.2">
      <c r="A54" s="7" t="s">
        <v>82</v>
      </c>
      <c r="B54" s="12">
        <v>336</v>
      </c>
      <c r="C54" s="4">
        <v>308</v>
      </c>
      <c r="D54" s="4">
        <v>301</v>
      </c>
      <c r="E54" s="4">
        <v>302</v>
      </c>
      <c r="F54" s="4">
        <v>314</v>
      </c>
      <c r="G54" s="4">
        <v>325</v>
      </c>
      <c r="H54" s="4">
        <v>338</v>
      </c>
      <c r="I54" s="4">
        <v>331</v>
      </c>
      <c r="J54" s="39">
        <v>323</v>
      </c>
      <c r="K54" s="12">
        <f t="shared" si="1"/>
        <v>319.77777777777777</v>
      </c>
    </row>
    <row r="55" spans="1:11" ht="12" customHeight="1" x14ac:dyDescent="0.2">
      <c r="A55" s="7" t="s">
        <v>83</v>
      </c>
      <c r="B55" s="12">
        <v>380</v>
      </c>
      <c r="C55" s="4">
        <v>384</v>
      </c>
      <c r="D55" s="4">
        <v>361</v>
      </c>
      <c r="E55" s="4">
        <v>370</v>
      </c>
      <c r="F55" s="4">
        <v>361</v>
      </c>
      <c r="G55" s="4">
        <v>407</v>
      </c>
      <c r="H55" s="4">
        <v>410</v>
      </c>
      <c r="I55" s="4">
        <v>409</v>
      </c>
      <c r="J55" s="39">
        <v>397</v>
      </c>
      <c r="K55" s="12">
        <f t="shared" si="1"/>
        <v>386.55555555555554</v>
      </c>
    </row>
    <row r="56" spans="1:11" ht="12" customHeight="1" x14ac:dyDescent="0.2">
      <c r="A56" s="7" t="s">
        <v>84</v>
      </c>
      <c r="B56" s="12">
        <v>111</v>
      </c>
      <c r="C56" s="4">
        <v>103</v>
      </c>
      <c r="D56" s="4">
        <v>105</v>
      </c>
      <c r="E56" s="4">
        <v>108</v>
      </c>
      <c r="F56" s="4">
        <v>87</v>
      </c>
      <c r="G56" s="4">
        <v>95</v>
      </c>
      <c r="H56" s="4">
        <v>100</v>
      </c>
      <c r="I56" s="4">
        <v>103</v>
      </c>
      <c r="J56" s="39">
        <v>114</v>
      </c>
      <c r="K56" s="12">
        <f t="shared" si="1"/>
        <v>102.88888888888889</v>
      </c>
    </row>
    <row r="57" spans="1:11" ht="12" customHeight="1" x14ac:dyDescent="0.2">
      <c r="A57" s="7" t="s">
        <v>85</v>
      </c>
      <c r="B57" s="12">
        <v>28</v>
      </c>
      <c r="C57" s="4">
        <v>30</v>
      </c>
      <c r="D57" s="4">
        <v>27</v>
      </c>
      <c r="E57" s="4">
        <v>32</v>
      </c>
      <c r="F57" s="4">
        <v>38</v>
      </c>
      <c r="G57" s="4">
        <v>41</v>
      </c>
      <c r="H57" s="4">
        <v>39</v>
      </c>
      <c r="I57" s="4">
        <v>38</v>
      </c>
      <c r="J57" s="39">
        <v>40</v>
      </c>
      <c r="K57" s="12">
        <f t="shared" si="1"/>
        <v>34.777777777777779</v>
      </c>
    </row>
    <row r="58" spans="1:11" ht="12" customHeight="1" x14ac:dyDescent="0.2">
      <c r="A58" s="7" t="s">
        <v>86</v>
      </c>
      <c r="B58" s="12">
        <v>166</v>
      </c>
      <c r="C58" s="4">
        <v>163</v>
      </c>
      <c r="D58" s="4">
        <v>150</v>
      </c>
      <c r="E58" s="4">
        <v>128</v>
      </c>
      <c r="F58" s="4">
        <v>131</v>
      </c>
      <c r="G58" s="4">
        <v>139</v>
      </c>
      <c r="H58" s="4">
        <v>151</v>
      </c>
      <c r="I58" s="4">
        <v>157</v>
      </c>
      <c r="J58" s="39">
        <v>158</v>
      </c>
      <c r="K58" s="12">
        <f t="shared" si="1"/>
        <v>149.22222222222223</v>
      </c>
    </row>
    <row r="59" spans="1:11" ht="12" customHeight="1" x14ac:dyDescent="0.2">
      <c r="A59" s="7" t="s">
        <v>87</v>
      </c>
      <c r="B59" s="12">
        <v>178</v>
      </c>
      <c r="C59" s="4">
        <v>179</v>
      </c>
      <c r="D59" s="4">
        <v>175</v>
      </c>
      <c r="E59" s="4">
        <v>177</v>
      </c>
      <c r="F59" s="4">
        <v>188</v>
      </c>
      <c r="G59" s="4">
        <v>191</v>
      </c>
      <c r="H59" s="4">
        <v>202</v>
      </c>
      <c r="I59" s="4">
        <v>221</v>
      </c>
      <c r="J59" s="39">
        <v>208</v>
      </c>
      <c r="K59" s="12">
        <f t="shared" si="1"/>
        <v>191</v>
      </c>
    </row>
    <row r="60" spans="1:11" ht="12" customHeight="1" x14ac:dyDescent="0.2">
      <c r="A60" s="7" t="s">
        <v>88</v>
      </c>
      <c r="B60" s="12">
        <v>17</v>
      </c>
      <c r="C60" s="4">
        <v>13</v>
      </c>
      <c r="D60" s="4">
        <v>14</v>
      </c>
      <c r="E60" s="4">
        <v>21</v>
      </c>
      <c r="F60" s="4">
        <v>24</v>
      </c>
      <c r="G60" s="4">
        <v>23</v>
      </c>
      <c r="H60" s="4">
        <v>24</v>
      </c>
      <c r="I60" s="4">
        <v>28</v>
      </c>
      <c r="J60" s="39">
        <v>22</v>
      </c>
      <c r="K60" s="12">
        <f t="shared" si="1"/>
        <v>20.666666666666668</v>
      </c>
    </row>
    <row r="61" spans="1:11" ht="12" customHeight="1" x14ac:dyDescent="0.2">
      <c r="A61" s="7" t="s">
        <v>89</v>
      </c>
      <c r="B61" s="12">
        <v>322</v>
      </c>
      <c r="C61" s="4">
        <v>327</v>
      </c>
      <c r="D61" s="4">
        <v>338</v>
      </c>
      <c r="E61" s="4">
        <v>322</v>
      </c>
      <c r="F61" s="4">
        <v>319</v>
      </c>
      <c r="G61" s="4">
        <v>317</v>
      </c>
      <c r="H61" s="4">
        <v>315</v>
      </c>
      <c r="I61" s="4">
        <v>331</v>
      </c>
      <c r="J61" s="39">
        <v>331</v>
      </c>
      <c r="K61" s="12">
        <f t="shared" si="1"/>
        <v>324.66666666666669</v>
      </c>
    </row>
    <row r="62" spans="1:11" ht="12" customHeight="1" x14ac:dyDescent="0.2">
      <c r="A62" s="7" t="s">
        <v>90</v>
      </c>
      <c r="B62" s="12">
        <v>6640</v>
      </c>
      <c r="C62" s="4">
        <v>6547</v>
      </c>
      <c r="D62" s="4">
        <v>6486</v>
      </c>
      <c r="E62" s="4">
        <v>6473</v>
      </c>
      <c r="F62" s="4">
        <v>6772</v>
      </c>
      <c r="G62" s="4">
        <v>6841</v>
      </c>
      <c r="H62" s="4">
        <v>6936</v>
      </c>
      <c r="I62" s="4">
        <v>7100</v>
      </c>
      <c r="J62" s="39">
        <v>7147</v>
      </c>
      <c r="K62" s="12">
        <f t="shared" si="1"/>
        <v>6771.333333333333</v>
      </c>
    </row>
    <row r="63" spans="1:11" ht="12" customHeight="1" x14ac:dyDescent="0.2">
      <c r="A63" s="7" t="s">
        <v>91</v>
      </c>
      <c r="B63" s="12">
        <v>4106</v>
      </c>
      <c r="C63" s="4">
        <v>3918</v>
      </c>
      <c r="D63" s="4">
        <v>3787</v>
      </c>
      <c r="E63" s="4">
        <v>3947</v>
      </c>
      <c r="F63" s="4">
        <v>4028</v>
      </c>
      <c r="G63" s="4">
        <v>4084</v>
      </c>
      <c r="H63" s="4">
        <v>4111</v>
      </c>
      <c r="I63" s="4">
        <v>4306</v>
      </c>
      <c r="J63" s="39">
        <v>4230</v>
      </c>
      <c r="K63" s="12">
        <f t="shared" si="1"/>
        <v>4057.4444444444443</v>
      </c>
    </row>
    <row r="64" spans="1:11" ht="12" customHeight="1" x14ac:dyDescent="0.2">
      <c r="A64" s="7" t="s">
        <v>92</v>
      </c>
      <c r="B64" s="12">
        <v>8540</v>
      </c>
      <c r="C64" s="4">
        <v>8397</v>
      </c>
      <c r="D64" s="4">
        <v>8136</v>
      </c>
      <c r="E64" s="4">
        <v>8304</v>
      </c>
      <c r="F64" s="4">
        <v>8612</v>
      </c>
      <c r="G64" s="4">
        <v>8725</v>
      </c>
      <c r="H64" s="4">
        <v>9035</v>
      </c>
      <c r="I64" s="4">
        <v>9228</v>
      </c>
      <c r="J64" s="39">
        <v>9191</v>
      </c>
      <c r="K64" s="12">
        <f t="shared" si="1"/>
        <v>8685.3333333333339</v>
      </c>
    </row>
    <row r="65" spans="1:11" ht="12" customHeight="1" x14ac:dyDescent="0.2">
      <c r="A65" s="7" t="s">
        <v>93</v>
      </c>
      <c r="B65" s="12">
        <v>1178</v>
      </c>
      <c r="C65" s="4">
        <v>1174</v>
      </c>
      <c r="D65" s="4">
        <v>1108</v>
      </c>
      <c r="E65" s="4">
        <v>1125</v>
      </c>
      <c r="F65" s="4">
        <v>1138</v>
      </c>
      <c r="G65" s="4">
        <v>1130</v>
      </c>
      <c r="H65" s="4">
        <v>1131</v>
      </c>
      <c r="I65" s="4">
        <v>1076</v>
      </c>
      <c r="J65" s="39">
        <v>1057</v>
      </c>
      <c r="K65" s="12">
        <f t="shared" si="1"/>
        <v>1124.1111111111111</v>
      </c>
    </row>
    <row r="66" spans="1:11" ht="12" customHeight="1" x14ac:dyDescent="0.2">
      <c r="A66" s="7" t="s">
        <v>94</v>
      </c>
      <c r="B66" s="12">
        <v>2491</v>
      </c>
      <c r="C66" s="4">
        <v>2452</v>
      </c>
      <c r="D66" s="4">
        <v>2405</v>
      </c>
      <c r="E66" s="4">
        <v>2404</v>
      </c>
      <c r="F66" s="4">
        <v>2460</v>
      </c>
      <c r="G66" s="4">
        <v>2546</v>
      </c>
      <c r="H66" s="4">
        <v>2685</v>
      </c>
      <c r="I66" s="4">
        <v>2684</v>
      </c>
      <c r="J66" s="39">
        <v>2649</v>
      </c>
      <c r="K66" s="12">
        <f t="shared" si="1"/>
        <v>2530.6666666666665</v>
      </c>
    </row>
    <row r="67" spans="1:11" ht="12" customHeight="1" x14ac:dyDescent="0.2">
      <c r="A67" s="7" t="s">
        <v>95</v>
      </c>
      <c r="B67" s="12">
        <v>686</v>
      </c>
      <c r="C67" s="4">
        <v>672</v>
      </c>
      <c r="D67" s="4">
        <v>649</v>
      </c>
      <c r="E67" s="4">
        <v>648</v>
      </c>
      <c r="F67" s="4">
        <v>657</v>
      </c>
      <c r="G67" s="4">
        <v>640</v>
      </c>
      <c r="H67" s="4">
        <v>672</v>
      </c>
      <c r="I67" s="4">
        <v>683</v>
      </c>
      <c r="J67" s="39">
        <v>717</v>
      </c>
      <c r="K67" s="12">
        <f t="shared" si="1"/>
        <v>669.33333333333337</v>
      </c>
    </row>
    <row r="68" spans="1:11" ht="12" customHeight="1" x14ac:dyDescent="0.2">
      <c r="A68" s="7" t="s">
        <v>96</v>
      </c>
      <c r="B68" s="12">
        <v>1100</v>
      </c>
      <c r="C68" s="4">
        <v>1044</v>
      </c>
      <c r="D68" s="4">
        <v>1012</v>
      </c>
      <c r="E68" s="4">
        <v>1070</v>
      </c>
      <c r="F68" s="4">
        <v>1022</v>
      </c>
      <c r="G68" s="4">
        <v>1032</v>
      </c>
      <c r="H68" s="4">
        <v>1061</v>
      </c>
      <c r="I68" s="4">
        <v>1102</v>
      </c>
      <c r="J68" s="39">
        <v>1069</v>
      </c>
      <c r="K68" s="12">
        <f t="shared" si="1"/>
        <v>1056.8888888888889</v>
      </c>
    </row>
    <row r="69" spans="1:11" ht="12" customHeight="1" x14ac:dyDescent="0.2">
      <c r="A69" s="7" t="s">
        <v>97</v>
      </c>
      <c r="B69" s="12">
        <v>600</v>
      </c>
      <c r="C69" s="4">
        <v>609</v>
      </c>
      <c r="D69" s="4">
        <v>598</v>
      </c>
      <c r="E69" s="4">
        <v>605</v>
      </c>
      <c r="F69" s="4">
        <v>624</v>
      </c>
      <c r="G69" s="4">
        <v>628</v>
      </c>
      <c r="H69" s="4">
        <v>596</v>
      </c>
      <c r="I69" s="4">
        <v>619</v>
      </c>
      <c r="J69" s="39">
        <v>607</v>
      </c>
      <c r="K69" s="12">
        <f t="shared" si="1"/>
        <v>609.55555555555554</v>
      </c>
    </row>
    <row r="70" spans="1:11" ht="12" customHeight="1" x14ac:dyDescent="0.2">
      <c r="A70" s="7" t="s">
        <v>98</v>
      </c>
      <c r="B70" s="12">
        <v>17</v>
      </c>
      <c r="C70" s="4">
        <v>15</v>
      </c>
      <c r="D70" s="4">
        <v>17</v>
      </c>
      <c r="E70" s="4">
        <v>16</v>
      </c>
      <c r="F70" s="4">
        <v>22</v>
      </c>
      <c r="G70" s="4">
        <v>18</v>
      </c>
      <c r="H70" s="4">
        <v>17</v>
      </c>
      <c r="I70" s="4">
        <v>16</v>
      </c>
      <c r="J70" s="39">
        <v>10</v>
      </c>
      <c r="K70" s="12">
        <f t="shared" si="1"/>
        <v>16.444444444444443</v>
      </c>
    </row>
    <row r="71" spans="1:11" ht="12" customHeight="1" x14ac:dyDescent="0.2">
      <c r="A71" s="7" t="s">
        <v>99</v>
      </c>
      <c r="B71" s="12">
        <v>17</v>
      </c>
      <c r="C71" s="4">
        <v>9</v>
      </c>
      <c r="D71" s="4">
        <v>11</v>
      </c>
      <c r="E71" s="4">
        <v>14</v>
      </c>
      <c r="F71" s="4">
        <v>13</v>
      </c>
      <c r="G71" s="4">
        <v>14</v>
      </c>
      <c r="H71" s="4">
        <v>16</v>
      </c>
      <c r="I71" s="4">
        <v>15</v>
      </c>
      <c r="J71" s="39">
        <v>15</v>
      </c>
      <c r="K71" s="12">
        <f t="shared" si="1"/>
        <v>13.777777777777779</v>
      </c>
    </row>
    <row r="72" spans="1:11" ht="12" customHeight="1" x14ac:dyDescent="0.2">
      <c r="A72" s="7" t="s">
        <v>100</v>
      </c>
      <c r="B72" s="12">
        <v>8</v>
      </c>
      <c r="C72" s="4">
        <v>7</v>
      </c>
      <c r="D72" s="4">
        <v>6</v>
      </c>
      <c r="E72" s="4">
        <v>9</v>
      </c>
      <c r="F72" s="4">
        <v>9</v>
      </c>
      <c r="G72" s="4">
        <v>9</v>
      </c>
      <c r="H72" s="4">
        <v>12</v>
      </c>
      <c r="I72" s="4">
        <v>12</v>
      </c>
      <c r="J72" s="39">
        <v>11</v>
      </c>
      <c r="K72" s="12">
        <f t="shared" si="1"/>
        <v>9.2222222222222214</v>
      </c>
    </row>
    <row r="73" spans="1:11" ht="12" customHeight="1" x14ac:dyDescent="0.2">
      <c r="A73" s="7" t="s">
        <v>101</v>
      </c>
      <c r="B73" s="12">
        <v>18</v>
      </c>
      <c r="C73" s="4">
        <v>17</v>
      </c>
      <c r="D73" s="4">
        <v>15</v>
      </c>
      <c r="E73" s="4">
        <v>15</v>
      </c>
      <c r="F73" s="4">
        <v>11</v>
      </c>
      <c r="G73" s="4">
        <v>11</v>
      </c>
      <c r="H73" s="4">
        <v>12</v>
      </c>
      <c r="I73" s="4">
        <v>8</v>
      </c>
      <c r="J73" s="39">
        <v>11</v>
      </c>
      <c r="K73" s="12">
        <f t="shared" si="1"/>
        <v>13.111111111111111</v>
      </c>
    </row>
    <row r="74" spans="1:11" ht="12" customHeight="1" x14ac:dyDescent="0.2">
      <c r="A74" s="7" t="s">
        <v>102</v>
      </c>
      <c r="B74" s="12">
        <v>26</v>
      </c>
      <c r="C74" s="4">
        <v>30</v>
      </c>
      <c r="D74" s="4">
        <v>25</v>
      </c>
      <c r="E74" s="4">
        <v>26</v>
      </c>
      <c r="F74" s="4">
        <v>25</v>
      </c>
      <c r="G74" s="4">
        <v>21</v>
      </c>
      <c r="H74" s="4">
        <v>22</v>
      </c>
      <c r="I74" s="4">
        <v>18</v>
      </c>
      <c r="J74" s="39">
        <v>15</v>
      </c>
      <c r="K74" s="12">
        <f t="shared" si="1"/>
        <v>23.111111111111111</v>
      </c>
    </row>
    <row r="75" spans="1:11" ht="12" customHeight="1" x14ac:dyDescent="0.2">
      <c r="A75" s="7" t="s">
        <v>103</v>
      </c>
      <c r="B75" s="12">
        <v>10</v>
      </c>
      <c r="C75" s="4">
        <v>9</v>
      </c>
      <c r="D75" s="4">
        <v>7</v>
      </c>
      <c r="E75" s="4">
        <v>6</v>
      </c>
      <c r="F75" s="4">
        <v>5</v>
      </c>
      <c r="G75" s="4">
        <v>6</v>
      </c>
      <c r="H75" s="4">
        <v>9</v>
      </c>
      <c r="I75" s="4">
        <v>6</v>
      </c>
      <c r="J75" s="39">
        <v>9</v>
      </c>
      <c r="K75" s="12">
        <f t="shared" si="1"/>
        <v>7.4444444444444446</v>
      </c>
    </row>
    <row r="76" spans="1:11" ht="12" customHeight="1" x14ac:dyDescent="0.2">
      <c r="A76" s="7" t="s">
        <v>104</v>
      </c>
      <c r="B76" s="12">
        <v>42</v>
      </c>
      <c r="C76" s="4">
        <v>41</v>
      </c>
      <c r="D76" s="4">
        <v>31</v>
      </c>
      <c r="E76" s="4">
        <v>30</v>
      </c>
      <c r="F76" s="4">
        <v>34</v>
      </c>
      <c r="G76" s="4">
        <v>34</v>
      </c>
      <c r="H76" s="4">
        <v>38</v>
      </c>
      <c r="I76" s="4">
        <v>39</v>
      </c>
      <c r="J76" s="39">
        <v>41</v>
      </c>
      <c r="K76" s="12">
        <f t="shared" si="1"/>
        <v>36.666666666666664</v>
      </c>
    </row>
    <row r="77" spans="1:11" ht="12" customHeight="1" x14ac:dyDescent="0.2">
      <c r="A77" s="7" t="s">
        <v>105</v>
      </c>
      <c r="B77" s="12">
        <v>83</v>
      </c>
      <c r="C77" s="4">
        <v>71</v>
      </c>
      <c r="D77" s="4">
        <v>58</v>
      </c>
      <c r="E77" s="4">
        <v>60</v>
      </c>
      <c r="F77" s="4">
        <v>45</v>
      </c>
      <c r="G77" s="4">
        <v>61</v>
      </c>
      <c r="H77" s="4">
        <v>60</v>
      </c>
      <c r="I77" s="4">
        <v>54</v>
      </c>
      <c r="J77" s="39">
        <v>53</v>
      </c>
      <c r="K77" s="12">
        <f t="shared" si="1"/>
        <v>60.555555555555557</v>
      </c>
    </row>
    <row r="78" spans="1:11" ht="12" customHeight="1" x14ac:dyDescent="0.2">
      <c r="A78" s="7" t="s">
        <v>106</v>
      </c>
      <c r="B78" s="12">
        <v>26</v>
      </c>
      <c r="C78" s="4">
        <v>19</v>
      </c>
      <c r="D78" s="4">
        <v>17</v>
      </c>
      <c r="E78" s="4">
        <v>18</v>
      </c>
      <c r="F78" s="4">
        <v>18</v>
      </c>
      <c r="G78" s="4">
        <v>17</v>
      </c>
      <c r="H78" s="4">
        <v>15</v>
      </c>
      <c r="I78" s="4">
        <v>15</v>
      </c>
      <c r="J78" s="39">
        <v>16</v>
      </c>
      <c r="K78" s="12">
        <f t="shared" si="1"/>
        <v>17.888888888888889</v>
      </c>
    </row>
    <row r="79" spans="1:11" ht="12" customHeight="1" x14ac:dyDescent="0.2">
      <c r="A79" s="7" t="s">
        <v>107</v>
      </c>
      <c r="B79" s="12">
        <v>13</v>
      </c>
      <c r="C79" s="4">
        <v>8</v>
      </c>
      <c r="D79" s="4">
        <v>7</v>
      </c>
      <c r="E79" s="4">
        <v>7</v>
      </c>
      <c r="F79" s="4">
        <v>7</v>
      </c>
      <c r="G79" s="4">
        <v>9</v>
      </c>
      <c r="H79" s="4">
        <v>12</v>
      </c>
      <c r="I79" s="4">
        <v>9</v>
      </c>
      <c r="J79" s="39">
        <v>9</v>
      </c>
      <c r="K79" s="12">
        <f t="shared" si="1"/>
        <v>9</v>
      </c>
    </row>
    <row r="80" spans="1:11" ht="12" customHeight="1" x14ac:dyDescent="0.2">
      <c r="A80" s="8" t="s">
        <v>108</v>
      </c>
      <c r="B80" s="12">
        <v>1196</v>
      </c>
      <c r="C80" s="4">
        <v>1145</v>
      </c>
      <c r="D80" s="4">
        <v>1109</v>
      </c>
      <c r="E80" s="4">
        <v>1112</v>
      </c>
      <c r="F80" s="4">
        <v>1108</v>
      </c>
      <c r="G80" s="4">
        <v>1105</v>
      </c>
      <c r="H80" s="4">
        <v>1141</v>
      </c>
      <c r="I80" s="4">
        <v>1158</v>
      </c>
      <c r="J80" s="39">
        <v>1475</v>
      </c>
      <c r="K80" s="12">
        <f t="shared" si="1"/>
        <v>1172.1111111111111</v>
      </c>
    </row>
    <row r="81" spans="1:11" ht="12" customHeight="1" x14ac:dyDescent="0.2">
      <c r="A81" s="8" t="s">
        <v>109</v>
      </c>
      <c r="B81" s="12">
        <v>311</v>
      </c>
      <c r="C81" s="4">
        <v>313</v>
      </c>
      <c r="D81" s="4">
        <v>311</v>
      </c>
      <c r="E81" s="4">
        <v>337</v>
      </c>
      <c r="F81" s="4">
        <v>343</v>
      </c>
      <c r="G81" s="4">
        <v>321</v>
      </c>
      <c r="H81" s="4">
        <v>318</v>
      </c>
      <c r="I81" s="4">
        <v>323</v>
      </c>
      <c r="J81" s="39">
        <v>314</v>
      </c>
      <c r="K81" s="12">
        <f t="shared" si="1"/>
        <v>321.22222222222223</v>
      </c>
    </row>
    <row r="82" spans="1:11" ht="12" customHeight="1" x14ac:dyDescent="0.2">
      <c r="A82" s="8" t="s">
        <v>110</v>
      </c>
      <c r="B82" s="12">
        <v>78706</v>
      </c>
      <c r="C82" s="4">
        <v>76187</v>
      </c>
      <c r="D82" s="4">
        <v>73678</v>
      </c>
      <c r="E82" s="4">
        <v>77037</v>
      </c>
      <c r="F82" s="4">
        <v>77352</v>
      </c>
      <c r="G82" s="4">
        <v>78426</v>
      </c>
      <c r="H82" s="4">
        <v>80428</v>
      </c>
      <c r="I82" s="4">
        <v>81868</v>
      </c>
      <c r="J82" s="39">
        <v>81001</v>
      </c>
      <c r="K82" s="12">
        <f t="shared" si="1"/>
        <v>78298.111111111109</v>
      </c>
    </row>
    <row r="83" spans="1:11" ht="12" customHeight="1" x14ac:dyDescent="0.2">
      <c r="A83" s="8" t="s">
        <v>111</v>
      </c>
      <c r="B83" s="12">
        <v>381</v>
      </c>
      <c r="C83" s="4">
        <v>368</v>
      </c>
      <c r="D83" s="4">
        <v>367</v>
      </c>
      <c r="E83" s="4">
        <v>359</v>
      </c>
      <c r="F83" s="4">
        <v>405</v>
      </c>
      <c r="G83" s="4">
        <v>411</v>
      </c>
      <c r="H83" s="4">
        <v>389</v>
      </c>
      <c r="I83" s="4">
        <v>395</v>
      </c>
      <c r="J83" s="39">
        <v>390</v>
      </c>
      <c r="K83" s="12">
        <f t="shared" si="1"/>
        <v>385</v>
      </c>
    </row>
    <row r="84" spans="1:11" ht="12" customHeight="1" x14ac:dyDescent="0.2">
      <c r="A84" s="8" t="s">
        <v>112</v>
      </c>
      <c r="B84" s="12">
        <v>1860</v>
      </c>
      <c r="C84" s="4">
        <v>1863</v>
      </c>
      <c r="D84" s="4">
        <v>1756</v>
      </c>
      <c r="E84" s="4">
        <v>1812</v>
      </c>
      <c r="F84" s="4">
        <v>1801</v>
      </c>
      <c r="G84" s="4">
        <v>1826</v>
      </c>
      <c r="H84" s="4">
        <v>1891</v>
      </c>
      <c r="I84" s="4">
        <v>1993</v>
      </c>
      <c r="J84" s="39">
        <v>1991</v>
      </c>
      <c r="K84" s="12">
        <f t="shared" si="1"/>
        <v>1865.8888888888889</v>
      </c>
    </row>
    <row r="85" spans="1:11" ht="12" customHeight="1" x14ac:dyDescent="0.2">
      <c r="A85" s="8" t="s">
        <v>113</v>
      </c>
      <c r="B85" s="12">
        <v>2311</v>
      </c>
      <c r="C85" s="4">
        <v>2279</v>
      </c>
      <c r="D85" s="4">
        <v>2252</v>
      </c>
      <c r="E85" s="4">
        <v>2299</v>
      </c>
      <c r="F85" s="4">
        <v>2379</v>
      </c>
      <c r="G85" s="4">
        <v>2457</v>
      </c>
      <c r="H85" s="4">
        <v>2536</v>
      </c>
      <c r="I85" s="4">
        <v>2502</v>
      </c>
      <c r="J85" s="39">
        <v>2442</v>
      </c>
      <c r="K85" s="12">
        <f t="shared" si="1"/>
        <v>2384.1111111111113</v>
      </c>
    </row>
    <row r="86" spans="1:11" ht="12" customHeight="1" x14ac:dyDescent="0.2">
      <c r="A86" s="8" t="s">
        <v>114</v>
      </c>
      <c r="B86" s="12">
        <v>3759</v>
      </c>
      <c r="C86" s="4">
        <v>3628</v>
      </c>
      <c r="D86" s="4">
        <v>3506</v>
      </c>
      <c r="E86" s="4">
        <v>3547</v>
      </c>
      <c r="F86" s="4">
        <v>3649</v>
      </c>
      <c r="G86" s="4">
        <v>3712</v>
      </c>
      <c r="H86" s="4">
        <v>3846</v>
      </c>
      <c r="I86" s="4">
        <v>3974</v>
      </c>
      <c r="J86" s="39">
        <v>4004</v>
      </c>
      <c r="K86" s="12">
        <f t="shared" si="1"/>
        <v>3736.1111111111113</v>
      </c>
    </row>
    <row r="87" spans="1:11" ht="12" customHeight="1" x14ac:dyDescent="0.2">
      <c r="A87" s="8" t="s">
        <v>115</v>
      </c>
      <c r="B87" s="12">
        <v>5869</v>
      </c>
      <c r="C87" s="4">
        <v>5747</v>
      </c>
      <c r="D87" s="4">
        <v>5589</v>
      </c>
      <c r="E87" s="4">
        <v>5739</v>
      </c>
      <c r="F87" s="4">
        <v>5889</v>
      </c>
      <c r="G87" s="4">
        <v>5983</v>
      </c>
      <c r="H87" s="4">
        <v>6043</v>
      </c>
      <c r="I87" s="4">
        <v>6131</v>
      </c>
      <c r="J87" s="39">
        <v>6103</v>
      </c>
      <c r="K87" s="12">
        <f t="shared" si="1"/>
        <v>5899.2222222222226</v>
      </c>
    </row>
    <row r="88" spans="1:11" ht="12" customHeight="1" x14ac:dyDescent="0.2">
      <c r="A88" s="8" t="s">
        <v>116</v>
      </c>
      <c r="B88" s="12">
        <v>11011</v>
      </c>
      <c r="C88" s="4">
        <v>10919</v>
      </c>
      <c r="D88" s="4">
        <v>10833</v>
      </c>
      <c r="E88" s="4">
        <v>11370</v>
      </c>
      <c r="F88" s="4">
        <v>11550</v>
      </c>
      <c r="G88" s="4">
        <v>11758</v>
      </c>
      <c r="H88" s="4">
        <v>12002</v>
      </c>
      <c r="I88" s="4">
        <v>12146</v>
      </c>
      <c r="J88" s="39">
        <v>12052</v>
      </c>
      <c r="K88" s="12">
        <f t="shared" si="1"/>
        <v>11515.666666666666</v>
      </c>
    </row>
    <row r="89" spans="1:11" ht="12" customHeight="1" x14ac:dyDescent="0.2">
      <c r="A89" s="8" t="s">
        <v>117</v>
      </c>
      <c r="B89" s="12">
        <v>204</v>
      </c>
      <c r="C89" s="4">
        <v>190</v>
      </c>
      <c r="D89" s="4">
        <v>190</v>
      </c>
      <c r="E89" s="4">
        <v>188</v>
      </c>
      <c r="F89" s="4">
        <v>192</v>
      </c>
      <c r="G89" s="4">
        <v>213</v>
      </c>
      <c r="H89" s="4">
        <v>219</v>
      </c>
      <c r="I89" s="4">
        <v>221</v>
      </c>
      <c r="J89" s="39">
        <v>226</v>
      </c>
      <c r="K89" s="12">
        <f t="shared" si="1"/>
        <v>204.77777777777777</v>
      </c>
    </row>
    <row r="90" spans="1:11" ht="12" customHeight="1" x14ac:dyDescent="0.2">
      <c r="A90" s="8" t="s">
        <v>118</v>
      </c>
      <c r="B90" s="12">
        <v>19</v>
      </c>
      <c r="C90" s="4">
        <v>15</v>
      </c>
      <c r="D90" s="4">
        <v>18</v>
      </c>
      <c r="E90" s="4">
        <v>22</v>
      </c>
      <c r="F90" s="4">
        <v>22</v>
      </c>
      <c r="G90" s="4">
        <v>19</v>
      </c>
      <c r="H90" s="4">
        <v>24</v>
      </c>
      <c r="I90" s="4">
        <v>22</v>
      </c>
      <c r="J90" s="39">
        <v>30</v>
      </c>
      <c r="K90" s="12">
        <f t="shared" si="1"/>
        <v>21.222222222222221</v>
      </c>
    </row>
    <row r="97" ht="12.75" customHeight="1" x14ac:dyDescent="0.2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5"/>
  <sheetViews>
    <sheetView workbookViewId="0"/>
  </sheetViews>
  <sheetFormatPr defaultColWidth="9.140625" defaultRowHeight="12" x14ac:dyDescent="0.2"/>
  <cols>
    <col min="1" max="1" width="34.7109375" style="49" customWidth="1"/>
    <col min="2" max="9" width="11.7109375" style="49" customWidth="1"/>
    <col min="10" max="11" width="13.7109375" style="49" customWidth="1"/>
    <col min="12" max="16384" width="9.140625" style="49"/>
  </cols>
  <sheetData>
    <row r="1" spans="1:11" ht="12" customHeight="1" x14ac:dyDescent="0.2">
      <c r="A1" s="47" t="s">
        <v>23</v>
      </c>
      <c r="B1" s="48"/>
      <c r="C1" s="48"/>
      <c r="D1" s="48"/>
      <c r="E1" s="48"/>
      <c r="F1" s="48"/>
      <c r="G1" s="48"/>
      <c r="H1" s="48"/>
      <c r="I1" s="48"/>
      <c r="J1" s="48"/>
    </row>
    <row r="2" spans="1:11" ht="12" customHeight="1" x14ac:dyDescent="0.2">
      <c r="A2" s="47" t="e">
        <f>'Pregnant Women Participating'!#REF!</f>
        <v>#REF!</v>
      </c>
      <c r="B2" s="48"/>
      <c r="C2" s="48"/>
      <c r="D2" s="48"/>
      <c r="E2" s="48"/>
      <c r="F2" s="48"/>
      <c r="G2" s="48"/>
      <c r="H2" s="48"/>
      <c r="I2" s="48"/>
      <c r="J2" s="48"/>
    </row>
    <row r="3" spans="1:11" ht="12" customHeight="1" x14ac:dyDescent="0.2">
      <c r="A3" s="50" t="e">
        <f>'Pregnant Women Participating'!#REF!</f>
        <v>#REF!</v>
      </c>
      <c r="B3" s="48"/>
      <c r="C3" s="48"/>
      <c r="D3" s="48"/>
      <c r="E3" s="48"/>
      <c r="F3" s="48"/>
      <c r="G3" s="48"/>
      <c r="H3" s="48"/>
      <c r="I3" s="48"/>
      <c r="J3" s="48"/>
    </row>
    <row r="4" spans="1:11" ht="12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1" ht="24" customHeight="1" x14ac:dyDescent="0.2">
      <c r="A5" s="51" t="s">
        <v>0</v>
      </c>
      <c r="B5" s="52" t="e">
        <f>DATE(RIGHT(A2,4)-1,10,1)</f>
        <v>#REF!</v>
      </c>
      <c r="C5" s="53" t="e">
        <f>DATE(RIGHT(A2,4)-1,11,1)</f>
        <v>#REF!</v>
      </c>
      <c r="D5" s="53" t="e">
        <f>DATE(RIGHT(A2,4)-1,12,1)</f>
        <v>#REF!</v>
      </c>
      <c r="E5" s="53" t="e">
        <f>DATE(RIGHT(A2,4),1,1)</f>
        <v>#REF!</v>
      </c>
      <c r="F5" s="53" t="e">
        <f>DATE(RIGHT(A2,4),2,1)</f>
        <v>#REF!</v>
      </c>
      <c r="G5" s="53" t="e">
        <f>DATE(RIGHT(A2,4),3,1)</f>
        <v>#REF!</v>
      </c>
      <c r="H5" s="53" t="e">
        <f>DATE(RIGHT(A2,4),4,1)</f>
        <v>#REF!</v>
      </c>
      <c r="I5" s="53" t="e">
        <f>DATE(RIGHT(A2,4),5,1)</f>
        <v>#REF!</v>
      </c>
      <c r="J5" s="54" t="e">
        <f>DATE(RIGHT(A2,4),6,1)</f>
        <v>#REF!</v>
      </c>
      <c r="K5" s="55" t="s">
        <v>5</v>
      </c>
    </row>
    <row r="6" spans="1:11" ht="12" customHeight="1" x14ac:dyDescent="0.2">
      <c r="A6" s="56" t="str">
        <f>'Pregnant Women Participating'!A2</f>
        <v>Connecticut</v>
      </c>
      <c r="B6" s="57">
        <v>1313</v>
      </c>
      <c r="C6" s="58">
        <v>1345</v>
      </c>
      <c r="D6" s="58">
        <v>1382</v>
      </c>
      <c r="E6" s="58">
        <v>1394</v>
      </c>
      <c r="F6" s="58">
        <v>1402</v>
      </c>
      <c r="G6" s="58">
        <v>1482</v>
      </c>
      <c r="H6" s="58">
        <v>1480</v>
      </c>
      <c r="I6" s="58">
        <v>1566</v>
      </c>
      <c r="J6" s="59">
        <v>1544</v>
      </c>
      <c r="K6" s="57">
        <f t="shared" ref="K6:K102" si="0">IF(SUM(B6:J6)&gt;0,AVERAGE(B6:J6),"0")</f>
        <v>1434.2222222222222</v>
      </c>
    </row>
    <row r="7" spans="1:11" ht="12" customHeight="1" x14ac:dyDescent="0.2">
      <c r="A7" s="56" t="str">
        <f>'Pregnant Women Participating'!A3</f>
        <v>Maine</v>
      </c>
      <c r="B7" s="57">
        <v>869</v>
      </c>
      <c r="C7" s="58">
        <v>892</v>
      </c>
      <c r="D7" s="58">
        <v>883</v>
      </c>
      <c r="E7" s="58">
        <v>878</v>
      </c>
      <c r="F7" s="58">
        <v>870</v>
      </c>
      <c r="G7" s="58">
        <v>913</v>
      </c>
      <c r="H7" s="58">
        <v>926</v>
      </c>
      <c r="I7" s="58">
        <v>934</v>
      </c>
      <c r="J7" s="59">
        <v>933</v>
      </c>
      <c r="K7" s="57">
        <f t="shared" si="0"/>
        <v>899.77777777777783</v>
      </c>
    </row>
    <row r="8" spans="1:11" ht="12" customHeight="1" x14ac:dyDescent="0.2">
      <c r="A8" s="56" t="str">
        <f>'Pregnant Women Participating'!A4</f>
        <v>Massachusetts</v>
      </c>
      <c r="B8" s="57">
        <v>4012</v>
      </c>
      <c r="C8" s="58">
        <v>4006</v>
      </c>
      <c r="D8" s="58">
        <v>4013</v>
      </c>
      <c r="E8" s="58">
        <v>4067</v>
      </c>
      <c r="F8" s="58">
        <v>4066</v>
      </c>
      <c r="G8" s="58">
        <v>4068</v>
      </c>
      <c r="H8" s="58">
        <v>4000</v>
      </c>
      <c r="I8" s="58">
        <v>3995</v>
      </c>
      <c r="J8" s="59">
        <v>3941</v>
      </c>
      <c r="K8" s="57">
        <f t="shared" si="0"/>
        <v>4018.6666666666665</v>
      </c>
    </row>
    <row r="9" spans="1:11" ht="12" customHeight="1" x14ac:dyDescent="0.2">
      <c r="A9" s="56" t="str">
        <f>'Pregnant Women Participating'!A5</f>
        <v>New Hampshire</v>
      </c>
      <c r="B9" s="57">
        <v>566</v>
      </c>
      <c r="C9" s="58">
        <v>581</v>
      </c>
      <c r="D9" s="58">
        <v>598</v>
      </c>
      <c r="E9" s="58">
        <v>599</v>
      </c>
      <c r="F9" s="58">
        <v>585</v>
      </c>
      <c r="G9" s="58">
        <v>605</v>
      </c>
      <c r="H9" s="58">
        <v>600</v>
      </c>
      <c r="I9" s="58">
        <v>611</v>
      </c>
      <c r="J9" s="59">
        <v>609</v>
      </c>
      <c r="K9" s="57">
        <f t="shared" si="0"/>
        <v>594.88888888888891</v>
      </c>
    </row>
    <row r="10" spans="1:11" ht="12" customHeight="1" x14ac:dyDescent="0.2">
      <c r="A10" s="56" t="str">
        <f>'Pregnant Women Participating'!A6</f>
        <v>New York</v>
      </c>
      <c r="B10" s="57">
        <v>13371</v>
      </c>
      <c r="C10" s="58">
        <v>13271</v>
      </c>
      <c r="D10" s="58">
        <v>13253</v>
      </c>
      <c r="E10" s="58">
        <v>13388</v>
      </c>
      <c r="F10" s="58">
        <v>13564</v>
      </c>
      <c r="G10" s="58">
        <v>13763</v>
      </c>
      <c r="H10" s="58">
        <v>13813</v>
      </c>
      <c r="I10" s="58">
        <v>13801</v>
      </c>
      <c r="J10" s="59">
        <v>13585</v>
      </c>
      <c r="K10" s="57">
        <f t="shared" si="0"/>
        <v>13534.333333333334</v>
      </c>
    </row>
    <row r="11" spans="1:11" ht="12" customHeight="1" x14ac:dyDescent="0.2">
      <c r="A11" s="56" t="str">
        <f>'Pregnant Women Participating'!A7</f>
        <v>Rhode Island</v>
      </c>
      <c r="B11" s="57">
        <v>475</v>
      </c>
      <c r="C11" s="58">
        <v>467</v>
      </c>
      <c r="D11" s="58">
        <v>452</v>
      </c>
      <c r="E11" s="58">
        <v>477</v>
      </c>
      <c r="F11" s="58">
        <v>460</v>
      </c>
      <c r="G11" s="58">
        <v>487</v>
      </c>
      <c r="H11" s="58">
        <v>504</v>
      </c>
      <c r="I11" s="58">
        <v>485</v>
      </c>
      <c r="J11" s="59">
        <v>468</v>
      </c>
      <c r="K11" s="57">
        <f t="shared" si="0"/>
        <v>475</v>
      </c>
    </row>
    <row r="12" spans="1:11" ht="12" customHeight="1" x14ac:dyDescent="0.2">
      <c r="A12" s="56" t="str">
        <f>'Pregnant Women Participating'!A8</f>
        <v>Vermont</v>
      </c>
      <c r="B12" s="57">
        <v>695</v>
      </c>
      <c r="C12" s="58">
        <v>683</v>
      </c>
      <c r="D12" s="58">
        <v>665</v>
      </c>
      <c r="E12" s="58">
        <v>667</v>
      </c>
      <c r="F12" s="58">
        <v>677</v>
      </c>
      <c r="G12" s="58">
        <v>703</v>
      </c>
      <c r="H12" s="58">
        <v>715</v>
      </c>
      <c r="I12" s="58">
        <v>710</v>
      </c>
      <c r="J12" s="59">
        <v>725</v>
      </c>
      <c r="K12" s="57">
        <f t="shared" si="0"/>
        <v>693.33333333333337</v>
      </c>
    </row>
    <row r="13" spans="1:11" ht="12" customHeight="1" x14ac:dyDescent="0.2">
      <c r="A13" s="56" t="str">
        <f>'Pregnant Women Participating'!A9</f>
        <v>Virgin Islands</v>
      </c>
      <c r="B13" s="57">
        <v>62</v>
      </c>
      <c r="C13" s="58">
        <v>62</v>
      </c>
      <c r="D13" s="58">
        <v>66</v>
      </c>
      <c r="E13" s="58">
        <v>68</v>
      </c>
      <c r="F13" s="58">
        <v>67</v>
      </c>
      <c r="G13" s="58">
        <v>68</v>
      </c>
      <c r="H13" s="58">
        <v>72</v>
      </c>
      <c r="I13" s="58">
        <v>69</v>
      </c>
      <c r="J13" s="59">
        <v>69</v>
      </c>
      <c r="K13" s="57">
        <f t="shared" si="0"/>
        <v>67</v>
      </c>
    </row>
    <row r="14" spans="1:11" ht="12" customHeight="1" x14ac:dyDescent="0.2">
      <c r="A14" s="56" t="str">
        <f>'Pregnant Women Participating'!A10</f>
        <v>Indian Township, ME</v>
      </c>
      <c r="B14" s="57">
        <v>8</v>
      </c>
      <c r="C14" s="58">
        <v>7</v>
      </c>
      <c r="D14" s="58">
        <v>5</v>
      </c>
      <c r="E14" s="58">
        <v>4</v>
      </c>
      <c r="F14" s="58">
        <v>6</v>
      </c>
      <c r="G14" s="58">
        <v>6</v>
      </c>
      <c r="H14" s="58">
        <v>6</v>
      </c>
      <c r="I14" s="58">
        <v>6</v>
      </c>
      <c r="J14" s="59">
        <v>6</v>
      </c>
      <c r="K14" s="57">
        <f t="shared" si="0"/>
        <v>6</v>
      </c>
    </row>
    <row r="15" spans="1:11" ht="12" customHeight="1" x14ac:dyDescent="0.2">
      <c r="A15" s="56" t="str">
        <f>'Pregnant Women Participating'!A11</f>
        <v>Pleasant Point, ME</v>
      </c>
      <c r="B15" s="57">
        <v>4</v>
      </c>
      <c r="C15" s="58">
        <v>4</v>
      </c>
      <c r="D15" s="58">
        <v>3</v>
      </c>
      <c r="E15" s="58">
        <v>4</v>
      </c>
      <c r="F15" s="58">
        <v>4</v>
      </c>
      <c r="G15" s="58">
        <v>4</v>
      </c>
      <c r="H15" s="58">
        <v>3</v>
      </c>
      <c r="I15" s="58">
        <v>3</v>
      </c>
      <c r="J15" s="59">
        <v>0</v>
      </c>
      <c r="K15" s="57">
        <f t="shared" si="0"/>
        <v>3.2222222222222223</v>
      </c>
    </row>
    <row r="16" spans="1:11" s="64" customFormat="1" ht="24.75" customHeight="1" x14ac:dyDescent="0.2">
      <c r="A16" s="60" t="e">
        <f>'Pregnant Women Participating'!#REF!</f>
        <v>#REF!</v>
      </c>
      <c r="B16" s="61">
        <v>21375</v>
      </c>
      <c r="C16" s="62">
        <v>21318</v>
      </c>
      <c r="D16" s="62">
        <v>21320</v>
      </c>
      <c r="E16" s="62">
        <v>21546</v>
      </c>
      <c r="F16" s="62">
        <v>21701</v>
      </c>
      <c r="G16" s="62">
        <v>22099</v>
      </c>
      <c r="H16" s="62">
        <v>22119</v>
      </c>
      <c r="I16" s="62">
        <v>22180</v>
      </c>
      <c r="J16" s="63">
        <v>21880</v>
      </c>
      <c r="K16" s="61">
        <f t="shared" si="0"/>
        <v>21726.444444444445</v>
      </c>
    </row>
    <row r="17" spans="1:11" ht="12" customHeight="1" x14ac:dyDescent="0.2">
      <c r="A17" s="56" t="str">
        <f>'Pregnant Women Participating'!A12</f>
        <v>Delaware</v>
      </c>
      <c r="B17" s="57">
        <v>443</v>
      </c>
      <c r="C17" s="58">
        <v>453</v>
      </c>
      <c r="D17" s="58">
        <v>461</v>
      </c>
      <c r="E17" s="58">
        <v>455</v>
      </c>
      <c r="F17" s="58">
        <v>461</v>
      </c>
      <c r="G17" s="58">
        <v>476</v>
      </c>
      <c r="H17" s="58">
        <v>476</v>
      </c>
      <c r="I17" s="58">
        <v>486</v>
      </c>
      <c r="J17" s="59">
        <v>489</v>
      </c>
      <c r="K17" s="57">
        <f t="shared" si="0"/>
        <v>466.66666666666669</v>
      </c>
    </row>
    <row r="18" spans="1:11" ht="12" customHeight="1" x14ac:dyDescent="0.2">
      <c r="A18" s="56" t="str">
        <f>'Pregnant Women Participating'!A13</f>
        <v>District of Columbia</v>
      </c>
      <c r="B18" s="57">
        <v>359</v>
      </c>
      <c r="C18" s="58">
        <v>363</v>
      </c>
      <c r="D18" s="58">
        <v>338</v>
      </c>
      <c r="E18" s="58">
        <v>342</v>
      </c>
      <c r="F18" s="58">
        <v>367</v>
      </c>
      <c r="G18" s="58">
        <v>356</v>
      </c>
      <c r="H18" s="58">
        <v>343</v>
      </c>
      <c r="I18" s="58">
        <v>343</v>
      </c>
      <c r="J18" s="59">
        <v>319</v>
      </c>
      <c r="K18" s="57">
        <f t="shared" si="0"/>
        <v>347.77777777777777</v>
      </c>
    </row>
    <row r="19" spans="1:11" ht="12" customHeight="1" x14ac:dyDescent="0.2">
      <c r="A19" s="56" t="str">
        <f>'Pregnant Women Participating'!A14</f>
        <v>Maryland</v>
      </c>
      <c r="B19" s="57">
        <v>3729</v>
      </c>
      <c r="C19" s="58">
        <v>3736</v>
      </c>
      <c r="D19" s="58">
        <v>3785</v>
      </c>
      <c r="E19" s="58">
        <v>3792</v>
      </c>
      <c r="F19" s="58">
        <v>3807</v>
      </c>
      <c r="G19" s="58">
        <v>3963</v>
      </c>
      <c r="H19" s="58">
        <v>4043</v>
      </c>
      <c r="I19" s="58">
        <v>4113</v>
      </c>
      <c r="J19" s="59">
        <v>4138</v>
      </c>
      <c r="K19" s="57">
        <f t="shared" si="0"/>
        <v>3900.6666666666665</v>
      </c>
    </row>
    <row r="20" spans="1:11" ht="12" customHeight="1" x14ac:dyDescent="0.2">
      <c r="A20" s="56" t="str">
        <f>'Pregnant Women Participating'!A15</f>
        <v>New Jersey</v>
      </c>
      <c r="B20" s="57">
        <v>5197</v>
      </c>
      <c r="C20" s="58">
        <v>5474</v>
      </c>
      <c r="D20" s="58">
        <v>5478</v>
      </c>
      <c r="E20" s="58">
        <v>5532</v>
      </c>
      <c r="F20" s="58">
        <v>5736</v>
      </c>
      <c r="G20" s="58">
        <v>5815</v>
      </c>
      <c r="H20" s="58">
        <v>5792</v>
      </c>
      <c r="I20" s="58">
        <v>6073</v>
      </c>
      <c r="J20" s="59">
        <v>6131</v>
      </c>
      <c r="K20" s="57">
        <f t="shared" si="0"/>
        <v>5692</v>
      </c>
    </row>
    <row r="21" spans="1:11" ht="12" customHeight="1" x14ac:dyDescent="0.2">
      <c r="A21" s="56" t="str">
        <f>'Pregnant Women Participating'!A16</f>
        <v>Pennsylvania</v>
      </c>
      <c r="B21" s="57">
        <v>5229</v>
      </c>
      <c r="C21" s="58">
        <v>5290</v>
      </c>
      <c r="D21" s="58">
        <v>5206</v>
      </c>
      <c r="E21" s="58">
        <v>5337</v>
      </c>
      <c r="F21" s="58">
        <v>5370</v>
      </c>
      <c r="G21" s="58">
        <v>5529</v>
      </c>
      <c r="H21" s="58">
        <v>5630</v>
      </c>
      <c r="I21" s="58">
        <v>5677</v>
      </c>
      <c r="J21" s="59">
        <v>5599</v>
      </c>
      <c r="K21" s="57">
        <f t="shared" si="0"/>
        <v>5429.666666666667</v>
      </c>
    </row>
    <row r="22" spans="1:11" ht="12" customHeight="1" x14ac:dyDescent="0.2">
      <c r="A22" s="56" t="str">
        <f>'Pregnant Women Participating'!A17</f>
        <v>Puerto Rico</v>
      </c>
      <c r="B22" s="57">
        <v>2985</v>
      </c>
      <c r="C22" s="58">
        <v>3126</v>
      </c>
      <c r="D22" s="58">
        <v>3033</v>
      </c>
      <c r="E22" s="58">
        <v>3008</v>
      </c>
      <c r="F22" s="58">
        <v>3003</v>
      </c>
      <c r="G22" s="58">
        <v>2978</v>
      </c>
      <c r="H22" s="58">
        <v>2964</v>
      </c>
      <c r="I22" s="58">
        <v>2957</v>
      </c>
      <c r="J22" s="59">
        <v>2878</v>
      </c>
      <c r="K22" s="57">
        <f t="shared" si="0"/>
        <v>2992.4444444444443</v>
      </c>
    </row>
    <row r="23" spans="1:11" ht="12" customHeight="1" x14ac:dyDescent="0.2">
      <c r="A23" s="56" t="str">
        <f>'Pregnant Women Participating'!A18</f>
        <v>Virginia</v>
      </c>
      <c r="B23" s="57">
        <v>3332</v>
      </c>
      <c r="C23" s="58">
        <v>3267</v>
      </c>
      <c r="D23" s="58">
        <v>3139</v>
      </c>
      <c r="E23" s="58">
        <v>3173</v>
      </c>
      <c r="F23" s="58">
        <v>3178</v>
      </c>
      <c r="G23" s="58">
        <v>3245</v>
      </c>
      <c r="H23" s="58">
        <v>3300</v>
      </c>
      <c r="I23" s="58">
        <v>3355</v>
      </c>
      <c r="J23" s="59">
        <v>3332</v>
      </c>
      <c r="K23" s="57">
        <f t="shared" si="0"/>
        <v>3257.8888888888887</v>
      </c>
    </row>
    <row r="24" spans="1:11" ht="12" customHeight="1" x14ac:dyDescent="0.2">
      <c r="A24" s="56" t="str">
        <f>'Pregnant Women Participating'!A19</f>
        <v>West Virginia</v>
      </c>
      <c r="B24" s="57">
        <v>1185</v>
      </c>
      <c r="C24" s="58">
        <v>1193</v>
      </c>
      <c r="D24" s="58">
        <v>1191</v>
      </c>
      <c r="E24" s="58">
        <v>1203</v>
      </c>
      <c r="F24" s="58">
        <v>1206</v>
      </c>
      <c r="G24" s="58">
        <v>1205</v>
      </c>
      <c r="H24" s="58">
        <v>1226</v>
      </c>
      <c r="I24" s="58">
        <v>1232</v>
      </c>
      <c r="J24" s="59">
        <v>1230</v>
      </c>
      <c r="K24" s="57">
        <f t="shared" si="0"/>
        <v>1207.8888888888889</v>
      </c>
    </row>
    <row r="25" spans="1:11" s="64" customFormat="1" ht="24.75" customHeight="1" x14ac:dyDescent="0.2">
      <c r="A25" s="60" t="e">
        <f>'Pregnant Women Participating'!#REF!</f>
        <v>#REF!</v>
      </c>
      <c r="B25" s="61">
        <v>22459</v>
      </c>
      <c r="C25" s="62">
        <v>22902</v>
      </c>
      <c r="D25" s="62">
        <v>22631</v>
      </c>
      <c r="E25" s="62">
        <v>22842</v>
      </c>
      <c r="F25" s="62">
        <v>23128</v>
      </c>
      <c r="G25" s="62">
        <v>23567</v>
      </c>
      <c r="H25" s="62">
        <v>23774</v>
      </c>
      <c r="I25" s="62">
        <v>24236</v>
      </c>
      <c r="J25" s="63">
        <v>24116</v>
      </c>
      <c r="K25" s="61">
        <f t="shared" si="0"/>
        <v>23295</v>
      </c>
    </row>
    <row r="26" spans="1:11" ht="12" customHeight="1" x14ac:dyDescent="0.2">
      <c r="A26" s="56" t="str">
        <f>'Pregnant Women Participating'!A20</f>
        <v>Alabama</v>
      </c>
      <c r="B26" s="57">
        <v>2282</v>
      </c>
      <c r="C26" s="58">
        <v>2255</v>
      </c>
      <c r="D26" s="58">
        <v>2201</v>
      </c>
      <c r="E26" s="58">
        <v>2154</v>
      </c>
      <c r="F26" s="58">
        <v>2185</v>
      </c>
      <c r="G26" s="58">
        <v>2227</v>
      </c>
      <c r="H26" s="58">
        <v>2226</v>
      </c>
      <c r="I26" s="58">
        <v>2233</v>
      </c>
      <c r="J26" s="59">
        <v>2227</v>
      </c>
      <c r="K26" s="57">
        <f t="shared" si="0"/>
        <v>2221.1111111111113</v>
      </c>
    </row>
    <row r="27" spans="1:11" ht="12" customHeight="1" x14ac:dyDescent="0.2">
      <c r="A27" s="56" t="str">
        <f>'Pregnant Women Participating'!A21</f>
        <v>Florida</v>
      </c>
      <c r="B27" s="57">
        <v>14282</v>
      </c>
      <c r="C27" s="58">
        <v>14187</v>
      </c>
      <c r="D27" s="58">
        <v>13826</v>
      </c>
      <c r="E27" s="58">
        <v>14002</v>
      </c>
      <c r="F27" s="58">
        <v>14233</v>
      </c>
      <c r="G27" s="58">
        <v>14172</v>
      </c>
      <c r="H27" s="58">
        <v>14526</v>
      </c>
      <c r="I27" s="58">
        <v>14563</v>
      </c>
      <c r="J27" s="59">
        <v>14078</v>
      </c>
      <c r="K27" s="57">
        <f t="shared" si="0"/>
        <v>14207.666666666666</v>
      </c>
    </row>
    <row r="28" spans="1:11" ht="12" customHeight="1" x14ac:dyDescent="0.2">
      <c r="A28" s="56" t="str">
        <f>'Pregnant Women Participating'!A22</f>
        <v>Georgia</v>
      </c>
      <c r="B28" s="57">
        <v>5518</v>
      </c>
      <c r="C28" s="58">
        <v>5478</v>
      </c>
      <c r="D28" s="58">
        <v>5453</v>
      </c>
      <c r="E28" s="58">
        <v>5369</v>
      </c>
      <c r="F28" s="58">
        <v>5421</v>
      </c>
      <c r="G28" s="58">
        <v>5569</v>
      </c>
      <c r="H28" s="58">
        <v>5669</v>
      </c>
      <c r="I28" s="58">
        <v>5776</v>
      </c>
      <c r="J28" s="59">
        <v>5827</v>
      </c>
      <c r="K28" s="57">
        <f t="shared" si="0"/>
        <v>5564.4444444444443</v>
      </c>
    </row>
    <row r="29" spans="1:11" ht="12" customHeight="1" x14ac:dyDescent="0.2">
      <c r="A29" s="56" t="str">
        <f>'Pregnant Women Participating'!A23</f>
        <v>Kentucky</v>
      </c>
      <c r="B29" s="57">
        <v>2543</v>
      </c>
      <c r="C29" s="58">
        <v>2547</v>
      </c>
      <c r="D29" s="58">
        <v>2585</v>
      </c>
      <c r="E29" s="58">
        <v>2638</v>
      </c>
      <c r="F29" s="58">
        <v>2720</v>
      </c>
      <c r="G29" s="58">
        <v>2778</v>
      </c>
      <c r="H29" s="58">
        <v>2845</v>
      </c>
      <c r="I29" s="58">
        <v>2886</v>
      </c>
      <c r="J29" s="59">
        <v>2840</v>
      </c>
      <c r="K29" s="57">
        <f t="shared" si="0"/>
        <v>2709.1111111111113</v>
      </c>
    </row>
    <row r="30" spans="1:11" ht="12" customHeight="1" x14ac:dyDescent="0.2">
      <c r="A30" s="56" t="str">
        <f>'Pregnant Women Participating'!A24</f>
        <v>Mississippi</v>
      </c>
      <c r="B30" s="57">
        <v>1026</v>
      </c>
      <c r="C30" s="58">
        <v>1084</v>
      </c>
      <c r="D30" s="58">
        <v>1052</v>
      </c>
      <c r="E30" s="58">
        <v>926</v>
      </c>
      <c r="F30" s="58">
        <v>976</v>
      </c>
      <c r="G30" s="58">
        <v>983</v>
      </c>
      <c r="H30" s="58">
        <v>1063</v>
      </c>
      <c r="I30" s="58">
        <v>1073</v>
      </c>
      <c r="J30" s="59">
        <v>1040</v>
      </c>
      <c r="K30" s="57">
        <f t="shared" si="0"/>
        <v>1024.7777777777778</v>
      </c>
    </row>
    <row r="31" spans="1:11" ht="12" customHeight="1" x14ac:dyDescent="0.2">
      <c r="A31" s="56" t="str">
        <f>'Pregnant Women Participating'!A25</f>
        <v>North Carolina</v>
      </c>
      <c r="B31" s="57">
        <v>8169</v>
      </c>
      <c r="C31" s="58">
        <v>8084</v>
      </c>
      <c r="D31" s="58">
        <v>7953</v>
      </c>
      <c r="E31" s="58">
        <v>8108</v>
      </c>
      <c r="F31" s="58">
        <v>8306</v>
      </c>
      <c r="G31" s="58">
        <v>8592</v>
      </c>
      <c r="H31" s="58">
        <v>8745</v>
      </c>
      <c r="I31" s="58">
        <v>8782</v>
      </c>
      <c r="J31" s="59">
        <v>8776</v>
      </c>
      <c r="K31" s="57">
        <f t="shared" si="0"/>
        <v>8390.5555555555547</v>
      </c>
    </row>
    <row r="32" spans="1:11" ht="12" customHeight="1" x14ac:dyDescent="0.2">
      <c r="A32" s="56" t="str">
        <f>'Pregnant Women Participating'!A26</f>
        <v>South Carolina</v>
      </c>
      <c r="B32" s="57">
        <v>2575</v>
      </c>
      <c r="C32" s="58">
        <v>2643</v>
      </c>
      <c r="D32" s="58">
        <v>2590</v>
      </c>
      <c r="E32" s="58">
        <v>2596</v>
      </c>
      <c r="F32" s="58">
        <v>2729</v>
      </c>
      <c r="G32" s="58">
        <v>2770</v>
      </c>
      <c r="H32" s="58">
        <v>2789</v>
      </c>
      <c r="I32" s="58">
        <v>2806</v>
      </c>
      <c r="J32" s="59">
        <v>2780</v>
      </c>
      <c r="K32" s="57">
        <f t="shared" si="0"/>
        <v>2697.5555555555557</v>
      </c>
    </row>
    <row r="33" spans="1:11" ht="12" customHeight="1" x14ac:dyDescent="0.2">
      <c r="A33" s="56" t="str">
        <f>'Pregnant Women Participating'!A27</f>
        <v>Tennessee</v>
      </c>
      <c r="B33" s="57">
        <v>4448</v>
      </c>
      <c r="C33" s="58">
        <v>4319</v>
      </c>
      <c r="D33" s="58">
        <v>4274</v>
      </c>
      <c r="E33" s="58">
        <v>4212</v>
      </c>
      <c r="F33" s="58">
        <v>4306</v>
      </c>
      <c r="G33" s="58">
        <v>4457</v>
      </c>
      <c r="H33" s="58">
        <v>4519</v>
      </c>
      <c r="I33" s="58">
        <v>4564</v>
      </c>
      <c r="J33" s="59">
        <v>4622</v>
      </c>
      <c r="K33" s="57">
        <f t="shared" si="0"/>
        <v>4413.4444444444443</v>
      </c>
    </row>
    <row r="34" spans="1:11" ht="12" customHeight="1" x14ac:dyDescent="0.2">
      <c r="A34" s="56" t="str">
        <f>'Pregnant Women Participating'!A28</f>
        <v>Choctaw Indians, MS</v>
      </c>
      <c r="B34" s="57">
        <v>6</v>
      </c>
      <c r="C34" s="58">
        <v>6</v>
      </c>
      <c r="D34" s="58">
        <v>4</v>
      </c>
      <c r="E34" s="58">
        <v>4</v>
      </c>
      <c r="F34" s="58">
        <v>4</v>
      </c>
      <c r="G34" s="58">
        <v>3</v>
      </c>
      <c r="H34" s="58">
        <v>3</v>
      </c>
      <c r="I34" s="58">
        <v>3</v>
      </c>
      <c r="J34" s="59">
        <v>5</v>
      </c>
      <c r="K34" s="57">
        <f t="shared" si="0"/>
        <v>4.2222222222222223</v>
      </c>
    </row>
    <row r="35" spans="1:11" ht="12" customHeight="1" x14ac:dyDescent="0.2">
      <c r="A35" s="56" t="str">
        <f>'Pregnant Women Participating'!A29</f>
        <v>Eastern Cherokee, NC</v>
      </c>
      <c r="B35" s="57">
        <v>23</v>
      </c>
      <c r="C35" s="58">
        <v>21</v>
      </c>
      <c r="D35" s="58">
        <v>19</v>
      </c>
      <c r="E35" s="58">
        <v>21</v>
      </c>
      <c r="F35" s="58">
        <v>21</v>
      </c>
      <c r="G35" s="58">
        <v>19</v>
      </c>
      <c r="H35" s="58">
        <v>18</v>
      </c>
      <c r="I35" s="58">
        <v>16</v>
      </c>
      <c r="J35" s="59">
        <v>13</v>
      </c>
      <c r="K35" s="57">
        <f t="shared" si="0"/>
        <v>19</v>
      </c>
    </row>
    <row r="36" spans="1:11" s="64" customFormat="1" ht="24.75" customHeight="1" x14ac:dyDescent="0.2">
      <c r="A36" s="60" t="e">
        <f>'Pregnant Women Participating'!#REF!</f>
        <v>#REF!</v>
      </c>
      <c r="B36" s="61">
        <v>40872</v>
      </c>
      <c r="C36" s="62">
        <v>40624</v>
      </c>
      <c r="D36" s="62">
        <v>39957</v>
      </c>
      <c r="E36" s="62">
        <v>40030</v>
      </c>
      <c r="F36" s="62">
        <v>40901</v>
      </c>
      <c r="G36" s="62">
        <v>41570</v>
      </c>
      <c r="H36" s="62">
        <v>42403</v>
      </c>
      <c r="I36" s="62">
        <v>42702</v>
      </c>
      <c r="J36" s="63">
        <v>42208</v>
      </c>
      <c r="K36" s="61">
        <f t="shared" si="0"/>
        <v>41251.888888888891</v>
      </c>
    </row>
    <row r="37" spans="1:11" ht="12" customHeight="1" x14ac:dyDescent="0.2">
      <c r="A37" s="56" t="str">
        <f>'Pregnant Women Participating'!A30</f>
        <v>Illinois</v>
      </c>
      <c r="B37" s="57">
        <v>4013</v>
      </c>
      <c r="C37" s="58">
        <v>4026</v>
      </c>
      <c r="D37" s="58">
        <v>4041</v>
      </c>
      <c r="E37" s="58">
        <v>4070</v>
      </c>
      <c r="F37" s="58">
        <v>4186</v>
      </c>
      <c r="G37" s="58">
        <v>4309</v>
      </c>
      <c r="H37" s="58">
        <v>4296</v>
      </c>
      <c r="I37" s="58">
        <v>4369</v>
      </c>
      <c r="J37" s="59">
        <v>4304</v>
      </c>
      <c r="K37" s="57">
        <f t="shared" si="0"/>
        <v>4179.333333333333</v>
      </c>
    </row>
    <row r="38" spans="1:11" ht="12" customHeight="1" x14ac:dyDescent="0.2">
      <c r="A38" s="56" t="str">
        <f>'Pregnant Women Participating'!A31</f>
        <v>Indiana</v>
      </c>
      <c r="B38" s="57">
        <v>6453</v>
      </c>
      <c r="C38" s="58">
        <v>6454</v>
      </c>
      <c r="D38" s="58">
        <v>6365</v>
      </c>
      <c r="E38" s="58">
        <v>6327</v>
      </c>
      <c r="F38" s="58">
        <v>6413</v>
      </c>
      <c r="G38" s="58">
        <v>6506</v>
      </c>
      <c r="H38" s="58">
        <v>6559</v>
      </c>
      <c r="I38" s="58">
        <v>6608</v>
      </c>
      <c r="J38" s="59">
        <v>6510</v>
      </c>
      <c r="K38" s="57">
        <f t="shared" si="0"/>
        <v>6466.1111111111113</v>
      </c>
    </row>
    <row r="39" spans="1:11" ht="12" customHeight="1" x14ac:dyDescent="0.2">
      <c r="A39" s="56" t="str">
        <f>'Pregnant Women Participating'!A32</f>
        <v>Iowa</v>
      </c>
      <c r="B39" s="57">
        <v>2434</v>
      </c>
      <c r="C39" s="58">
        <v>2433</v>
      </c>
      <c r="D39" s="58">
        <v>2385</v>
      </c>
      <c r="E39" s="58">
        <v>2502</v>
      </c>
      <c r="F39" s="58">
        <v>2491</v>
      </c>
      <c r="G39" s="58">
        <v>2515</v>
      </c>
      <c r="H39" s="58">
        <v>2561</v>
      </c>
      <c r="I39" s="58">
        <v>2570</v>
      </c>
      <c r="J39" s="59">
        <v>2545</v>
      </c>
      <c r="K39" s="57">
        <f t="shared" si="0"/>
        <v>2492.8888888888887</v>
      </c>
    </row>
    <row r="40" spans="1:11" ht="12" customHeight="1" x14ac:dyDescent="0.2">
      <c r="A40" s="56" t="str">
        <f>'Pregnant Women Participating'!A33</f>
        <v>Michigan</v>
      </c>
      <c r="B40" s="57">
        <v>6711</v>
      </c>
      <c r="C40" s="58">
        <v>6740</v>
      </c>
      <c r="D40" s="58">
        <v>6642</v>
      </c>
      <c r="E40" s="58">
        <v>6527</v>
      </c>
      <c r="F40" s="58">
        <v>6658</v>
      </c>
      <c r="G40" s="58">
        <v>6674</v>
      </c>
      <c r="H40" s="58">
        <v>6732</v>
      </c>
      <c r="I40" s="58">
        <v>6776</v>
      </c>
      <c r="J40" s="59">
        <v>6790</v>
      </c>
      <c r="K40" s="57">
        <f t="shared" si="0"/>
        <v>6694.4444444444443</v>
      </c>
    </row>
    <row r="41" spans="1:11" ht="12" customHeight="1" x14ac:dyDescent="0.2">
      <c r="A41" s="56" t="str">
        <f>'Pregnant Women Participating'!A34</f>
        <v>Minnesota</v>
      </c>
      <c r="B41" s="57">
        <v>4358</v>
      </c>
      <c r="C41" s="58">
        <v>4389</v>
      </c>
      <c r="D41" s="58">
        <v>4372</v>
      </c>
      <c r="E41" s="58">
        <v>4350</v>
      </c>
      <c r="F41" s="58">
        <v>4384</v>
      </c>
      <c r="G41" s="58">
        <v>4439</v>
      </c>
      <c r="H41" s="58">
        <v>4468</v>
      </c>
      <c r="I41" s="58">
        <v>4547</v>
      </c>
      <c r="J41" s="59">
        <v>4495</v>
      </c>
      <c r="K41" s="57">
        <f t="shared" si="0"/>
        <v>4422.4444444444443</v>
      </c>
    </row>
    <row r="42" spans="1:11" ht="12" customHeight="1" x14ac:dyDescent="0.2">
      <c r="A42" s="56" t="str">
        <f>'Pregnant Women Participating'!A35</f>
        <v>Ohio</v>
      </c>
      <c r="B42" s="57">
        <v>6180</v>
      </c>
      <c r="C42" s="58">
        <v>6077</v>
      </c>
      <c r="D42" s="58">
        <v>5908</v>
      </c>
      <c r="E42" s="58">
        <v>5854</v>
      </c>
      <c r="F42" s="58">
        <v>5871</v>
      </c>
      <c r="G42" s="58">
        <v>5903</v>
      </c>
      <c r="H42" s="58">
        <v>6055</v>
      </c>
      <c r="I42" s="58">
        <v>6129</v>
      </c>
      <c r="J42" s="59">
        <v>6146</v>
      </c>
      <c r="K42" s="57">
        <f t="shared" si="0"/>
        <v>6013.666666666667</v>
      </c>
    </row>
    <row r="43" spans="1:11" ht="12" customHeight="1" x14ac:dyDescent="0.2">
      <c r="A43" s="56" t="str">
        <f>'Pregnant Women Participating'!A36</f>
        <v>Wisconsin</v>
      </c>
      <c r="B43" s="57">
        <v>3546</v>
      </c>
      <c r="C43" s="58">
        <v>3540</v>
      </c>
      <c r="D43" s="58">
        <v>3509</v>
      </c>
      <c r="E43" s="58">
        <v>3628</v>
      </c>
      <c r="F43" s="58">
        <v>3680</v>
      </c>
      <c r="G43" s="58">
        <v>3733</v>
      </c>
      <c r="H43" s="58">
        <v>3797</v>
      </c>
      <c r="I43" s="58">
        <v>3828</v>
      </c>
      <c r="J43" s="59">
        <v>3714</v>
      </c>
      <c r="K43" s="57">
        <f t="shared" si="0"/>
        <v>3663.8888888888887</v>
      </c>
    </row>
    <row r="44" spans="1:11" s="64" customFormat="1" ht="24.75" customHeight="1" x14ac:dyDescent="0.2">
      <c r="A44" s="60" t="e">
        <f>'Pregnant Women Participating'!#REF!</f>
        <v>#REF!</v>
      </c>
      <c r="B44" s="61">
        <v>33695</v>
      </c>
      <c r="C44" s="62">
        <v>33659</v>
      </c>
      <c r="D44" s="62">
        <v>33222</v>
      </c>
      <c r="E44" s="62">
        <v>33258</v>
      </c>
      <c r="F44" s="62">
        <v>33683</v>
      </c>
      <c r="G44" s="62">
        <v>34079</v>
      </c>
      <c r="H44" s="62">
        <v>34468</v>
      </c>
      <c r="I44" s="62">
        <v>34827</v>
      </c>
      <c r="J44" s="63">
        <v>34504</v>
      </c>
      <c r="K44" s="61">
        <f t="shared" si="0"/>
        <v>33932.777777777781</v>
      </c>
    </row>
    <row r="45" spans="1:11" ht="12" customHeight="1" x14ac:dyDescent="0.2">
      <c r="A45" s="56" t="str">
        <f>'Pregnant Women Participating'!A37</f>
        <v>Arizona</v>
      </c>
      <c r="B45" s="57">
        <v>4355</v>
      </c>
      <c r="C45" s="58">
        <v>4314</v>
      </c>
      <c r="D45" s="58">
        <v>4180</v>
      </c>
      <c r="E45" s="58">
        <v>4255</v>
      </c>
      <c r="F45" s="58">
        <v>4298</v>
      </c>
      <c r="G45" s="58">
        <v>4405</v>
      </c>
      <c r="H45" s="58">
        <v>4476</v>
      </c>
      <c r="I45" s="58">
        <v>4531</v>
      </c>
      <c r="J45" s="59">
        <v>4503</v>
      </c>
      <c r="K45" s="57">
        <f t="shared" si="0"/>
        <v>4368.5555555555557</v>
      </c>
    </row>
    <row r="46" spans="1:11" ht="12" customHeight="1" x14ac:dyDescent="0.2">
      <c r="A46" s="56" t="str">
        <f>'Pregnant Women Participating'!A38</f>
        <v>Arkansas</v>
      </c>
      <c r="B46" s="57">
        <v>1906</v>
      </c>
      <c r="C46" s="58">
        <v>1945</v>
      </c>
      <c r="D46" s="58">
        <v>1875</v>
      </c>
      <c r="E46" s="58">
        <v>1889</v>
      </c>
      <c r="F46" s="58">
        <v>1993</v>
      </c>
      <c r="G46" s="58">
        <v>2049</v>
      </c>
      <c r="H46" s="58">
        <v>2068</v>
      </c>
      <c r="I46" s="58">
        <v>2081</v>
      </c>
      <c r="J46" s="59">
        <v>2094</v>
      </c>
      <c r="K46" s="57">
        <f t="shared" si="0"/>
        <v>1988.8888888888889</v>
      </c>
    </row>
    <row r="47" spans="1:11" ht="12" customHeight="1" x14ac:dyDescent="0.2">
      <c r="A47" s="56" t="str">
        <f>'Pregnant Women Participating'!A39</f>
        <v>Louisiana</v>
      </c>
      <c r="B47" s="57">
        <v>2282</v>
      </c>
      <c r="C47" s="58">
        <v>2197</v>
      </c>
      <c r="D47" s="58">
        <v>2146</v>
      </c>
      <c r="E47" s="58">
        <v>2114</v>
      </c>
      <c r="F47" s="58">
        <v>2114</v>
      </c>
      <c r="G47" s="58">
        <v>2194</v>
      </c>
      <c r="H47" s="58">
        <v>2259</v>
      </c>
      <c r="I47" s="58">
        <v>2265</v>
      </c>
      <c r="J47" s="59">
        <v>2274</v>
      </c>
      <c r="K47" s="57">
        <f t="shared" si="0"/>
        <v>2205</v>
      </c>
    </row>
    <row r="48" spans="1:11" ht="12" customHeight="1" x14ac:dyDescent="0.2">
      <c r="A48" s="56" t="str">
        <f>'Pregnant Women Participating'!A40</f>
        <v>New Mexico</v>
      </c>
      <c r="B48" s="57">
        <v>2036</v>
      </c>
      <c r="C48" s="58">
        <v>1962</v>
      </c>
      <c r="D48" s="58">
        <v>1892</v>
      </c>
      <c r="E48" s="58">
        <v>1891</v>
      </c>
      <c r="F48" s="58">
        <v>1913</v>
      </c>
      <c r="G48" s="58">
        <v>1921</v>
      </c>
      <c r="H48" s="58">
        <v>1968</v>
      </c>
      <c r="I48" s="58">
        <v>1987</v>
      </c>
      <c r="J48" s="59">
        <v>1963</v>
      </c>
      <c r="K48" s="57">
        <f t="shared" si="0"/>
        <v>1948.1111111111111</v>
      </c>
    </row>
    <row r="49" spans="1:11" ht="12" customHeight="1" x14ac:dyDescent="0.2">
      <c r="A49" s="56" t="str">
        <f>'Pregnant Women Participating'!A41</f>
        <v>Oklahoma</v>
      </c>
      <c r="B49" s="57">
        <v>3185</v>
      </c>
      <c r="C49" s="58">
        <v>3126</v>
      </c>
      <c r="D49" s="58">
        <v>3110</v>
      </c>
      <c r="E49" s="58">
        <v>3094</v>
      </c>
      <c r="F49" s="58">
        <v>3060</v>
      </c>
      <c r="G49" s="58">
        <v>3075</v>
      </c>
      <c r="H49" s="58">
        <v>3122</v>
      </c>
      <c r="I49" s="58">
        <v>3220</v>
      </c>
      <c r="J49" s="59">
        <v>2839</v>
      </c>
      <c r="K49" s="57">
        <f t="shared" si="0"/>
        <v>3092.3333333333335</v>
      </c>
    </row>
    <row r="50" spans="1:11" ht="12" customHeight="1" x14ac:dyDescent="0.2">
      <c r="A50" s="56" t="str">
        <f>'Pregnant Women Participating'!A42</f>
        <v>Texas</v>
      </c>
      <c r="B50" s="57">
        <v>20939</v>
      </c>
      <c r="C50" s="58">
        <v>20566</v>
      </c>
      <c r="D50" s="58">
        <v>20086</v>
      </c>
      <c r="E50" s="58">
        <v>20489</v>
      </c>
      <c r="F50" s="58">
        <v>20532</v>
      </c>
      <c r="G50" s="58">
        <v>20550</v>
      </c>
      <c r="H50" s="58">
        <v>20973</v>
      </c>
      <c r="I50" s="58">
        <v>21245</v>
      </c>
      <c r="J50" s="59">
        <v>21298</v>
      </c>
      <c r="K50" s="57">
        <f t="shared" si="0"/>
        <v>20742</v>
      </c>
    </row>
    <row r="51" spans="1:11" ht="12" customHeight="1" x14ac:dyDescent="0.2">
      <c r="A51" s="56" t="str">
        <f>'Pregnant Women Participating'!A43</f>
        <v>Utah</v>
      </c>
      <c r="B51" s="57">
        <v>2997</v>
      </c>
      <c r="C51" s="58">
        <v>3039</v>
      </c>
      <c r="D51" s="58">
        <v>2996</v>
      </c>
      <c r="E51" s="58">
        <v>3001</v>
      </c>
      <c r="F51" s="58">
        <v>3035</v>
      </c>
      <c r="G51" s="58">
        <v>3037</v>
      </c>
      <c r="H51" s="58">
        <v>3039</v>
      </c>
      <c r="I51" s="58">
        <v>2946</v>
      </c>
      <c r="J51" s="59">
        <v>2932</v>
      </c>
      <c r="K51" s="57">
        <f t="shared" si="0"/>
        <v>3002.4444444444443</v>
      </c>
    </row>
    <row r="52" spans="1:11" ht="12" customHeight="1" x14ac:dyDescent="0.2">
      <c r="A52" s="56" t="str">
        <f>'Pregnant Women Participating'!A44</f>
        <v>Inter-Tribal Council, AZ</v>
      </c>
      <c r="B52" s="57">
        <v>159</v>
      </c>
      <c r="C52" s="58">
        <v>167</v>
      </c>
      <c r="D52" s="58">
        <v>166</v>
      </c>
      <c r="E52" s="58">
        <v>177</v>
      </c>
      <c r="F52" s="58">
        <v>181</v>
      </c>
      <c r="G52" s="58">
        <v>184</v>
      </c>
      <c r="H52" s="58">
        <v>185</v>
      </c>
      <c r="I52" s="58">
        <v>185</v>
      </c>
      <c r="J52" s="59">
        <v>172</v>
      </c>
      <c r="K52" s="57">
        <f t="shared" si="0"/>
        <v>175.11111111111111</v>
      </c>
    </row>
    <row r="53" spans="1:11" ht="12" customHeight="1" x14ac:dyDescent="0.2">
      <c r="A53" s="56" t="str">
        <f>'Pregnant Women Participating'!A45</f>
        <v>Navajo Nation, AZ</v>
      </c>
      <c r="B53" s="57">
        <v>208</v>
      </c>
      <c r="C53" s="58">
        <v>213</v>
      </c>
      <c r="D53" s="58">
        <v>207</v>
      </c>
      <c r="E53" s="58">
        <v>207</v>
      </c>
      <c r="F53" s="58">
        <v>203</v>
      </c>
      <c r="G53" s="58">
        <v>200</v>
      </c>
      <c r="H53" s="58">
        <v>211</v>
      </c>
      <c r="I53" s="58">
        <v>205</v>
      </c>
      <c r="J53" s="59">
        <v>193</v>
      </c>
      <c r="K53" s="57">
        <f t="shared" si="0"/>
        <v>205.22222222222223</v>
      </c>
    </row>
    <row r="54" spans="1:11" ht="12" customHeight="1" x14ac:dyDescent="0.2">
      <c r="A54" s="56" t="str">
        <f>'Pregnant Women Participating'!A46</f>
        <v>Acoma, Canoncito &amp; Laguna, NM</v>
      </c>
      <c r="B54" s="57">
        <v>22</v>
      </c>
      <c r="C54" s="58">
        <v>28</v>
      </c>
      <c r="D54" s="58">
        <v>25</v>
      </c>
      <c r="E54" s="58">
        <v>30</v>
      </c>
      <c r="F54" s="58">
        <v>29</v>
      </c>
      <c r="G54" s="58">
        <v>30</v>
      </c>
      <c r="H54" s="58">
        <v>23</v>
      </c>
      <c r="I54" s="58">
        <v>26</v>
      </c>
      <c r="J54" s="59">
        <v>25</v>
      </c>
      <c r="K54" s="57">
        <f t="shared" si="0"/>
        <v>26.444444444444443</v>
      </c>
    </row>
    <row r="55" spans="1:11" ht="12" customHeight="1" x14ac:dyDescent="0.2">
      <c r="A55" s="56" t="str">
        <f>'Pregnant Women Participating'!A47</f>
        <v>Eight Northern Pueblos, NM</v>
      </c>
      <c r="B55" s="57">
        <v>13</v>
      </c>
      <c r="C55" s="58">
        <v>14</v>
      </c>
      <c r="D55" s="58">
        <v>12</v>
      </c>
      <c r="E55" s="58">
        <v>10</v>
      </c>
      <c r="F55" s="58">
        <v>10</v>
      </c>
      <c r="G55" s="58">
        <v>11</v>
      </c>
      <c r="H55" s="58">
        <v>12</v>
      </c>
      <c r="I55" s="58">
        <v>9</v>
      </c>
      <c r="J55" s="59">
        <v>8</v>
      </c>
      <c r="K55" s="57">
        <f t="shared" si="0"/>
        <v>11</v>
      </c>
    </row>
    <row r="56" spans="1:11" ht="12" customHeight="1" x14ac:dyDescent="0.2">
      <c r="A56" s="56" t="str">
        <f>'Pregnant Women Participating'!A48</f>
        <v>Five Sandoval Pueblos, NM</v>
      </c>
      <c r="B56" s="57">
        <v>5</v>
      </c>
      <c r="C56" s="58">
        <v>4</v>
      </c>
      <c r="D56" s="58">
        <v>4</v>
      </c>
      <c r="E56" s="58">
        <v>2</v>
      </c>
      <c r="F56" s="58">
        <v>6</v>
      </c>
      <c r="G56" s="58">
        <v>4</v>
      </c>
      <c r="H56" s="58">
        <v>4</v>
      </c>
      <c r="I56" s="58">
        <v>3</v>
      </c>
      <c r="J56" s="59">
        <v>3</v>
      </c>
      <c r="K56" s="57">
        <f t="shared" si="0"/>
        <v>3.8888888888888888</v>
      </c>
    </row>
    <row r="57" spans="1:11" ht="12" customHeight="1" x14ac:dyDescent="0.2">
      <c r="A57" s="56" t="str">
        <f>'Pregnant Women Participating'!A49</f>
        <v>Isleta Pueblo, NM</v>
      </c>
      <c r="B57" s="57">
        <v>33</v>
      </c>
      <c r="C57" s="58">
        <v>35</v>
      </c>
      <c r="D57" s="58">
        <v>29</v>
      </c>
      <c r="E57" s="58">
        <v>28</v>
      </c>
      <c r="F57" s="58">
        <v>31</v>
      </c>
      <c r="G57" s="58">
        <v>30</v>
      </c>
      <c r="H57" s="58">
        <v>29</v>
      </c>
      <c r="I57" s="58">
        <v>30</v>
      </c>
      <c r="J57" s="59">
        <v>33</v>
      </c>
      <c r="K57" s="57">
        <f t="shared" si="0"/>
        <v>30.888888888888889</v>
      </c>
    </row>
    <row r="58" spans="1:11" ht="12" customHeight="1" x14ac:dyDescent="0.2">
      <c r="A58" s="56" t="str">
        <f>'Pregnant Women Participating'!A50</f>
        <v>San Felipe Pueblo, NM</v>
      </c>
      <c r="B58" s="57">
        <v>12</v>
      </c>
      <c r="C58" s="58">
        <v>14</v>
      </c>
      <c r="D58" s="58">
        <v>8</v>
      </c>
      <c r="E58" s="58">
        <v>12</v>
      </c>
      <c r="F58" s="58">
        <v>9</v>
      </c>
      <c r="G58" s="58">
        <v>12</v>
      </c>
      <c r="H58" s="58">
        <v>13</v>
      </c>
      <c r="I58" s="58">
        <v>13</v>
      </c>
      <c r="J58" s="59">
        <v>13</v>
      </c>
      <c r="K58" s="57">
        <f t="shared" si="0"/>
        <v>11.777777777777779</v>
      </c>
    </row>
    <row r="59" spans="1:11" ht="12" customHeight="1" x14ac:dyDescent="0.2">
      <c r="A59" s="56" t="str">
        <f>'Pregnant Women Participating'!A51</f>
        <v>Santo Domingo Tribe, NM</v>
      </c>
      <c r="B59" s="57">
        <v>8</v>
      </c>
      <c r="C59" s="58">
        <v>7</v>
      </c>
      <c r="D59" s="58">
        <v>6</v>
      </c>
      <c r="E59" s="58">
        <v>5</v>
      </c>
      <c r="F59" s="58">
        <v>4</v>
      </c>
      <c r="G59" s="58">
        <v>3</v>
      </c>
      <c r="H59" s="58">
        <v>2</v>
      </c>
      <c r="I59" s="58">
        <v>4</v>
      </c>
      <c r="J59" s="59">
        <v>4</v>
      </c>
      <c r="K59" s="57">
        <f t="shared" si="0"/>
        <v>4.7777777777777777</v>
      </c>
    </row>
    <row r="60" spans="1:11" ht="12" customHeight="1" x14ac:dyDescent="0.2">
      <c r="A60" s="56" t="str">
        <f>'Pregnant Women Participating'!A52</f>
        <v>Zuni Pueblo, NM</v>
      </c>
      <c r="B60" s="57">
        <v>41</v>
      </c>
      <c r="C60" s="58">
        <v>44</v>
      </c>
      <c r="D60" s="58">
        <v>45</v>
      </c>
      <c r="E60" s="58">
        <v>50</v>
      </c>
      <c r="F60" s="58">
        <v>53</v>
      </c>
      <c r="G60" s="58">
        <v>51</v>
      </c>
      <c r="H60" s="58">
        <v>42</v>
      </c>
      <c r="I60" s="58">
        <v>42</v>
      </c>
      <c r="J60" s="59">
        <v>45</v>
      </c>
      <c r="K60" s="57">
        <f t="shared" si="0"/>
        <v>45.888888888888886</v>
      </c>
    </row>
    <row r="61" spans="1:11" ht="12" customHeight="1" x14ac:dyDescent="0.2">
      <c r="A61" s="56" t="str">
        <f>'Pregnant Women Participating'!A53</f>
        <v>Cherokee Nation, OK</v>
      </c>
      <c r="B61" s="57">
        <v>200</v>
      </c>
      <c r="C61" s="58">
        <v>196</v>
      </c>
      <c r="D61" s="58">
        <v>205</v>
      </c>
      <c r="E61" s="58">
        <v>212</v>
      </c>
      <c r="F61" s="58">
        <v>219</v>
      </c>
      <c r="G61" s="58">
        <v>227</v>
      </c>
      <c r="H61" s="58">
        <v>228</v>
      </c>
      <c r="I61" s="58">
        <v>244</v>
      </c>
      <c r="J61" s="59">
        <v>243</v>
      </c>
      <c r="K61" s="57">
        <f t="shared" si="0"/>
        <v>219.33333333333334</v>
      </c>
    </row>
    <row r="62" spans="1:11" ht="12" customHeight="1" x14ac:dyDescent="0.2">
      <c r="A62" s="56" t="str">
        <f>'Pregnant Women Participating'!A54</f>
        <v>Chickasaw Nation, OK</v>
      </c>
      <c r="B62" s="57">
        <v>189</v>
      </c>
      <c r="C62" s="58">
        <v>182</v>
      </c>
      <c r="D62" s="58">
        <v>175</v>
      </c>
      <c r="E62" s="58">
        <v>179</v>
      </c>
      <c r="F62" s="58">
        <v>179</v>
      </c>
      <c r="G62" s="58">
        <v>174</v>
      </c>
      <c r="H62" s="58">
        <v>189</v>
      </c>
      <c r="I62" s="58">
        <v>174</v>
      </c>
      <c r="J62" s="59">
        <v>169</v>
      </c>
      <c r="K62" s="57">
        <f t="shared" si="0"/>
        <v>178.88888888888889</v>
      </c>
    </row>
    <row r="63" spans="1:11" ht="12" customHeight="1" x14ac:dyDescent="0.2">
      <c r="A63" s="56" t="str">
        <f>'Pregnant Women Participating'!A55</f>
        <v>Choctaw Nation, OK</v>
      </c>
      <c r="B63" s="57">
        <v>172</v>
      </c>
      <c r="C63" s="58">
        <v>175</v>
      </c>
      <c r="D63" s="58">
        <v>164</v>
      </c>
      <c r="E63" s="58">
        <v>178</v>
      </c>
      <c r="F63" s="58">
        <v>175</v>
      </c>
      <c r="G63" s="58">
        <v>160</v>
      </c>
      <c r="H63" s="58">
        <v>175</v>
      </c>
      <c r="I63" s="58">
        <v>175</v>
      </c>
      <c r="J63" s="59">
        <v>181</v>
      </c>
      <c r="K63" s="57">
        <f t="shared" si="0"/>
        <v>172.77777777777777</v>
      </c>
    </row>
    <row r="64" spans="1:11" ht="12" customHeight="1" x14ac:dyDescent="0.2">
      <c r="A64" s="56" t="str">
        <f>'Pregnant Women Participating'!A56</f>
        <v>Citizen Potawatomi Nation, OK</v>
      </c>
      <c r="B64" s="57">
        <v>63</v>
      </c>
      <c r="C64" s="58">
        <v>58</v>
      </c>
      <c r="D64" s="58">
        <v>59</v>
      </c>
      <c r="E64" s="58">
        <v>59</v>
      </c>
      <c r="F64" s="58">
        <v>59</v>
      </c>
      <c r="G64" s="58">
        <v>58</v>
      </c>
      <c r="H64" s="58">
        <v>59</v>
      </c>
      <c r="I64" s="58">
        <v>49</v>
      </c>
      <c r="J64" s="59">
        <v>51</v>
      </c>
      <c r="K64" s="57">
        <f t="shared" si="0"/>
        <v>57.222222222222221</v>
      </c>
    </row>
    <row r="65" spans="1:11" ht="12" customHeight="1" x14ac:dyDescent="0.2">
      <c r="A65" s="56" t="str">
        <f>'Pregnant Women Participating'!A57</f>
        <v>Inter-Tribal Council, OK</v>
      </c>
      <c r="B65" s="57">
        <v>24</v>
      </c>
      <c r="C65" s="58">
        <v>25</v>
      </c>
      <c r="D65" s="58">
        <v>24</v>
      </c>
      <c r="E65" s="58">
        <v>24</v>
      </c>
      <c r="F65" s="58">
        <v>25</v>
      </c>
      <c r="G65" s="58">
        <v>23</v>
      </c>
      <c r="H65" s="58">
        <v>20</v>
      </c>
      <c r="I65" s="58">
        <v>20</v>
      </c>
      <c r="J65" s="59">
        <v>20</v>
      </c>
      <c r="K65" s="57">
        <f t="shared" si="0"/>
        <v>22.777777777777779</v>
      </c>
    </row>
    <row r="66" spans="1:11" ht="12" customHeight="1" x14ac:dyDescent="0.2">
      <c r="A66" s="56" t="str">
        <f>'Pregnant Women Participating'!A58</f>
        <v>Muscogee Creek Nation, OK</v>
      </c>
      <c r="B66" s="57">
        <v>72</v>
      </c>
      <c r="C66" s="58">
        <v>71</v>
      </c>
      <c r="D66" s="58">
        <v>69</v>
      </c>
      <c r="E66" s="58">
        <v>70</v>
      </c>
      <c r="F66" s="58">
        <v>68</v>
      </c>
      <c r="G66" s="58">
        <v>68</v>
      </c>
      <c r="H66" s="58">
        <v>72</v>
      </c>
      <c r="I66" s="58">
        <v>65</v>
      </c>
      <c r="J66" s="59">
        <v>60</v>
      </c>
      <c r="K66" s="57">
        <f t="shared" si="0"/>
        <v>68.333333333333329</v>
      </c>
    </row>
    <row r="67" spans="1:11" ht="12" customHeight="1" x14ac:dyDescent="0.2">
      <c r="A67" s="56" t="str">
        <f>'Pregnant Women Participating'!A59</f>
        <v>Osage Tribal Council, OK</v>
      </c>
      <c r="B67" s="57">
        <v>75</v>
      </c>
      <c r="C67" s="58">
        <v>70</v>
      </c>
      <c r="D67" s="58">
        <v>65</v>
      </c>
      <c r="E67" s="58">
        <v>69</v>
      </c>
      <c r="F67" s="58">
        <v>69</v>
      </c>
      <c r="G67" s="58">
        <v>76</v>
      </c>
      <c r="H67" s="58">
        <v>72</v>
      </c>
      <c r="I67" s="58">
        <v>76</v>
      </c>
      <c r="J67" s="59">
        <v>77</v>
      </c>
      <c r="K67" s="57">
        <f t="shared" si="0"/>
        <v>72.111111111111114</v>
      </c>
    </row>
    <row r="68" spans="1:11" ht="12" customHeight="1" x14ac:dyDescent="0.2">
      <c r="A68" s="56" t="str">
        <f>'Pregnant Women Participating'!A60</f>
        <v>Otoe-Missouria Tribe, OK</v>
      </c>
      <c r="B68" s="57">
        <v>12</v>
      </c>
      <c r="C68" s="58">
        <v>11</v>
      </c>
      <c r="D68" s="58">
        <v>7</v>
      </c>
      <c r="E68" s="58">
        <v>4</v>
      </c>
      <c r="F68" s="58">
        <v>5</v>
      </c>
      <c r="G68" s="58">
        <v>8</v>
      </c>
      <c r="H68" s="58">
        <v>10</v>
      </c>
      <c r="I68" s="58">
        <v>12</v>
      </c>
      <c r="J68" s="59">
        <v>16</v>
      </c>
      <c r="K68" s="57">
        <f t="shared" si="0"/>
        <v>9.4444444444444446</v>
      </c>
    </row>
    <row r="69" spans="1:11" ht="12" customHeight="1" x14ac:dyDescent="0.2">
      <c r="A69" s="56" t="str">
        <f>'Pregnant Women Participating'!A61</f>
        <v>Wichita, Caddo &amp; Delaware (WCD), OK</v>
      </c>
      <c r="B69" s="57">
        <v>118</v>
      </c>
      <c r="C69" s="58">
        <v>112</v>
      </c>
      <c r="D69" s="58">
        <v>111</v>
      </c>
      <c r="E69" s="58">
        <v>115</v>
      </c>
      <c r="F69" s="58">
        <v>115</v>
      </c>
      <c r="G69" s="58">
        <v>124</v>
      </c>
      <c r="H69" s="58">
        <v>135</v>
      </c>
      <c r="I69" s="58">
        <v>145</v>
      </c>
      <c r="J69" s="59">
        <v>139</v>
      </c>
      <c r="K69" s="57">
        <f t="shared" si="0"/>
        <v>123.77777777777777</v>
      </c>
    </row>
    <row r="70" spans="1:11" s="64" customFormat="1" ht="24.75" customHeight="1" x14ac:dyDescent="0.2">
      <c r="A70" s="60" t="e">
        <f>'Pregnant Women Participating'!#REF!</f>
        <v>#REF!</v>
      </c>
      <c r="B70" s="61">
        <v>39126</v>
      </c>
      <c r="C70" s="62">
        <v>38575</v>
      </c>
      <c r="D70" s="62">
        <v>37666</v>
      </c>
      <c r="E70" s="62">
        <v>38164</v>
      </c>
      <c r="F70" s="62">
        <v>38385</v>
      </c>
      <c r="G70" s="62">
        <v>38674</v>
      </c>
      <c r="H70" s="62">
        <v>39386</v>
      </c>
      <c r="I70" s="62">
        <v>39752</v>
      </c>
      <c r="J70" s="63">
        <v>39355</v>
      </c>
      <c r="K70" s="61">
        <f t="shared" si="0"/>
        <v>38787</v>
      </c>
    </row>
    <row r="71" spans="1:11" ht="12" customHeight="1" x14ac:dyDescent="0.2">
      <c r="A71" s="56" t="str">
        <f>'Pregnant Women Participating'!A62</f>
        <v>Colorado</v>
      </c>
      <c r="B71" s="57">
        <v>5014</v>
      </c>
      <c r="C71" s="58">
        <v>4971</v>
      </c>
      <c r="D71" s="58">
        <v>4940</v>
      </c>
      <c r="E71" s="58">
        <v>5006</v>
      </c>
      <c r="F71" s="58">
        <v>5106</v>
      </c>
      <c r="G71" s="58">
        <v>5142</v>
      </c>
      <c r="H71" s="58">
        <v>5118</v>
      </c>
      <c r="I71" s="58">
        <v>5234</v>
      </c>
      <c r="J71" s="59">
        <v>5203</v>
      </c>
      <c r="K71" s="57">
        <f t="shared" si="0"/>
        <v>5081.5555555555557</v>
      </c>
    </row>
    <row r="72" spans="1:11" ht="12" customHeight="1" x14ac:dyDescent="0.2">
      <c r="A72" s="56" t="str">
        <f>'Pregnant Women Participating'!A63</f>
        <v>Kansas</v>
      </c>
      <c r="B72" s="57">
        <v>2212</v>
      </c>
      <c r="C72" s="58">
        <v>2200</v>
      </c>
      <c r="D72" s="58">
        <v>2115</v>
      </c>
      <c r="E72" s="58">
        <v>2119</v>
      </c>
      <c r="F72" s="58">
        <v>2134</v>
      </c>
      <c r="G72" s="58">
        <v>2148</v>
      </c>
      <c r="H72" s="58">
        <v>2141</v>
      </c>
      <c r="I72" s="58">
        <v>2181</v>
      </c>
      <c r="J72" s="59">
        <v>2196</v>
      </c>
      <c r="K72" s="57">
        <f t="shared" si="0"/>
        <v>2160.6666666666665</v>
      </c>
    </row>
    <row r="73" spans="1:11" ht="12" customHeight="1" x14ac:dyDescent="0.2">
      <c r="A73" s="56" t="str">
        <f>'Pregnant Women Participating'!A64</f>
        <v>Missouri</v>
      </c>
      <c r="B73" s="57">
        <v>4031</v>
      </c>
      <c r="C73" s="58">
        <v>4000</v>
      </c>
      <c r="D73" s="58">
        <v>3942</v>
      </c>
      <c r="E73" s="58">
        <v>3808</v>
      </c>
      <c r="F73" s="58">
        <v>3877</v>
      </c>
      <c r="G73" s="58">
        <v>3939</v>
      </c>
      <c r="H73" s="58">
        <v>3968</v>
      </c>
      <c r="I73" s="58">
        <v>4045</v>
      </c>
      <c r="J73" s="59">
        <v>4036</v>
      </c>
      <c r="K73" s="57">
        <f t="shared" si="0"/>
        <v>3960.6666666666665</v>
      </c>
    </row>
    <row r="74" spans="1:11" ht="12" customHeight="1" x14ac:dyDescent="0.2">
      <c r="A74" s="56" t="str">
        <f>'Pregnant Women Participating'!A65</f>
        <v>Montana</v>
      </c>
      <c r="B74" s="57">
        <v>811</v>
      </c>
      <c r="C74" s="58">
        <v>768</v>
      </c>
      <c r="D74" s="58">
        <v>768</v>
      </c>
      <c r="E74" s="58">
        <v>759</v>
      </c>
      <c r="F74" s="58">
        <v>756</v>
      </c>
      <c r="G74" s="58">
        <v>794</v>
      </c>
      <c r="H74" s="58">
        <v>830</v>
      </c>
      <c r="I74" s="58">
        <v>840</v>
      </c>
      <c r="J74" s="59">
        <v>810</v>
      </c>
      <c r="K74" s="57">
        <f t="shared" si="0"/>
        <v>792.88888888888891</v>
      </c>
    </row>
    <row r="75" spans="1:11" ht="12" customHeight="1" x14ac:dyDescent="0.2">
      <c r="A75" s="56" t="str">
        <f>'Pregnant Women Participating'!A66</f>
        <v>Nebraska</v>
      </c>
      <c r="B75" s="57">
        <v>1296</v>
      </c>
      <c r="C75" s="58">
        <v>1302</v>
      </c>
      <c r="D75" s="58">
        <v>1305</v>
      </c>
      <c r="E75" s="58">
        <v>1296</v>
      </c>
      <c r="F75" s="58">
        <v>1311</v>
      </c>
      <c r="G75" s="58">
        <v>1308</v>
      </c>
      <c r="H75" s="58">
        <v>1339</v>
      </c>
      <c r="I75" s="58">
        <v>1354</v>
      </c>
      <c r="J75" s="59">
        <v>1316</v>
      </c>
      <c r="K75" s="57">
        <f t="shared" si="0"/>
        <v>1314.1111111111111</v>
      </c>
    </row>
    <row r="76" spans="1:11" ht="12" customHeight="1" x14ac:dyDescent="0.2">
      <c r="A76" s="56" t="str">
        <f>'Pregnant Women Participating'!A67</f>
        <v>North Dakota</v>
      </c>
      <c r="B76" s="57">
        <v>455</v>
      </c>
      <c r="C76" s="58">
        <v>448</v>
      </c>
      <c r="D76" s="58">
        <v>440</v>
      </c>
      <c r="E76" s="58">
        <v>440</v>
      </c>
      <c r="F76" s="58">
        <v>429</v>
      </c>
      <c r="G76" s="58">
        <v>437</v>
      </c>
      <c r="H76" s="58">
        <v>417</v>
      </c>
      <c r="I76" s="58">
        <v>403</v>
      </c>
      <c r="J76" s="59">
        <v>396</v>
      </c>
      <c r="K76" s="57">
        <f t="shared" si="0"/>
        <v>429.44444444444446</v>
      </c>
    </row>
    <row r="77" spans="1:11" ht="12" customHeight="1" x14ac:dyDescent="0.2">
      <c r="A77" s="56" t="str">
        <f>'Pregnant Women Participating'!A68</f>
        <v>South Dakota</v>
      </c>
      <c r="B77" s="57">
        <v>582</v>
      </c>
      <c r="C77" s="58">
        <v>569</v>
      </c>
      <c r="D77" s="58">
        <v>562</v>
      </c>
      <c r="E77" s="58">
        <v>572</v>
      </c>
      <c r="F77" s="58">
        <v>580</v>
      </c>
      <c r="G77" s="58">
        <v>554</v>
      </c>
      <c r="H77" s="58">
        <v>589</v>
      </c>
      <c r="I77" s="58">
        <v>594</v>
      </c>
      <c r="J77" s="59">
        <v>573</v>
      </c>
      <c r="K77" s="57">
        <f t="shared" si="0"/>
        <v>575</v>
      </c>
    </row>
    <row r="78" spans="1:11" ht="12" customHeight="1" x14ac:dyDescent="0.2">
      <c r="A78" s="56" t="str">
        <f>'Pregnant Women Participating'!A69</f>
        <v>Wyoming</v>
      </c>
      <c r="B78" s="57">
        <v>473</v>
      </c>
      <c r="C78" s="58">
        <v>412</v>
      </c>
      <c r="D78" s="58">
        <v>400</v>
      </c>
      <c r="E78" s="58">
        <v>418</v>
      </c>
      <c r="F78" s="58">
        <v>432</v>
      </c>
      <c r="G78" s="58">
        <v>424</v>
      </c>
      <c r="H78" s="58">
        <v>430</v>
      </c>
      <c r="I78" s="58">
        <v>398</v>
      </c>
      <c r="J78" s="59">
        <v>384</v>
      </c>
      <c r="K78" s="57">
        <f t="shared" si="0"/>
        <v>419</v>
      </c>
    </row>
    <row r="79" spans="1:11" ht="12" customHeight="1" x14ac:dyDescent="0.2">
      <c r="A79" s="56" t="str">
        <f>'Pregnant Women Participating'!A70</f>
        <v>Ute Mountain Ute Tribe, CO</v>
      </c>
      <c r="B79" s="57">
        <v>8</v>
      </c>
      <c r="C79" s="58">
        <v>6</v>
      </c>
      <c r="D79" s="58">
        <v>4</v>
      </c>
      <c r="E79" s="58">
        <v>5</v>
      </c>
      <c r="F79" s="58">
        <v>7</v>
      </c>
      <c r="G79" s="58">
        <v>1</v>
      </c>
      <c r="H79" s="58">
        <v>2</v>
      </c>
      <c r="I79" s="58">
        <v>3</v>
      </c>
      <c r="J79" s="59">
        <v>4</v>
      </c>
      <c r="K79" s="57">
        <f t="shared" si="0"/>
        <v>4.4444444444444446</v>
      </c>
    </row>
    <row r="80" spans="1:11" ht="12" customHeight="1" x14ac:dyDescent="0.2">
      <c r="A80" s="56" t="str">
        <f>'Pregnant Women Participating'!A71</f>
        <v>Omaha Sioux, NE</v>
      </c>
      <c r="B80" s="57">
        <v>2</v>
      </c>
      <c r="C80" s="58">
        <v>3</v>
      </c>
      <c r="D80" s="58">
        <v>3</v>
      </c>
      <c r="E80" s="58">
        <v>4</v>
      </c>
      <c r="F80" s="58">
        <v>4</v>
      </c>
      <c r="G80" s="58">
        <v>6</v>
      </c>
      <c r="H80" s="58">
        <v>5</v>
      </c>
      <c r="I80" s="58">
        <v>5</v>
      </c>
      <c r="J80" s="59">
        <v>5</v>
      </c>
      <c r="K80" s="57">
        <f t="shared" si="0"/>
        <v>4.1111111111111107</v>
      </c>
    </row>
    <row r="81" spans="1:11" ht="12" customHeight="1" x14ac:dyDescent="0.2">
      <c r="A81" s="56" t="str">
        <f>'Pregnant Women Participating'!A72</f>
        <v>Santee Sioux, NE</v>
      </c>
      <c r="B81" s="57">
        <v>1</v>
      </c>
      <c r="C81" s="58">
        <v>1</v>
      </c>
      <c r="D81" s="58">
        <v>1</v>
      </c>
      <c r="E81" s="58">
        <v>1</v>
      </c>
      <c r="F81" s="58">
        <v>1</v>
      </c>
      <c r="G81" s="58">
        <v>1</v>
      </c>
      <c r="H81" s="58">
        <v>1</v>
      </c>
      <c r="I81" s="58">
        <v>3</v>
      </c>
      <c r="J81" s="59">
        <v>3</v>
      </c>
      <c r="K81" s="57">
        <f t="shared" si="0"/>
        <v>1.4444444444444444</v>
      </c>
    </row>
    <row r="82" spans="1:11" ht="12" customHeight="1" x14ac:dyDescent="0.2">
      <c r="A82" s="56" t="str">
        <f>'Pregnant Women Participating'!A73</f>
        <v>Winnebago Tribe, NE</v>
      </c>
      <c r="B82" s="57">
        <v>4</v>
      </c>
      <c r="C82" s="58">
        <v>2</v>
      </c>
      <c r="D82" s="58">
        <v>0</v>
      </c>
      <c r="E82" s="58">
        <v>1</v>
      </c>
      <c r="F82" s="58">
        <v>1</v>
      </c>
      <c r="G82" s="58">
        <v>1</v>
      </c>
      <c r="H82" s="58">
        <v>2</v>
      </c>
      <c r="I82" s="58">
        <v>2</v>
      </c>
      <c r="J82" s="59">
        <v>2</v>
      </c>
      <c r="K82" s="57">
        <f t="shared" si="0"/>
        <v>1.6666666666666667</v>
      </c>
    </row>
    <row r="83" spans="1:11" ht="12" customHeight="1" x14ac:dyDescent="0.2">
      <c r="A83" s="56" t="str">
        <f>'Pregnant Women Participating'!A74</f>
        <v>Standing Rock Sioux Tribe, ND</v>
      </c>
      <c r="B83" s="57">
        <v>10</v>
      </c>
      <c r="C83" s="58">
        <v>6</v>
      </c>
      <c r="D83" s="58">
        <v>5</v>
      </c>
      <c r="E83" s="58">
        <v>6</v>
      </c>
      <c r="F83" s="58">
        <v>4</v>
      </c>
      <c r="G83" s="58">
        <v>3</v>
      </c>
      <c r="H83" s="58">
        <v>3</v>
      </c>
      <c r="I83" s="58">
        <v>4</v>
      </c>
      <c r="J83" s="59">
        <v>5</v>
      </c>
      <c r="K83" s="57">
        <f t="shared" si="0"/>
        <v>5.1111111111111107</v>
      </c>
    </row>
    <row r="84" spans="1:11" ht="12" customHeight="1" x14ac:dyDescent="0.2">
      <c r="A84" s="56" t="str">
        <f>'Pregnant Women Participating'!A75</f>
        <v>Three Affiliated Tribes, ND</v>
      </c>
      <c r="B84" s="57">
        <v>2</v>
      </c>
      <c r="C84" s="58">
        <v>2</v>
      </c>
      <c r="D84" s="58">
        <v>2</v>
      </c>
      <c r="E84" s="58">
        <v>2</v>
      </c>
      <c r="F84" s="58">
        <v>2</v>
      </c>
      <c r="G84" s="58">
        <v>3</v>
      </c>
      <c r="H84" s="58">
        <v>3</v>
      </c>
      <c r="I84" s="58">
        <v>3</v>
      </c>
      <c r="J84" s="59">
        <v>5</v>
      </c>
      <c r="K84" s="57">
        <f t="shared" si="0"/>
        <v>2.6666666666666665</v>
      </c>
    </row>
    <row r="85" spans="1:11" ht="12" customHeight="1" x14ac:dyDescent="0.2">
      <c r="A85" s="56" t="str">
        <f>'Pregnant Women Participating'!A76</f>
        <v>Cheyenne River Sioux, SD</v>
      </c>
      <c r="B85" s="57">
        <v>18</v>
      </c>
      <c r="C85" s="58">
        <v>17</v>
      </c>
      <c r="D85" s="58">
        <v>18</v>
      </c>
      <c r="E85" s="58">
        <v>16</v>
      </c>
      <c r="F85" s="58">
        <v>14</v>
      </c>
      <c r="G85" s="58">
        <v>9</v>
      </c>
      <c r="H85" s="58">
        <v>9</v>
      </c>
      <c r="I85" s="58">
        <v>11</v>
      </c>
      <c r="J85" s="59">
        <v>10</v>
      </c>
      <c r="K85" s="57">
        <f t="shared" si="0"/>
        <v>13.555555555555555</v>
      </c>
    </row>
    <row r="86" spans="1:11" ht="12" customHeight="1" x14ac:dyDescent="0.2">
      <c r="A86" s="56" t="str">
        <f>'Pregnant Women Participating'!A77</f>
        <v>Rosebud Sioux, SD</v>
      </c>
      <c r="B86" s="57">
        <v>47</v>
      </c>
      <c r="C86" s="58">
        <v>40</v>
      </c>
      <c r="D86" s="58">
        <v>35</v>
      </c>
      <c r="E86" s="58">
        <v>31</v>
      </c>
      <c r="F86" s="58">
        <v>27</v>
      </c>
      <c r="G86" s="58">
        <v>24</v>
      </c>
      <c r="H86" s="58">
        <v>25</v>
      </c>
      <c r="I86" s="58">
        <v>20</v>
      </c>
      <c r="J86" s="59">
        <v>23</v>
      </c>
      <c r="K86" s="57">
        <f t="shared" si="0"/>
        <v>30.222222222222221</v>
      </c>
    </row>
    <row r="87" spans="1:11" ht="12" customHeight="1" x14ac:dyDescent="0.2">
      <c r="A87" s="56" t="str">
        <f>'Pregnant Women Participating'!A78</f>
        <v>Northern Arapahoe, WY</v>
      </c>
      <c r="B87" s="57">
        <v>8</v>
      </c>
      <c r="C87" s="58">
        <v>10</v>
      </c>
      <c r="D87" s="58">
        <v>8</v>
      </c>
      <c r="E87" s="58">
        <v>11</v>
      </c>
      <c r="F87" s="58">
        <v>10</v>
      </c>
      <c r="G87" s="58">
        <v>12</v>
      </c>
      <c r="H87" s="58">
        <v>15</v>
      </c>
      <c r="I87" s="58">
        <v>11</v>
      </c>
      <c r="J87" s="59">
        <v>12</v>
      </c>
      <c r="K87" s="57">
        <f t="shared" si="0"/>
        <v>10.777777777777779</v>
      </c>
    </row>
    <row r="88" spans="1:11" ht="12" customHeight="1" x14ac:dyDescent="0.2">
      <c r="A88" s="56" t="str">
        <f>'Pregnant Women Participating'!A79</f>
        <v>Shoshone Tribe, WY</v>
      </c>
      <c r="B88" s="57">
        <v>5</v>
      </c>
      <c r="C88" s="58">
        <v>3</v>
      </c>
      <c r="D88" s="58">
        <v>2</v>
      </c>
      <c r="E88" s="58">
        <v>4</v>
      </c>
      <c r="F88" s="58">
        <v>3</v>
      </c>
      <c r="G88" s="58">
        <v>2</v>
      </c>
      <c r="H88" s="58">
        <v>2</v>
      </c>
      <c r="I88" s="58">
        <v>2</v>
      </c>
      <c r="J88" s="59">
        <v>3</v>
      </c>
      <c r="K88" s="57">
        <f t="shared" si="0"/>
        <v>2.8888888888888888</v>
      </c>
    </row>
    <row r="89" spans="1:11" s="64" customFormat="1" ht="24.75" customHeight="1" x14ac:dyDescent="0.2">
      <c r="A89" s="60" t="e">
        <f>'Pregnant Women Participating'!#REF!</f>
        <v>#REF!</v>
      </c>
      <c r="B89" s="61">
        <v>14979</v>
      </c>
      <c r="C89" s="62">
        <v>14760</v>
      </c>
      <c r="D89" s="62">
        <v>14550</v>
      </c>
      <c r="E89" s="62">
        <v>14499</v>
      </c>
      <c r="F89" s="62">
        <v>14698</v>
      </c>
      <c r="G89" s="62">
        <v>14808</v>
      </c>
      <c r="H89" s="62">
        <v>14899</v>
      </c>
      <c r="I89" s="62">
        <v>15113</v>
      </c>
      <c r="J89" s="63">
        <v>14986</v>
      </c>
      <c r="K89" s="61">
        <f t="shared" si="0"/>
        <v>14810.222222222223</v>
      </c>
    </row>
    <row r="90" spans="1:11" ht="12" customHeight="1" x14ac:dyDescent="0.2">
      <c r="A90" s="65" t="str">
        <f>'Pregnant Women Participating'!A80</f>
        <v>Alaska</v>
      </c>
      <c r="B90" s="57">
        <v>860</v>
      </c>
      <c r="C90" s="58">
        <v>866</v>
      </c>
      <c r="D90" s="58">
        <v>853</v>
      </c>
      <c r="E90" s="58">
        <v>861</v>
      </c>
      <c r="F90" s="58">
        <v>869</v>
      </c>
      <c r="G90" s="58">
        <v>897</v>
      </c>
      <c r="H90" s="58">
        <v>919</v>
      </c>
      <c r="I90" s="58">
        <v>900</v>
      </c>
      <c r="J90" s="59">
        <v>1142</v>
      </c>
      <c r="K90" s="57">
        <f t="shared" si="0"/>
        <v>907.44444444444446</v>
      </c>
    </row>
    <row r="91" spans="1:11" ht="12" customHeight="1" x14ac:dyDescent="0.2">
      <c r="A91" s="65" t="str">
        <f>'Pregnant Women Participating'!A81</f>
        <v>American Samoa</v>
      </c>
      <c r="B91" s="57">
        <v>42</v>
      </c>
      <c r="C91" s="58">
        <v>45</v>
      </c>
      <c r="D91" s="58">
        <v>42</v>
      </c>
      <c r="E91" s="58">
        <v>38</v>
      </c>
      <c r="F91" s="58">
        <v>38</v>
      </c>
      <c r="G91" s="58">
        <v>44</v>
      </c>
      <c r="H91" s="58">
        <v>37</v>
      </c>
      <c r="I91" s="58">
        <v>40</v>
      </c>
      <c r="J91" s="59">
        <v>37</v>
      </c>
      <c r="K91" s="57">
        <f t="shared" si="0"/>
        <v>40.333333333333336</v>
      </c>
    </row>
    <row r="92" spans="1:11" ht="12" customHeight="1" x14ac:dyDescent="0.2">
      <c r="A92" s="65" t="str">
        <f>'Pregnant Women Participating'!A82</f>
        <v>California</v>
      </c>
      <c r="B92" s="57">
        <v>44873</v>
      </c>
      <c r="C92" s="58">
        <v>44813</v>
      </c>
      <c r="D92" s="58">
        <v>44558</v>
      </c>
      <c r="E92" s="58">
        <v>44732</v>
      </c>
      <c r="F92" s="58">
        <v>45116</v>
      </c>
      <c r="G92" s="58">
        <v>45500</v>
      </c>
      <c r="H92" s="58">
        <v>45864</v>
      </c>
      <c r="I92" s="58">
        <v>46217</v>
      </c>
      <c r="J92" s="59">
        <v>46092</v>
      </c>
      <c r="K92" s="57">
        <f t="shared" si="0"/>
        <v>45307.222222222219</v>
      </c>
    </row>
    <row r="93" spans="1:11" ht="12" customHeight="1" x14ac:dyDescent="0.2">
      <c r="A93" s="65" t="str">
        <f>'Pregnant Women Participating'!A83</f>
        <v>Guam</v>
      </c>
      <c r="B93" s="57">
        <v>173</v>
      </c>
      <c r="C93" s="58">
        <v>179</v>
      </c>
      <c r="D93" s="58">
        <v>172</v>
      </c>
      <c r="E93" s="58">
        <v>184</v>
      </c>
      <c r="F93" s="58">
        <v>173</v>
      </c>
      <c r="G93" s="58">
        <v>179</v>
      </c>
      <c r="H93" s="58">
        <v>178</v>
      </c>
      <c r="I93" s="58">
        <v>169</v>
      </c>
      <c r="J93" s="59">
        <v>173</v>
      </c>
      <c r="K93" s="57">
        <f t="shared" si="0"/>
        <v>175.55555555555554</v>
      </c>
    </row>
    <row r="94" spans="1:11" ht="12" customHeight="1" x14ac:dyDescent="0.2">
      <c r="A94" s="65" t="str">
        <f>'Pregnant Women Participating'!A84</f>
        <v>Hawaii</v>
      </c>
      <c r="B94" s="57">
        <v>1433</v>
      </c>
      <c r="C94" s="58">
        <v>1436</v>
      </c>
      <c r="D94" s="58">
        <v>1474</v>
      </c>
      <c r="E94" s="58">
        <v>1509</v>
      </c>
      <c r="F94" s="58">
        <v>1522</v>
      </c>
      <c r="G94" s="58">
        <v>1556</v>
      </c>
      <c r="H94" s="58">
        <v>1550</v>
      </c>
      <c r="I94" s="58">
        <v>1573</v>
      </c>
      <c r="J94" s="59">
        <v>1567</v>
      </c>
      <c r="K94" s="57">
        <f t="shared" si="0"/>
        <v>1513.3333333333333</v>
      </c>
    </row>
    <row r="95" spans="1:11" ht="12" customHeight="1" x14ac:dyDescent="0.2">
      <c r="A95" s="65" t="str">
        <f>'Pregnant Women Participating'!A85</f>
        <v>Idaho</v>
      </c>
      <c r="B95" s="57">
        <v>2047</v>
      </c>
      <c r="C95" s="58">
        <v>2050</v>
      </c>
      <c r="D95" s="58">
        <v>2071</v>
      </c>
      <c r="E95" s="58">
        <v>2095</v>
      </c>
      <c r="F95" s="58">
        <v>2143</v>
      </c>
      <c r="G95" s="58">
        <v>2191</v>
      </c>
      <c r="H95" s="58">
        <v>2197</v>
      </c>
      <c r="I95" s="58">
        <v>2220</v>
      </c>
      <c r="J95" s="59">
        <v>2216</v>
      </c>
      <c r="K95" s="57">
        <f t="shared" si="0"/>
        <v>2136.6666666666665</v>
      </c>
    </row>
    <row r="96" spans="1:11" ht="12" customHeight="1" x14ac:dyDescent="0.2">
      <c r="A96" s="65" t="str">
        <f>'Pregnant Women Participating'!A86</f>
        <v>Nevada</v>
      </c>
      <c r="B96" s="57">
        <v>2076</v>
      </c>
      <c r="C96" s="58">
        <v>2067</v>
      </c>
      <c r="D96" s="58">
        <v>1997</v>
      </c>
      <c r="E96" s="58">
        <v>1965</v>
      </c>
      <c r="F96" s="58">
        <v>1980</v>
      </c>
      <c r="G96" s="58">
        <v>1996</v>
      </c>
      <c r="H96" s="58">
        <v>2028</v>
      </c>
      <c r="I96" s="58">
        <v>2031</v>
      </c>
      <c r="J96" s="59">
        <v>1974</v>
      </c>
      <c r="K96" s="57">
        <f t="shared" si="0"/>
        <v>2012.6666666666667</v>
      </c>
    </row>
    <row r="97" spans="1:11" ht="12" customHeight="1" x14ac:dyDescent="0.2">
      <c r="A97" s="65" t="str">
        <f>'Pregnant Women Participating'!A87</f>
        <v>Oregon</v>
      </c>
      <c r="B97" s="57">
        <v>5291</v>
      </c>
      <c r="C97" s="58">
        <v>5285</v>
      </c>
      <c r="D97" s="58">
        <v>5354</v>
      </c>
      <c r="E97" s="58">
        <v>5386</v>
      </c>
      <c r="F97" s="58">
        <v>5430</v>
      </c>
      <c r="G97" s="58">
        <v>5495</v>
      </c>
      <c r="H97" s="58">
        <v>5531</v>
      </c>
      <c r="I97" s="58">
        <v>5571</v>
      </c>
      <c r="J97" s="59">
        <v>5469</v>
      </c>
      <c r="K97" s="57">
        <f t="shared" si="0"/>
        <v>5423.5555555555557</v>
      </c>
    </row>
    <row r="98" spans="1:11" ht="12" customHeight="1" x14ac:dyDescent="0.2">
      <c r="A98" s="65" t="str">
        <f>'Pregnant Women Participating'!A88</f>
        <v>Washington</v>
      </c>
      <c r="B98" s="57">
        <v>6817</v>
      </c>
      <c r="C98" s="58">
        <v>6762</v>
      </c>
      <c r="D98" s="58">
        <v>6751</v>
      </c>
      <c r="E98" s="58">
        <v>6845</v>
      </c>
      <c r="F98" s="58">
        <v>6947</v>
      </c>
      <c r="G98" s="58">
        <v>7000</v>
      </c>
      <c r="H98" s="58">
        <v>6951</v>
      </c>
      <c r="I98" s="58">
        <v>6962</v>
      </c>
      <c r="J98" s="59">
        <v>6941</v>
      </c>
      <c r="K98" s="57">
        <f t="shared" si="0"/>
        <v>6886.2222222222226</v>
      </c>
    </row>
    <row r="99" spans="1:11" ht="12" customHeight="1" x14ac:dyDescent="0.2">
      <c r="A99" s="65" t="str">
        <f>'Pregnant Women Participating'!A89</f>
        <v>Northern Marianas</v>
      </c>
      <c r="B99" s="57">
        <v>93</v>
      </c>
      <c r="C99" s="58">
        <v>99</v>
      </c>
      <c r="D99" s="58">
        <v>96</v>
      </c>
      <c r="E99" s="58">
        <v>109</v>
      </c>
      <c r="F99" s="58">
        <v>110</v>
      </c>
      <c r="G99" s="58">
        <v>96</v>
      </c>
      <c r="H99" s="58">
        <v>98</v>
      </c>
      <c r="I99" s="58">
        <v>95</v>
      </c>
      <c r="J99" s="59">
        <v>92</v>
      </c>
      <c r="K99" s="57">
        <f t="shared" si="0"/>
        <v>98.666666666666671</v>
      </c>
    </row>
    <row r="100" spans="1:11" ht="12" customHeight="1" x14ac:dyDescent="0.2">
      <c r="A100" s="65" t="str">
        <f>'Pregnant Women Participating'!A90</f>
        <v>Inter-Tribal Council, NV</v>
      </c>
      <c r="B100" s="57">
        <v>13</v>
      </c>
      <c r="C100" s="58">
        <v>7</v>
      </c>
      <c r="D100" s="58">
        <v>9</v>
      </c>
      <c r="E100" s="58">
        <v>14</v>
      </c>
      <c r="F100" s="58">
        <v>12</v>
      </c>
      <c r="G100" s="58">
        <v>16</v>
      </c>
      <c r="H100" s="58">
        <v>14</v>
      </c>
      <c r="I100" s="58">
        <v>14</v>
      </c>
      <c r="J100" s="59">
        <v>9</v>
      </c>
      <c r="K100" s="57">
        <f t="shared" si="0"/>
        <v>12</v>
      </c>
    </row>
    <row r="101" spans="1:11" s="64" customFormat="1" ht="24.75" customHeight="1" x14ac:dyDescent="0.2">
      <c r="A101" s="60" t="e">
        <f>'Pregnant Women Participating'!#REF!</f>
        <v>#REF!</v>
      </c>
      <c r="B101" s="61">
        <v>63718</v>
      </c>
      <c r="C101" s="62">
        <v>63609</v>
      </c>
      <c r="D101" s="62">
        <v>63377</v>
      </c>
      <c r="E101" s="62">
        <v>63738</v>
      </c>
      <c r="F101" s="62">
        <v>64340</v>
      </c>
      <c r="G101" s="62">
        <v>64970</v>
      </c>
      <c r="H101" s="62">
        <v>65367</v>
      </c>
      <c r="I101" s="62">
        <v>65792</v>
      </c>
      <c r="J101" s="63">
        <v>65712</v>
      </c>
      <c r="K101" s="61">
        <f t="shared" si="0"/>
        <v>64513.666666666664</v>
      </c>
    </row>
    <row r="102" spans="1:11" s="70" customFormat="1" ht="16.5" customHeight="1" thickBot="1" x14ac:dyDescent="0.25">
      <c r="A102" s="66" t="e">
        <f>'Pregnant Women Participating'!#REF!</f>
        <v>#REF!</v>
      </c>
      <c r="B102" s="67">
        <v>236224</v>
      </c>
      <c r="C102" s="68">
        <v>235447</v>
      </c>
      <c r="D102" s="68">
        <v>232723</v>
      </c>
      <c r="E102" s="68">
        <v>234077</v>
      </c>
      <c r="F102" s="68">
        <v>236836</v>
      </c>
      <c r="G102" s="68">
        <v>239767</v>
      </c>
      <c r="H102" s="68">
        <v>242416</v>
      </c>
      <c r="I102" s="68">
        <v>244602</v>
      </c>
      <c r="J102" s="69">
        <v>242761</v>
      </c>
      <c r="K102" s="67">
        <f t="shared" si="0"/>
        <v>238317</v>
      </c>
    </row>
    <row r="103" spans="1:11" ht="12.75" customHeight="1" thickTop="1" x14ac:dyDescent="0.2">
      <c r="A103" s="71"/>
    </row>
    <row r="104" spans="1:11" x14ac:dyDescent="0.2">
      <c r="A104" s="71"/>
    </row>
    <row r="105" spans="1:11" s="72" customFormat="1" ht="12.75" x14ac:dyDescent="0.2">
      <c r="A105" s="47" t="s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5"/>
  <sheetViews>
    <sheetView workbookViewId="0"/>
  </sheetViews>
  <sheetFormatPr defaultColWidth="9.140625" defaultRowHeight="12" x14ac:dyDescent="0.2"/>
  <cols>
    <col min="1" max="1" width="34.7109375" style="49" customWidth="1"/>
    <col min="2" max="9" width="11.7109375" style="49" customWidth="1"/>
    <col min="10" max="11" width="13.7109375" style="49" customWidth="1"/>
    <col min="12" max="16384" width="9.140625" style="49"/>
  </cols>
  <sheetData>
    <row r="1" spans="1:11" ht="12" customHeight="1" x14ac:dyDescent="0.2">
      <c r="A1" s="47" t="s">
        <v>24</v>
      </c>
      <c r="B1" s="48"/>
      <c r="C1" s="48"/>
      <c r="D1" s="48"/>
      <c r="E1" s="48"/>
      <c r="F1" s="48"/>
      <c r="G1" s="48"/>
      <c r="H1" s="48"/>
      <c r="I1" s="48"/>
      <c r="J1" s="48"/>
    </row>
    <row r="2" spans="1:11" ht="12" customHeight="1" x14ac:dyDescent="0.2">
      <c r="A2" s="47" t="e">
        <f>'Pregnant Women Participating'!#REF!</f>
        <v>#REF!</v>
      </c>
      <c r="B2" s="48"/>
      <c r="C2" s="48"/>
      <c r="D2" s="48"/>
      <c r="E2" s="48"/>
      <c r="F2" s="48"/>
      <c r="G2" s="48"/>
      <c r="H2" s="48"/>
      <c r="I2" s="48"/>
      <c r="J2" s="48"/>
    </row>
    <row r="3" spans="1:11" ht="12" customHeight="1" x14ac:dyDescent="0.2">
      <c r="A3" s="50" t="e">
        <f>'Pregnant Women Participating'!#REF!</f>
        <v>#REF!</v>
      </c>
      <c r="B3" s="48"/>
      <c r="C3" s="48"/>
      <c r="D3" s="48"/>
      <c r="E3" s="48"/>
      <c r="F3" s="48"/>
      <c r="G3" s="48"/>
      <c r="H3" s="48"/>
      <c r="I3" s="48"/>
      <c r="J3" s="48"/>
    </row>
    <row r="4" spans="1:11" ht="12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1" ht="24" customHeight="1" x14ac:dyDescent="0.2">
      <c r="A5" s="51" t="s">
        <v>0</v>
      </c>
      <c r="B5" s="52" t="e">
        <f>DATE(RIGHT(A2,4)-1,10,1)</f>
        <v>#REF!</v>
      </c>
      <c r="C5" s="53" t="e">
        <f>DATE(RIGHT(A2,4)-1,11,1)</f>
        <v>#REF!</v>
      </c>
      <c r="D5" s="53" t="e">
        <f>DATE(RIGHT(A2,4)-1,12,1)</f>
        <v>#REF!</v>
      </c>
      <c r="E5" s="53" t="e">
        <f>DATE(RIGHT(A2,4),1,1)</f>
        <v>#REF!</v>
      </c>
      <c r="F5" s="53" t="e">
        <f>DATE(RIGHT(A2,4),2,1)</f>
        <v>#REF!</v>
      </c>
      <c r="G5" s="53" t="e">
        <f>DATE(RIGHT(A2,4),3,1)</f>
        <v>#REF!</v>
      </c>
      <c r="H5" s="53" t="e">
        <f>DATE(RIGHT(A2,4),4,1)</f>
        <v>#REF!</v>
      </c>
      <c r="I5" s="53" t="e">
        <f>DATE(RIGHT(A2,4),5,1)</f>
        <v>#REF!</v>
      </c>
      <c r="J5" s="54" t="e">
        <f>DATE(RIGHT(A2,4),6,1)</f>
        <v>#REF!</v>
      </c>
      <c r="K5" s="55" t="s">
        <v>5</v>
      </c>
    </row>
    <row r="6" spans="1:11" ht="12" customHeight="1" x14ac:dyDescent="0.2">
      <c r="A6" s="56" t="str">
        <f>'Pregnant Women Participating'!A2</f>
        <v>Connecticut</v>
      </c>
      <c r="B6" s="57">
        <v>2609</v>
      </c>
      <c r="C6" s="58">
        <v>2648</v>
      </c>
      <c r="D6" s="58">
        <v>2641</v>
      </c>
      <c r="E6" s="58">
        <v>2696</v>
      </c>
      <c r="F6" s="58">
        <v>2825</v>
      </c>
      <c r="G6" s="58">
        <v>2834</v>
      </c>
      <c r="H6" s="58">
        <v>2872</v>
      </c>
      <c r="I6" s="58">
        <v>2945</v>
      </c>
      <c r="J6" s="59">
        <v>2882</v>
      </c>
      <c r="K6" s="57">
        <f t="shared" ref="K6:K102" si="0">IF(SUM(B6:J6)&gt;0,AVERAGE(B6:J6),"0")</f>
        <v>2772.4444444444443</v>
      </c>
    </row>
    <row r="7" spans="1:11" ht="12" customHeight="1" x14ac:dyDescent="0.2">
      <c r="A7" s="56" t="str">
        <f>'Pregnant Women Participating'!A3</f>
        <v>Maine</v>
      </c>
      <c r="B7" s="57">
        <v>672</v>
      </c>
      <c r="C7" s="58">
        <v>670</v>
      </c>
      <c r="D7" s="58">
        <v>694</v>
      </c>
      <c r="E7" s="58">
        <v>696</v>
      </c>
      <c r="F7" s="58">
        <v>689</v>
      </c>
      <c r="G7" s="58">
        <v>703</v>
      </c>
      <c r="H7" s="58">
        <v>720</v>
      </c>
      <c r="I7" s="58">
        <v>733</v>
      </c>
      <c r="J7" s="59">
        <v>732</v>
      </c>
      <c r="K7" s="57">
        <f t="shared" si="0"/>
        <v>701</v>
      </c>
    </row>
    <row r="8" spans="1:11" ht="12" customHeight="1" x14ac:dyDescent="0.2">
      <c r="A8" s="56" t="str">
        <f>'Pregnant Women Participating'!A4</f>
        <v>Massachusetts</v>
      </c>
      <c r="B8" s="57">
        <v>6678</v>
      </c>
      <c r="C8" s="58">
        <v>6708</v>
      </c>
      <c r="D8" s="58">
        <v>6686</v>
      </c>
      <c r="E8" s="58">
        <v>6821</v>
      </c>
      <c r="F8" s="58">
        <v>6858</v>
      </c>
      <c r="G8" s="58">
        <v>6893</v>
      </c>
      <c r="H8" s="58">
        <v>6914</v>
      </c>
      <c r="I8" s="58">
        <v>7015</v>
      </c>
      <c r="J8" s="59">
        <v>6832</v>
      </c>
      <c r="K8" s="57">
        <f t="shared" si="0"/>
        <v>6822.7777777777774</v>
      </c>
    </row>
    <row r="9" spans="1:11" ht="12" customHeight="1" x14ac:dyDescent="0.2">
      <c r="A9" s="56" t="str">
        <f>'Pregnant Women Participating'!A5</f>
        <v>New Hampshire</v>
      </c>
      <c r="B9" s="57">
        <v>349</v>
      </c>
      <c r="C9" s="58">
        <v>362</v>
      </c>
      <c r="D9" s="58">
        <v>342</v>
      </c>
      <c r="E9" s="58">
        <v>349</v>
      </c>
      <c r="F9" s="58">
        <v>365</v>
      </c>
      <c r="G9" s="58">
        <v>369</v>
      </c>
      <c r="H9" s="58">
        <v>370</v>
      </c>
      <c r="I9" s="58">
        <v>355</v>
      </c>
      <c r="J9" s="59">
        <v>347</v>
      </c>
      <c r="K9" s="57">
        <f t="shared" si="0"/>
        <v>356.44444444444446</v>
      </c>
    </row>
    <row r="10" spans="1:11" ht="12" customHeight="1" x14ac:dyDescent="0.2">
      <c r="A10" s="56" t="str">
        <f>'Pregnant Women Participating'!A6</f>
        <v>New York</v>
      </c>
      <c r="B10" s="57">
        <v>32555</v>
      </c>
      <c r="C10" s="58">
        <v>32445</v>
      </c>
      <c r="D10" s="58">
        <v>32562</v>
      </c>
      <c r="E10" s="58">
        <v>33491</v>
      </c>
      <c r="F10" s="58">
        <v>34073</v>
      </c>
      <c r="G10" s="58">
        <v>34673</v>
      </c>
      <c r="H10" s="58">
        <v>34704</v>
      </c>
      <c r="I10" s="58">
        <v>34903</v>
      </c>
      <c r="J10" s="59">
        <v>34471</v>
      </c>
      <c r="K10" s="57">
        <f t="shared" si="0"/>
        <v>33764.111111111109</v>
      </c>
    </row>
    <row r="11" spans="1:11" ht="12" customHeight="1" x14ac:dyDescent="0.2">
      <c r="A11" s="56" t="str">
        <f>'Pregnant Women Participating'!A7</f>
        <v>Rhode Island</v>
      </c>
      <c r="B11" s="57">
        <v>855</v>
      </c>
      <c r="C11" s="58">
        <v>854</v>
      </c>
      <c r="D11" s="58">
        <v>851</v>
      </c>
      <c r="E11" s="58">
        <v>856</v>
      </c>
      <c r="F11" s="58">
        <v>880</v>
      </c>
      <c r="G11" s="58">
        <v>903</v>
      </c>
      <c r="H11" s="58">
        <v>897</v>
      </c>
      <c r="I11" s="58">
        <v>869</v>
      </c>
      <c r="J11" s="59">
        <v>860</v>
      </c>
      <c r="K11" s="57">
        <f t="shared" si="0"/>
        <v>869.44444444444446</v>
      </c>
    </row>
    <row r="12" spans="1:11" ht="12" customHeight="1" x14ac:dyDescent="0.2">
      <c r="A12" s="56" t="str">
        <f>'Pregnant Women Participating'!A8</f>
        <v>Vermont</v>
      </c>
      <c r="B12" s="57">
        <v>313</v>
      </c>
      <c r="C12" s="58">
        <v>284</v>
      </c>
      <c r="D12" s="58">
        <v>297</v>
      </c>
      <c r="E12" s="58">
        <v>283</v>
      </c>
      <c r="F12" s="58">
        <v>293</v>
      </c>
      <c r="G12" s="58">
        <v>296</v>
      </c>
      <c r="H12" s="58">
        <v>306</v>
      </c>
      <c r="I12" s="58">
        <v>316</v>
      </c>
      <c r="J12" s="59">
        <v>335</v>
      </c>
      <c r="K12" s="57">
        <f t="shared" si="0"/>
        <v>302.55555555555554</v>
      </c>
    </row>
    <row r="13" spans="1:11" ht="12" customHeight="1" x14ac:dyDescent="0.2">
      <c r="A13" s="56" t="str">
        <f>'Pregnant Women Participating'!A9</f>
        <v>Virgin Islands</v>
      </c>
      <c r="B13" s="57">
        <v>327</v>
      </c>
      <c r="C13" s="58">
        <v>333</v>
      </c>
      <c r="D13" s="58">
        <v>327</v>
      </c>
      <c r="E13" s="58">
        <v>321</v>
      </c>
      <c r="F13" s="58">
        <v>326</v>
      </c>
      <c r="G13" s="58">
        <v>324</v>
      </c>
      <c r="H13" s="58">
        <v>312</v>
      </c>
      <c r="I13" s="58">
        <v>292</v>
      </c>
      <c r="J13" s="59">
        <v>289</v>
      </c>
      <c r="K13" s="57">
        <f t="shared" si="0"/>
        <v>316.77777777777777</v>
      </c>
    </row>
    <row r="14" spans="1:11" ht="12" customHeight="1" x14ac:dyDescent="0.2">
      <c r="A14" s="56" t="str">
        <f>'Pregnant Women Participating'!A10</f>
        <v>Indian Township, ME</v>
      </c>
      <c r="B14" s="57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9">
        <v>0</v>
      </c>
      <c r="K14" s="57" t="str">
        <f t="shared" si="0"/>
        <v>0</v>
      </c>
    </row>
    <row r="15" spans="1:11" ht="12" customHeight="1" x14ac:dyDescent="0.2">
      <c r="A15" s="56" t="str">
        <f>'Pregnant Women Participating'!A11</f>
        <v>Pleasant Point, ME</v>
      </c>
      <c r="B15" s="57">
        <v>1</v>
      </c>
      <c r="C15" s="58">
        <v>0</v>
      </c>
      <c r="D15" s="58">
        <v>1</v>
      </c>
      <c r="E15" s="58">
        <v>1</v>
      </c>
      <c r="F15" s="58">
        <v>1</v>
      </c>
      <c r="G15" s="58">
        <v>1</v>
      </c>
      <c r="H15" s="58">
        <v>1</v>
      </c>
      <c r="I15" s="58">
        <v>1</v>
      </c>
      <c r="J15" s="59">
        <v>0</v>
      </c>
      <c r="K15" s="57">
        <f t="shared" si="0"/>
        <v>0.77777777777777779</v>
      </c>
    </row>
    <row r="16" spans="1:11" s="64" customFormat="1" ht="24.75" customHeight="1" x14ac:dyDescent="0.2">
      <c r="A16" s="60" t="e">
        <f>'Pregnant Women Participating'!#REF!</f>
        <v>#REF!</v>
      </c>
      <c r="B16" s="61">
        <v>44359</v>
      </c>
      <c r="C16" s="62">
        <v>44304</v>
      </c>
      <c r="D16" s="62">
        <v>44401</v>
      </c>
      <c r="E16" s="62">
        <v>45514</v>
      </c>
      <c r="F16" s="62">
        <v>46310</v>
      </c>
      <c r="G16" s="62">
        <v>46996</v>
      </c>
      <c r="H16" s="62">
        <v>47096</v>
      </c>
      <c r="I16" s="62">
        <v>47429</v>
      </c>
      <c r="J16" s="63">
        <v>46748</v>
      </c>
      <c r="K16" s="61">
        <f t="shared" si="0"/>
        <v>45906.333333333336</v>
      </c>
    </row>
    <row r="17" spans="1:11" ht="12" customHeight="1" x14ac:dyDescent="0.2">
      <c r="A17" s="56" t="str">
        <f>'Pregnant Women Participating'!A12</f>
        <v>Delaware</v>
      </c>
      <c r="B17" s="57">
        <v>1087</v>
      </c>
      <c r="C17" s="58">
        <v>1132</v>
      </c>
      <c r="D17" s="58">
        <v>1134</v>
      </c>
      <c r="E17" s="58">
        <v>1152</v>
      </c>
      <c r="F17" s="58">
        <v>1168</v>
      </c>
      <c r="G17" s="58">
        <v>1184</v>
      </c>
      <c r="H17" s="58">
        <v>1159</v>
      </c>
      <c r="I17" s="58">
        <v>1201</v>
      </c>
      <c r="J17" s="59">
        <v>1254</v>
      </c>
      <c r="K17" s="57">
        <f t="shared" si="0"/>
        <v>1163.4444444444443</v>
      </c>
    </row>
    <row r="18" spans="1:11" ht="12" customHeight="1" x14ac:dyDescent="0.2">
      <c r="A18" s="56" t="str">
        <f>'Pregnant Women Participating'!A13</f>
        <v>District of Columbia</v>
      </c>
      <c r="B18" s="57">
        <v>1140</v>
      </c>
      <c r="C18" s="58">
        <v>1140</v>
      </c>
      <c r="D18" s="58">
        <v>1130</v>
      </c>
      <c r="E18" s="58">
        <v>1160</v>
      </c>
      <c r="F18" s="58">
        <v>1159</v>
      </c>
      <c r="G18" s="58">
        <v>1163</v>
      </c>
      <c r="H18" s="58">
        <v>1194</v>
      </c>
      <c r="I18" s="58">
        <v>1206</v>
      </c>
      <c r="J18" s="59">
        <v>1197</v>
      </c>
      <c r="K18" s="57">
        <f t="shared" si="0"/>
        <v>1165.4444444444443</v>
      </c>
    </row>
    <row r="19" spans="1:11" ht="12" customHeight="1" x14ac:dyDescent="0.2">
      <c r="A19" s="56" t="str">
        <f>'Pregnant Women Participating'!A14</f>
        <v>Maryland</v>
      </c>
      <c r="B19" s="57">
        <v>8020</v>
      </c>
      <c r="C19" s="58">
        <v>7902</v>
      </c>
      <c r="D19" s="58">
        <v>7855</v>
      </c>
      <c r="E19" s="58">
        <v>7919</v>
      </c>
      <c r="F19" s="58">
        <v>7829</v>
      </c>
      <c r="G19" s="58">
        <v>7977</v>
      </c>
      <c r="H19" s="58">
        <v>8013</v>
      </c>
      <c r="I19" s="58">
        <v>8119</v>
      </c>
      <c r="J19" s="59">
        <v>8145</v>
      </c>
      <c r="K19" s="57">
        <f t="shared" si="0"/>
        <v>7975.4444444444443</v>
      </c>
    </row>
    <row r="20" spans="1:11" ht="12" customHeight="1" x14ac:dyDescent="0.2">
      <c r="A20" s="56" t="str">
        <f>'Pregnant Women Participating'!A15</f>
        <v>New Jersey</v>
      </c>
      <c r="B20" s="57">
        <v>10964</v>
      </c>
      <c r="C20" s="58">
        <v>11497</v>
      </c>
      <c r="D20" s="58">
        <v>11573</v>
      </c>
      <c r="E20" s="58">
        <v>11480</v>
      </c>
      <c r="F20" s="58">
        <v>11672</v>
      </c>
      <c r="G20" s="58">
        <v>11753</v>
      </c>
      <c r="H20" s="58">
        <v>11679</v>
      </c>
      <c r="I20" s="58">
        <v>11854</v>
      </c>
      <c r="J20" s="59">
        <v>11816</v>
      </c>
      <c r="K20" s="57">
        <f t="shared" si="0"/>
        <v>11587.555555555555</v>
      </c>
    </row>
    <row r="21" spans="1:11" ht="12" customHeight="1" x14ac:dyDescent="0.2">
      <c r="A21" s="56" t="str">
        <f>'Pregnant Women Participating'!A16</f>
        <v>Pennsylvania</v>
      </c>
      <c r="B21" s="57">
        <v>5393</v>
      </c>
      <c r="C21" s="58">
        <v>5413</v>
      </c>
      <c r="D21" s="58">
        <v>5500</v>
      </c>
      <c r="E21" s="58">
        <v>5649</v>
      </c>
      <c r="F21" s="58">
        <v>5829</v>
      </c>
      <c r="G21" s="58">
        <v>5872</v>
      </c>
      <c r="H21" s="58">
        <v>5955</v>
      </c>
      <c r="I21" s="58">
        <v>6024</v>
      </c>
      <c r="J21" s="59">
        <v>5993</v>
      </c>
      <c r="K21" s="57">
        <f t="shared" si="0"/>
        <v>5736.4444444444443</v>
      </c>
    </row>
    <row r="22" spans="1:11" ht="12" customHeight="1" x14ac:dyDescent="0.2">
      <c r="A22" s="56" t="str">
        <f>'Pregnant Women Participating'!A17</f>
        <v>Puerto Rico</v>
      </c>
      <c r="B22" s="57">
        <v>2622</v>
      </c>
      <c r="C22" s="58">
        <v>2686</v>
      </c>
      <c r="D22" s="58">
        <v>2663</v>
      </c>
      <c r="E22" s="58">
        <v>2587</v>
      </c>
      <c r="F22" s="58">
        <v>2558</v>
      </c>
      <c r="G22" s="58">
        <v>2537</v>
      </c>
      <c r="H22" s="58">
        <v>2537</v>
      </c>
      <c r="I22" s="58">
        <v>2530</v>
      </c>
      <c r="J22" s="59">
        <v>2433</v>
      </c>
      <c r="K22" s="57">
        <f t="shared" si="0"/>
        <v>2572.5555555555557</v>
      </c>
    </row>
    <row r="23" spans="1:11" ht="12" customHeight="1" x14ac:dyDescent="0.2">
      <c r="A23" s="56" t="str">
        <f>'Pregnant Women Participating'!A18</f>
        <v>Virginia</v>
      </c>
      <c r="B23" s="57">
        <v>4823</v>
      </c>
      <c r="C23" s="58">
        <v>4698</v>
      </c>
      <c r="D23" s="58">
        <v>4578</v>
      </c>
      <c r="E23" s="58">
        <v>4675</v>
      </c>
      <c r="F23" s="58">
        <v>4696</v>
      </c>
      <c r="G23" s="58">
        <v>4790</v>
      </c>
      <c r="H23" s="58">
        <v>4805</v>
      </c>
      <c r="I23" s="58">
        <v>4888</v>
      </c>
      <c r="J23" s="59">
        <v>4872</v>
      </c>
      <c r="K23" s="57">
        <f t="shared" si="0"/>
        <v>4758.333333333333</v>
      </c>
    </row>
    <row r="24" spans="1:11" ht="12" customHeight="1" x14ac:dyDescent="0.2">
      <c r="A24" s="56" t="str">
        <f>'Pregnant Women Participating'!A19</f>
        <v>West Virginia</v>
      </c>
      <c r="B24" s="57">
        <v>622</v>
      </c>
      <c r="C24" s="58">
        <v>630</v>
      </c>
      <c r="D24" s="58">
        <v>639</v>
      </c>
      <c r="E24" s="58">
        <v>650</v>
      </c>
      <c r="F24" s="58">
        <v>634</v>
      </c>
      <c r="G24" s="58">
        <v>640</v>
      </c>
      <c r="H24" s="58">
        <v>659</v>
      </c>
      <c r="I24" s="58">
        <v>664</v>
      </c>
      <c r="J24" s="59">
        <v>629</v>
      </c>
      <c r="K24" s="57">
        <f t="shared" si="0"/>
        <v>640.77777777777783</v>
      </c>
    </row>
    <row r="25" spans="1:11" s="64" customFormat="1" ht="24.75" customHeight="1" x14ac:dyDescent="0.2">
      <c r="A25" s="60" t="e">
        <f>'Pregnant Women Participating'!#REF!</f>
        <v>#REF!</v>
      </c>
      <c r="B25" s="61">
        <v>34671</v>
      </c>
      <c r="C25" s="62">
        <v>35098</v>
      </c>
      <c r="D25" s="62">
        <v>35072</v>
      </c>
      <c r="E25" s="62">
        <v>35272</v>
      </c>
      <c r="F25" s="62">
        <v>35545</v>
      </c>
      <c r="G25" s="62">
        <v>35916</v>
      </c>
      <c r="H25" s="62">
        <v>36001</v>
      </c>
      <c r="I25" s="62">
        <v>36486</v>
      </c>
      <c r="J25" s="63">
        <v>36339</v>
      </c>
      <c r="K25" s="61">
        <f t="shared" si="0"/>
        <v>35600</v>
      </c>
    </row>
    <row r="26" spans="1:11" ht="12" customHeight="1" x14ac:dyDescent="0.2">
      <c r="A26" s="56" t="str">
        <f>'Pregnant Women Participating'!A20</f>
        <v>Alabama</v>
      </c>
      <c r="B26" s="57">
        <v>2351</v>
      </c>
      <c r="C26" s="58">
        <v>2354</v>
      </c>
      <c r="D26" s="58">
        <v>2362</v>
      </c>
      <c r="E26" s="58">
        <v>2341</v>
      </c>
      <c r="F26" s="58">
        <v>2309</v>
      </c>
      <c r="G26" s="58">
        <v>2357</v>
      </c>
      <c r="H26" s="58">
        <v>2416</v>
      </c>
      <c r="I26" s="58">
        <v>2424</v>
      </c>
      <c r="J26" s="59">
        <v>2429</v>
      </c>
      <c r="K26" s="57">
        <f t="shared" si="0"/>
        <v>2371.4444444444443</v>
      </c>
    </row>
    <row r="27" spans="1:11" ht="12" customHeight="1" x14ac:dyDescent="0.2">
      <c r="A27" s="56" t="str">
        <f>'Pregnant Women Participating'!A21</f>
        <v>Florida</v>
      </c>
      <c r="B27" s="57">
        <v>28183</v>
      </c>
      <c r="C27" s="58">
        <v>27935</v>
      </c>
      <c r="D27" s="58">
        <v>27934</v>
      </c>
      <c r="E27" s="58">
        <v>28038</v>
      </c>
      <c r="F27" s="58">
        <v>28133</v>
      </c>
      <c r="G27" s="58">
        <v>30437</v>
      </c>
      <c r="H27" s="58">
        <v>28027</v>
      </c>
      <c r="I27" s="58">
        <v>27880</v>
      </c>
      <c r="J27" s="59">
        <v>26713</v>
      </c>
      <c r="K27" s="57">
        <f t="shared" si="0"/>
        <v>28142.222222222223</v>
      </c>
    </row>
    <row r="28" spans="1:11" ht="12" customHeight="1" x14ac:dyDescent="0.2">
      <c r="A28" s="56" t="str">
        <f>'Pregnant Women Participating'!A22</f>
        <v>Georgia</v>
      </c>
      <c r="B28" s="57">
        <v>11147</v>
      </c>
      <c r="C28" s="58">
        <v>11219</v>
      </c>
      <c r="D28" s="58">
        <v>11062</v>
      </c>
      <c r="E28" s="58">
        <v>11083</v>
      </c>
      <c r="F28" s="58">
        <v>11299</v>
      </c>
      <c r="G28" s="58">
        <v>11521</v>
      </c>
      <c r="H28" s="58">
        <v>11485</v>
      </c>
      <c r="I28" s="58">
        <v>11628</v>
      </c>
      <c r="J28" s="59">
        <v>11492</v>
      </c>
      <c r="K28" s="57">
        <f t="shared" si="0"/>
        <v>11326.222222222223</v>
      </c>
    </row>
    <row r="29" spans="1:11" ht="12" customHeight="1" x14ac:dyDescent="0.2">
      <c r="A29" s="56" t="str">
        <f>'Pregnant Women Participating'!A23</f>
        <v>Kentucky</v>
      </c>
      <c r="B29" s="57">
        <v>3443</v>
      </c>
      <c r="C29" s="58">
        <v>3457</v>
      </c>
      <c r="D29" s="58">
        <v>3537</v>
      </c>
      <c r="E29" s="58">
        <v>3587</v>
      </c>
      <c r="F29" s="58">
        <v>3661</v>
      </c>
      <c r="G29" s="58">
        <v>3747</v>
      </c>
      <c r="H29" s="58">
        <v>3769</v>
      </c>
      <c r="I29" s="58">
        <v>3820</v>
      </c>
      <c r="J29" s="59">
        <v>3760</v>
      </c>
      <c r="K29" s="57">
        <f t="shared" si="0"/>
        <v>3642.3333333333335</v>
      </c>
    </row>
    <row r="30" spans="1:11" ht="12" customHeight="1" x14ac:dyDescent="0.2">
      <c r="A30" s="56" t="str">
        <f>'Pregnant Women Participating'!A24</f>
        <v>Mississippi</v>
      </c>
      <c r="B30" s="57">
        <v>2158</v>
      </c>
      <c r="C30" s="58">
        <v>2364</v>
      </c>
      <c r="D30" s="58">
        <v>2404</v>
      </c>
      <c r="E30" s="58">
        <v>2197</v>
      </c>
      <c r="F30" s="58">
        <v>2208</v>
      </c>
      <c r="G30" s="58">
        <v>2176</v>
      </c>
      <c r="H30" s="58">
        <v>2331</v>
      </c>
      <c r="I30" s="58">
        <v>2376</v>
      </c>
      <c r="J30" s="59">
        <v>2319</v>
      </c>
      <c r="K30" s="57">
        <f t="shared" si="0"/>
        <v>2281.4444444444443</v>
      </c>
    </row>
    <row r="31" spans="1:11" ht="12" customHeight="1" x14ac:dyDescent="0.2">
      <c r="A31" s="56" t="str">
        <f>'Pregnant Women Participating'!A25</f>
        <v>North Carolina</v>
      </c>
      <c r="B31" s="57">
        <v>11808</v>
      </c>
      <c r="C31" s="58">
        <v>11826</v>
      </c>
      <c r="D31" s="58">
        <v>11719</v>
      </c>
      <c r="E31" s="58">
        <v>11789</v>
      </c>
      <c r="F31" s="58">
        <v>12004</v>
      </c>
      <c r="G31" s="58">
        <v>11906</v>
      </c>
      <c r="H31" s="58">
        <v>11988</v>
      </c>
      <c r="I31" s="58">
        <v>12053</v>
      </c>
      <c r="J31" s="59">
        <v>11998</v>
      </c>
      <c r="K31" s="57">
        <f t="shared" si="0"/>
        <v>11899</v>
      </c>
    </row>
    <row r="32" spans="1:11" ht="12" customHeight="1" x14ac:dyDescent="0.2">
      <c r="A32" s="56" t="str">
        <f>'Pregnant Women Participating'!A26</f>
        <v>South Carolina</v>
      </c>
      <c r="B32" s="57">
        <v>4050</v>
      </c>
      <c r="C32" s="58">
        <v>4082</v>
      </c>
      <c r="D32" s="58">
        <v>3976</v>
      </c>
      <c r="E32" s="58">
        <v>4026</v>
      </c>
      <c r="F32" s="58">
        <v>4055</v>
      </c>
      <c r="G32" s="58">
        <v>4134</v>
      </c>
      <c r="H32" s="58">
        <v>4167</v>
      </c>
      <c r="I32" s="58">
        <v>4233</v>
      </c>
      <c r="J32" s="59">
        <v>4223</v>
      </c>
      <c r="K32" s="57">
        <f t="shared" si="0"/>
        <v>4105.1111111111113</v>
      </c>
    </row>
    <row r="33" spans="1:11" ht="12" customHeight="1" x14ac:dyDescent="0.2">
      <c r="A33" s="56" t="str">
        <f>'Pregnant Women Participating'!A27</f>
        <v>Tennessee</v>
      </c>
      <c r="B33" s="57">
        <v>6365</v>
      </c>
      <c r="C33" s="58">
        <v>6405</v>
      </c>
      <c r="D33" s="58">
        <v>6301</v>
      </c>
      <c r="E33" s="58">
        <v>6135</v>
      </c>
      <c r="F33" s="58">
        <v>6295</v>
      </c>
      <c r="G33" s="58">
        <v>6404</v>
      </c>
      <c r="H33" s="58">
        <v>6438</v>
      </c>
      <c r="I33" s="58">
        <v>6424</v>
      </c>
      <c r="J33" s="59">
        <v>6438</v>
      </c>
      <c r="K33" s="57">
        <f t="shared" si="0"/>
        <v>6356.1111111111113</v>
      </c>
    </row>
    <row r="34" spans="1:11" ht="12" customHeight="1" x14ac:dyDescent="0.2">
      <c r="A34" s="56" t="str">
        <f>'Pregnant Women Participating'!A28</f>
        <v>Choctaw Indians, MS</v>
      </c>
      <c r="B34" s="57">
        <v>32</v>
      </c>
      <c r="C34" s="58">
        <v>25</v>
      </c>
      <c r="D34" s="58">
        <v>26</v>
      </c>
      <c r="E34" s="58">
        <v>24</v>
      </c>
      <c r="F34" s="58">
        <v>26</v>
      </c>
      <c r="G34" s="58">
        <v>29</v>
      </c>
      <c r="H34" s="58">
        <v>26</v>
      </c>
      <c r="I34" s="58">
        <v>25</v>
      </c>
      <c r="J34" s="59">
        <v>23</v>
      </c>
      <c r="K34" s="57">
        <f t="shared" si="0"/>
        <v>26.222222222222221</v>
      </c>
    </row>
    <row r="35" spans="1:11" ht="12" customHeight="1" x14ac:dyDescent="0.2">
      <c r="A35" s="56" t="str">
        <f>'Pregnant Women Participating'!A29</f>
        <v>Eastern Cherokee, NC</v>
      </c>
      <c r="B35" s="57">
        <v>20</v>
      </c>
      <c r="C35" s="58">
        <v>20</v>
      </c>
      <c r="D35" s="58">
        <v>19</v>
      </c>
      <c r="E35" s="58">
        <v>19</v>
      </c>
      <c r="F35" s="58">
        <v>23</v>
      </c>
      <c r="G35" s="58">
        <v>19</v>
      </c>
      <c r="H35" s="58">
        <v>21</v>
      </c>
      <c r="I35" s="58">
        <v>20</v>
      </c>
      <c r="J35" s="59">
        <v>20</v>
      </c>
      <c r="K35" s="57">
        <f t="shared" si="0"/>
        <v>20.111111111111111</v>
      </c>
    </row>
    <row r="36" spans="1:11" s="64" customFormat="1" ht="24.75" customHeight="1" x14ac:dyDescent="0.2">
      <c r="A36" s="60" t="e">
        <f>'Pregnant Women Participating'!#REF!</f>
        <v>#REF!</v>
      </c>
      <c r="B36" s="61">
        <v>69557</v>
      </c>
      <c r="C36" s="62">
        <v>69687</v>
      </c>
      <c r="D36" s="62">
        <v>69340</v>
      </c>
      <c r="E36" s="62">
        <v>69239</v>
      </c>
      <c r="F36" s="62">
        <v>70013</v>
      </c>
      <c r="G36" s="62">
        <v>72730</v>
      </c>
      <c r="H36" s="62">
        <v>70668</v>
      </c>
      <c r="I36" s="62">
        <v>70883</v>
      </c>
      <c r="J36" s="63">
        <v>69415</v>
      </c>
      <c r="K36" s="61">
        <f t="shared" si="0"/>
        <v>70170.222222222219</v>
      </c>
    </row>
    <row r="37" spans="1:11" ht="12" customHeight="1" x14ac:dyDescent="0.2">
      <c r="A37" s="56" t="str">
        <f>'Pregnant Women Participating'!A30</f>
        <v>Illinois</v>
      </c>
      <c r="B37" s="57">
        <v>9891</v>
      </c>
      <c r="C37" s="58">
        <v>9766</v>
      </c>
      <c r="D37" s="58">
        <v>9703</v>
      </c>
      <c r="E37" s="58">
        <v>9799</v>
      </c>
      <c r="F37" s="58">
        <v>10052</v>
      </c>
      <c r="G37" s="58">
        <v>10118</v>
      </c>
      <c r="H37" s="58">
        <v>10357</v>
      </c>
      <c r="I37" s="58">
        <v>10377</v>
      </c>
      <c r="J37" s="59">
        <v>10341</v>
      </c>
      <c r="K37" s="57">
        <f t="shared" si="0"/>
        <v>10044.888888888889</v>
      </c>
    </row>
    <row r="38" spans="1:11" ht="12" customHeight="1" x14ac:dyDescent="0.2">
      <c r="A38" s="56" t="str">
        <f>'Pregnant Women Participating'!A31</f>
        <v>Indiana</v>
      </c>
      <c r="B38" s="57">
        <v>6538</v>
      </c>
      <c r="C38" s="58">
        <v>6567</v>
      </c>
      <c r="D38" s="58">
        <v>6482</v>
      </c>
      <c r="E38" s="58">
        <v>6555</v>
      </c>
      <c r="F38" s="58">
        <v>6500</v>
      </c>
      <c r="G38" s="58">
        <v>6476</v>
      </c>
      <c r="H38" s="58">
        <v>6517</v>
      </c>
      <c r="I38" s="58">
        <v>6556</v>
      </c>
      <c r="J38" s="59">
        <v>6583</v>
      </c>
      <c r="K38" s="57">
        <f t="shared" si="0"/>
        <v>6530.4444444444443</v>
      </c>
    </row>
    <row r="39" spans="1:11" ht="12" customHeight="1" x14ac:dyDescent="0.2">
      <c r="A39" s="56" t="str">
        <f>'Pregnant Women Participating'!A32</f>
        <v>Iowa</v>
      </c>
      <c r="B39" s="57">
        <v>2237</v>
      </c>
      <c r="C39" s="58">
        <v>2210</v>
      </c>
      <c r="D39" s="58">
        <v>2262</v>
      </c>
      <c r="E39" s="58">
        <v>2471</v>
      </c>
      <c r="F39" s="58">
        <v>2457</v>
      </c>
      <c r="G39" s="58">
        <v>2347</v>
      </c>
      <c r="H39" s="58">
        <v>2306</v>
      </c>
      <c r="I39" s="58">
        <v>2310</v>
      </c>
      <c r="J39" s="59">
        <v>2253</v>
      </c>
      <c r="K39" s="57">
        <f t="shared" si="0"/>
        <v>2317</v>
      </c>
    </row>
    <row r="40" spans="1:11" ht="12" customHeight="1" x14ac:dyDescent="0.2">
      <c r="A40" s="56" t="str">
        <f>'Pregnant Women Participating'!A33</f>
        <v>Michigan</v>
      </c>
      <c r="B40" s="57">
        <v>4906</v>
      </c>
      <c r="C40" s="58">
        <v>4932</v>
      </c>
      <c r="D40" s="58">
        <v>4832</v>
      </c>
      <c r="E40" s="58">
        <v>4843</v>
      </c>
      <c r="F40" s="58">
        <v>4903</v>
      </c>
      <c r="G40" s="58">
        <v>5024</v>
      </c>
      <c r="H40" s="58">
        <v>5003</v>
      </c>
      <c r="I40" s="58">
        <v>5025</v>
      </c>
      <c r="J40" s="59">
        <v>4928</v>
      </c>
      <c r="K40" s="57">
        <f t="shared" si="0"/>
        <v>4932.8888888888887</v>
      </c>
    </row>
    <row r="41" spans="1:11" ht="12" customHeight="1" x14ac:dyDescent="0.2">
      <c r="A41" s="56" t="str">
        <f>'Pregnant Women Participating'!A34</f>
        <v>Minnesota</v>
      </c>
      <c r="B41" s="57">
        <v>5267</v>
      </c>
      <c r="C41" s="58">
        <v>5231</v>
      </c>
      <c r="D41" s="58">
        <v>5297</v>
      </c>
      <c r="E41" s="58">
        <v>5258</v>
      </c>
      <c r="F41" s="58">
        <v>5221</v>
      </c>
      <c r="G41" s="58">
        <v>5219</v>
      </c>
      <c r="H41" s="58">
        <v>5220</v>
      </c>
      <c r="I41" s="58">
        <v>5226</v>
      </c>
      <c r="J41" s="59">
        <v>5073</v>
      </c>
      <c r="K41" s="57">
        <f t="shared" si="0"/>
        <v>5223.5555555555557</v>
      </c>
    </row>
    <row r="42" spans="1:11" ht="12" customHeight="1" x14ac:dyDescent="0.2">
      <c r="A42" s="56" t="str">
        <f>'Pregnant Women Participating'!A35</f>
        <v>Ohio</v>
      </c>
      <c r="B42" s="57">
        <v>8492</v>
      </c>
      <c r="C42" s="58">
        <v>8344</v>
      </c>
      <c r="D42" s="58">
        <v>8073</v>
      </c>
      <c r="E42" s="58">
        <v>8078</v>
      </c>
      <c r="F42" s="58">
        <v>8150</v>
      </c>
      <c r="G42" s="58">
        <v>8191</v>
      </c>
      <c r="H42" s="58">
        <v>8305</v>
      </c>
      <c r="I42" s="58">
        <v>8525</v>
      </c>
      <c r="J42" s="59">
        <v>8617</v>
      </c>
      <c r="K42" s="57">
        <f t="shared" si="0"/>
        <v>8308.3333333333339</v>
      </c>
    </row>
    <row r="43" spans="1:11" ht="12" customHeight="1" x14ac:dyDescent="0.2">
      <c r="A43" s="56" t="str">
        <f>'Pregnant Women Participating'!A36</f>
        <v>Wisconsin</v>
      </c>
      <c r="B43" s="57">
        <v>3162</v>
      </c>
      <c r="C43" s="58">
        <v>3245</v>
      </c>
      <c r="D43" s="58">
        <v>3169</v>
      </c>
      <c r="E43" s="58">
        <v>3131</v>
      </c>
      <c r="F43" s="58">
        <v>3139</v>
      </c>
      <c r="G43" s="58">
        <v>3171</v>
      </c>
      <c r="H43" s="58">
        <v>3215</v>
      </c>
      <c r="I43" s="58">
        <v>3215</v>
      </c>
      <c r="J43" s="59">
        <v>3171</v>
      </c>
      <c r="K43" s="57">
        <f t="shared" si="0"/>
        <v>3179.7777777777778</v>
      </c>
    </row>
    <row r="44" spans="1:11" s="64" customFormat="1" ht="24.75" customHeight="1" x14ac:dyDescent="0.2">
      <c r="A44" s="60" t="e">
        <f>'Pregnant Women Participating'!#REF!</f>
        <v>#REF!</v>
      </c>
      <c r="B44" s="61">
        <v>40493</v>
      </c>
      <c r="C44" s="62">
        <v>40295</v>
      </c>
      <c r="D44" s="62">
        <v>39818</v>
      </c>
      <c r="E44" s="62">
        <v>40135</v>
      </c>
      <c r="F44" s="62">
        <v>40422</v>
      </c>
      <c r="G44" s="62">
        <v>40546</v>
      </c>
      <c r="H44" s="62">
        <v>40923</v>
      </c>
      <c r="I44" s="62">
        <v>41234</v>
      </c>
      <c r="J44" s="63">
        <v>40966</v>
      </c>
      <c r="K44" s="61">
        <f t="shared" si="0"/>
        <v>40536.888888888891</v>
      </c>
    </row>
    <row r="45" spans="1:11" ht="12" customHeight="1" x14ac:dyDescent="0.2">
      <c r="A45" s="56" t="str">
        <f>'Pregnant Women Participating'!A37</f>
        <v>Arizona</v>
      </c>
      <c r="B45" s="57">
        <v>7252</v>
      </c>
      <c r="C45" s="58">
        <v>7371</v>
      </c>
      <c r="D45" s="58">
        <v>7116</v>
      </c>
      <c r="E45" s="58">
        <v>7252</v>
      </c>
      <c r="F45" s="58">
        <v>7357</v>
      </c>
      <c r="G45" s="58">
        <v>7608</v>
      </c>
      <c r="H45" s="58">
        <v>7670</v>
      </c>
      <c r="I45" s="58">
        <v>7521</v>
      </c>
      <c r="J45" s="59">
        <v>7515</v>
      </c>
      <c r="K45" s="57">
        <f t="shared" si="0"/>
        <v>7406.8888888888887</v>
      </c>
    </row>
    <row r="46" spans="1:11" ht="12" customHeight="1" x14ac:dyDescent="0.2">
      <c r="A46" s="56" t="str">
        <f>'Pregnant Women Participating'!A38</f>
        <v>Arkansas</v>
      </c>
      <c r="B46" s="57">
        <v>1289</v>
      </c>
      <c r="C46" s="58">
        <v>1307</v>
      </c>
      <c r="D46" s="58">
        <v>1329</v>
      </c>
      <c r="E46" s="58">
        <v>1348</v>
      </c>
      <c r="F46" s="58">
        <v>1437</v>
      </c>
      <c r="G46" s="58">
        <v>1442</v>
      </c>
      <c r="H46" s="58">
        <v>1435</v>
      </c>
      <c r="I46" s="58">
        <v>1443</v>
      </c>
      <c r="J46" s="59">
        <v>1392</v>
      </c>
      <c r="K46" s="57">
        <f t="shared" si="0"/>
        <v>1380.2222222222222</v>
      </c>
    </row>
    <row r="47" spans="1:11" ht="12" customHeight="1" x14ac:dyDescent="0.2">
      <c r="A47" s="56" t="str">
        <f>'Pregnant Women Participating'!A39</f>
        <v>Louisiana</v>
      </c>
      <c r="B47" s="57">
        <v>4415</v>
      </c>
      <c r="C47" s="58">
        <v>4367</v>
      </c>
      <c r="D47" s="58">
        <v>4313</v>
      </c>
      <c r="E47" s="58">
        <v>4298</v>
      </c>
      <c r="F47" s="58">
        <v>4293</v>
      </c>
      <c r="G47" s="58">
        <v>4401</v>
      </c>
      <c r="H47" s="58">
        <v>4374</v>
      </c>
      <c r="I47" s="58">
        <v>4392</v>
      </c>
      <c r="J47" s="59">
        <v>4291</v>
      </c>
      <c r="K47" s="57">
        <f t="shared" si="0"/>
        <v>4349.333333333333</v>
      </c>
    </row>
    <row r="48" spans="1:11" ht="12" customHeight="1" x14ac:dyDescent="0.2">
      <c r="A48" s="56" t="str">
        <f>'Pregnant Women Participating'!A40</f>
        <v>New Mexico</v>
      </c>
      <c r="B48" s="57">
        <v>1801</v>
      </c>
      <c r="C48" s="58">
        <v>1829</v>
      </c>
      <c r="D48" s="58">
        <v>1806</v>
      </c>
      <c r="E48" s="58">
        <v>1791</v>
      </c>
      <c r="F48" s="58">
        <v>1861</v>
      </c>
      <c r="G48" s="58">
        <v>1852</v>
      </c>
      <c r="H48" s="58">
        <v>1891</v>
      </c>
      <c r="I48" s="58">
        <v>1858</v>
      </c>
      <c r="J48" s="59">
        <v>1844</v>
      </c>
      <c r="K48" s="57">
        <f t="shared" si="0"/>
        <v>1837</v>
      </c>
    </row>
    <row r="49" spans="1:11" ht="12" customHeight="1" x14ac:dyDescent="0.2">
      <c r="A49" s="56" t="str">
        <f>'Pregnant Women Participating'!A41</f>
        <v>Oklahoma</v>
      </c>
      <c r="B49" s="57">
        <v>2686</v>
      </c>
      <c r="C49" s="58">
        <v>2744</v>
      </c>
      <c r="D49" s="58">
        <v>2728</v>
      </c>
      <c r="E49" s="58">
        <v>2745</v>
      </c>
      <c r="F49" s="58">
        <v>2814</v>
      </c>
      <c r="G49" s="58">
        <v>2839</v>
      </c>
      <c r="H49" s="58">
        <v>2818</v>
      </c>
      <c r="I49" s="58">
        <v>2785</v>
      </c>
      <c r="J49" s="59">
        <v>2707</v>
      </c>
      <c r="K49" s="57">
        <f t="shared" si="0"/>
        <v>2762.8888888888887</v>
      </c>
    </row>
    <row r="50" spans="1:11" ht="12" customHeight="1" x14ac:dyDescent="0.2">
      <c r="A50" s="56" t="str">
        <f>'Pregnant Women Participating'!A42</f>
        <v>Texas</v>
      </c>
      <c r="B50" s="57">
        <v>88346</v>
      </c>
      <c r="C50" s="58">
        <v>87324</v>
      </c>
      <c r="D50" s="58">
        <v>85633</v>
      </c>
      <c r="E50" s="58">
        <v>86010</v>
      </c>
      <c r="F50" s="58">
        <v>86164</v>
      </c>
      <c r="G50" s="58">
        <v>86522</v>
      </c>
      <c r="H50" s="58">
        <v>85939</v>
      </c>
      <c r="I50" s="58">
        <v>86032</v>
      </c>
      <c r="J50" s="59">
        <v>85282</v>
      </c>
      <c r="K50" s="57">
        <f t="shared" si="0"/>
        <v>86361.333333333328</v>
      </c>
    </row>
    <row r="51" spans="1:11" ht="12" customHeight="1" x14ac:dyDescent="0.2">
      <c r="A51" s="56" t="str">
        <f>'Pregnant Women Participating'!A43</f>
        <v>Utah</v>
      </c>
      <c r="B51" s="57">
        <v>1830</v>
      </c>
      <c r="C51" s="58">
        <v>1830</v>
      </c>
      <c r="D51" s="58">
        <v>1843</v>
      </c>
      <c r="E51" s="58">
        <v>1861</v>
      </c>
      <c r="F51" s="58">
        <v>1829</v>
      </c>
      <c r="G51" s="58">
        <v>1810</v>
      </c>
      <c r="H51" s="58">
        <v>1791</v>
      </c>
      <c r="I51" s="58">
        <v>1792</v>
      </c>
      <c r="J51" s="59">
        <v>1828</v>
      </c>
      <c r="K51" s="57">
        <f t="shared" si="0"/>
        <v>1823.7777777777778</v>
      </c>
    </row>
    <row r="52" spans="1:11" ht="12" customHeight="1" x14ac:dyDescent="0.2">
      <c r="A52" s="56" t="str">
        <f>'Pregnant Women Participating'!A44</f>
        <v>Inter-Tribal Council, AZ</v>
      </c>
      <c r="B52" s="57">
        <v>180</v>
      </c>
      <c r="C52" s="58">
        <v>186</v>
      </c>
      <c r="D52" s="58">
        <v>194</v>
      </c>
      <c r="E52" s="58">
        <v>199</v>
      </c>
      <c r="F52" s="58">
        <v>190</v>
      </c>
      <c r="G52" s="58">
        <v>188</v>
      </c>
      <c r="H52" s="58">
        <v>170</v>
      </c>
      <c r="I52" s="58">
        <v>181</v>
      </c>
      <c r="J52" s="59">
        <v>188</v>
      </c>
      <c r="K52" s="57">
        <f t="shared" si="0"/>
        <v>186.22222222222223</v>
      </c>
    </row>
    <row r="53" spans="1:11" ht="12" customHeight="1" x14ac:dyDescent="0.2">
      <c r="A53" s="56" t="str">
        <f>'Pregnant Women Participating'!A45</f>
        <v>Navajo Nation, AZ</v>
      </c>
      <c r="B53" s="57">
        <v>203</v>
      </c>
      <c r="C53" s="58">
        <v>185</v>
      </c>
      <c r="D53" s="58">
        <v>191</v>
      </c>
      <c r="E53" s="58">
        <v>200</v>
      </c>
      <c r="F53" s="58">
        <v>188</v>
      </c>
      <c r="G53" s="58">
        <v>192</v>
      </c>
      <c r="H53" s="58">
        <v>189</v>
      </c>
      <c r="I53" s="58">
        <v>202</v>
      </c>
      <c r="J53" s="59">
        <v>182</v>
      </c>
      <c r="K53" s="57">
        <f t="shared" si="0"/>
        <v>192.44444444444446</v>
      </c>
    </row>
    <row r="54" spans="1:11" ht="12" customHeight="1" x14ac:dyDescent="0.2">
      <c r="A54" s="56" t="str">
        <f>'Pregnant Women Participating'!A46</f>
        <v>Acoma, Canoncito &amp; Laguna, NM</v>
      </c>
      <c r="B54" s="57">
        <v>13</v>
      </c>
      <c r="C54" s="58">
        <v>9</v>
      </c>
      <c r="D54" s="58">
        <v>10</v>
      </c>
      <c r="E54" s="58">
        <v>8</v>
      </c>
      <c r="F54" s="58">
        <v>8</v>
      </c>
      <c r="G54" s="58">
        <v>10</v>
      </c>
      <c r="H54" s="58">
        <v>18</v>
      </c>
      <c r="I54" s="58">
        <v>18</v>
      </c>
      <c r="J54" s="59">
        <v>12</v>
      </c>
      <c r="K54" s="57">
        <f t="shared" si="0"/>
        <v>11.777777777777779</v>
      </c>
    </row>
    <row r="55" spans="1:11" ht="12" customHeight="1" x14ac:dyDescent="0.2">
      <c r="A55" s="56" t="str">
        <f>'Pregnant Women Participating'!A47</f>
        <v>Eight Northern Pueblos, NM</v>
      </c>
      <c r="B55" s="57">
        <v>7</v>
      </c>
      <c r="C55" s="58">
        <v>9</v>
      </c>
      <c r="D55" s="58">
        <v>12</v>
      </c>
      <c r="E55" s="58">
        <v>8</v>
      </c>
      <c r="F55" s="58">
        <v>8</v>
      </c>
      <c r="G55" s="58">
        <v>7</v>
      </c>
      <c r="H55" s="58">
        <v>11</v>
      </c>
      <c r="I55" s="58">
        <v>14</v>
      </c>
      <c r="J55" s="59">
        <v>14</v>
      </c>
      <c r="K55" s="57">
        <f t="shared" si="0"/>
        <v>10</v>
      </c>
    </row>
    <row r="56" spans="1:11" ht="12" customHeight="1" x14ac:dyDescent="0.2">
      <c r="A56" s="56" t="str">
        <f>'Pregnant Women Participating'!A48</f>
        <v>Five Sandoval Pueblos, NM</v>
      </c>
      <c r="B56" s="57">
        <v>5</v>
      </c>
      <c r="C56" s="58">
        <v>5</v>
      </c>
      <c r="D56" s="58">
        <v>4</v>
      </c>
      <c r="E56" s="58">
        <v>4</v>
      </c>
      <c r="F56" s="58">
        <v>7</v>
      </c>
      <c r="G56" s="58">
        <v>6</v>
      </c>
      <c r="H56" s="58">
        <v>6</v>
      </c>
      <c r="I56" s="58">
        <v>5</v>
      </c>
      <c r="J56" s="59">
        <v>4</v>
      </c>
      <c r="K56" s="57">
        <f t="shared" si="0"/>
        <v>5.1111111111111107</v>
      </c>
    </row>
    <row r="57" spans="1:11" ht="12" customHeight="1" x14ac:dyDescent="0.2">
      <c r="A57" s="56" t="str">
        <f>'Pregnant Women Participating'!A49</f>
        <v>Isleta Pueblo, NM</v>
      </c>
      <c r="B57" s="57">
        <v>48</v>
      </c>
      <c r="C57" s="58">
        <v>55</v>
      </c>
      <c r="D57" s="58">
        <v>57</v>
      </c>
      <c r="E57" s="58">
        <v>48</v>
      </c>
      <c r="F57" s="58">
        <v>45</v>
      </c>
      <c r="G57" s="58">
        <v>46</v>
      </c>
      <c r="H57" s="58">
        <v>43</v>
      </c>
      <c r="I57" s="58">
        <v>42</v>
      </c>
      <c r="J57" s="59">
        <v>36</v>
      </c>
      <c r="K57" s="57">
        <f t="shared" si="0"/>
        <v>46.666666666666664</v>
      </c>
    </row>
    <row r="58" spans="1:11" ht="12" customHeight="1" x14ac:dyDescent="0.2">
      <c r="A58" s="56" t="str">
        <f>'Pregnant Women Participating'!A50</f>
        <v>San Felipe Pueblo, NM</v>
      </c>
      <c r="B58" s="57">
        <v>14</v>
      </c>
      <c r="C58" s="58">
        <v>10</v>
      </c>
      <c r="D58" s="58">
        <v>9</v>
      </c>
      <c r="E58" s="58">
        <v>8</v>
      </c>
      <c r="F58" s="58">
        <v>7</v>
      </c>
      <c r="G58" s="58">
        <v>8</v>
      </c>
      <c r="H58" s="58">
        <v>7</v>
      </c>
      <c r="I58" s="58">
        <v>10</v>
      </c>
      <c r="J58" s="59">
        <v>12</v>
      </c>
      <c r="K58" s="57">
        <f t="shared" si="0"/>
        <v>9.4444444444444446</v>
      </c>
    </row>
    <row r="59" spans="1:11" ht="12" customHeight="1" x14ac:dyDescent="0.2">
      <c r="A59" s="56" t="str">
        <f>'Pregnant Women Participating'!A51</f>
        <v>Santo Domingo Tribe, NM</v>
      </c>
      <c r="B59" s="57">
        <v>8</v>
      </c>
      <c r="C59" s="58">
        <v>5</v>
      </c>
      <c r="D59" s="58">
        <v>5</v>
      </c>
      <c r="E59" s="58">
        <v>6</v>
      </c>
      <c r="F59" s="58">
        <v>8</v>
      </c>
      <c r="G59" s="58">
        <v>8</v>
      </c>
      <c r="H59" s="58">
        <v>7</v>
      </c>
      <c r="I59" s="58">
        <v>9</v>
      </c>
      <c r="J59" s="59">
        <v>7</v>
      </c>
      <c r="K59" s="57">
        <f t="shared" si="0"/>
        <v>7</v>
      </c>
    </row>
    <row r="60" spans="1:11" ht="12" customHeight="1" x14ac:dyDescent="0.2">
      <c r="A60" s="56" t="str">
        <f>'Pregnant Women Participating'!A52</f>
        <v>Zuni Pueblo, NM</v>
      </c>
      <c r="B60" s="57">
        <v>12</v>
      </c>
      <c r="C60" s="58">
        <v>10</v>
      </c>
      <c r="D60" s="58">
        <v>12</v>
      </c>
      <c r="E60" s="58">
        <v>14</v>
      </c>
      <c r="F60" s="58">
        <v>17</v>
      </c>
      <c r="G60" s="58">
        <v>18</v>
      </c>
      <c r="H60" s="58">
        <v>13</v>
      </c>
      <c r="I60" s="58">
        <v>14</v>
      </c>
      <c r="J60" s="59">
        <v>12</v>
      </c>
      <c r="K60" s="57">
        <f t="shared" si="0"/>
        <v>13.555555555555555</v>
      </c>
    </row>
    <row r="61" spans="1:11" ht="12" customHeight="1" x14ac:dyDescent="0.2">
      <c r="A61" s="56" t="str">
        <f>'Pregnant Women Participating'!A53</f>
        <v>Cherokee Nation, OK</v>
      </c>
      <c r="B61" s="57">
        <v>98</v>
      </c>
      <c r="C61" s="58">
        <v>108</v>
      </c>
      <c r="D61" s="58">
        <v>107</v>
      </c>
      <c r="E61" s="58">
        <v>116</v>
      </c>
      <c r="F61" s="58">
        <v>122</v>
      </c>
      <c r="G61" s="58">
        <v>136</v>
      </c>
      <c r="H61" s="58">
        <v>123</v>
      </c>
      <c r="I61" s="58">
        <v>122</v>
      </c>
      <c r="J61" s="59">
        <v>120</v>
      </c>
      <c r="K61" s="57">
        <f t="shared" si="0"/>
        <v>116.88888888888889</v>
      </c>
    </row>
    <row r="62" spans="1:11" ht="12" customHeight="1" x14ac:dyDescent="0.2">
      <c r="A62" s="56" t="str">
        <f>'Pregnant Women Participating'!A54</f>
        <v>Chickasaw Nation, OK</v>
      </c>
      <c r="B62" s="57">
        <v>102</v>
      </c>
      <c r="C62" s="58">
        <v>89</v>
      </c>
      <c r="D62" s="58">
        <v>84</v>
      </c>
      <c r="E62" s="58">
        <v>82</v>
      </c>
      <c r="F62" s="58">
        <v>85</v>
      </c>
      <c r="G62" s="58">
        <v>78</v>
      </c>
      <c r="H62" s="58">
        <v>74</v>
      </c>
      <c r="I62" s="58">
        <v>79</v>
      </c>
      <c r="J62" s="59">
        <v>81</v>
      </c>
      <c r="K62" s="57">
        <f t="shared" si="0"/>
        <v>83.777777777777771</v>
      </c>
    </row>
    <row r="63" spans="1:11" ht="12" customHeight="1" x14ac:dyDescent="0.2">
      <c r="A63" s="56" t="str">
        <f>'Pregnant Women Participating'!A55</f>
        <v>Choctaw Nation, OK</v>
      </c>
      <c r="B63" s="57">
        <v>105</v>
      </c>
      <c r="C63" s="58">
        <v>85</v>
      </c>
      <c r="D63" s="58">
        <v>93</v>
      </c>
      <c r="E63" s="58">
        <v>88</v>
      </c>
      <c r="F63" s="58">
        <v>91</v>
      </c>
      <c r="G63" s="58">
        <v>93</v>
      </c>
      <c r="H63" s="58">
        <v>89</v>
      </c>
      <c r="I63" s="58">
        <v>101</v>
      </c>
      <c r="J63" s="59">
        <v>99</v>
      </c>
      <c r="K63" s="57">
        <f t="shared" si="0"/>
        <v>93.777777777777771</v>
      </c>
    </row>
    <row r="64" spans="1:11" ht="12" customHeight="1" x14ac:dyDescent="0.2">
      <c r="A64" s="56" t="str">
        <f>'Pregnant Women Participating'!A56</f>
        <v>Citizen Potawatomi Nation, OK</v>
      </c>
      <c r="B64" s="57">
        <v>45</v>
      </c>
      <c r="C64" s="58">
        <v>43</v>
      </c>
      <c r="D64" s="58">
        <v>39</v>
      </c>
      <c r="E64" s="58">
        <v>35</v>
      </c>
      <c r="F64" s="58">
        <v>37</v>
      </c>
      <c r="G64" s="58">
        <v>42</v>
      </c>
      <c r="H64" s="58">
        <v>43</v>
      </c>
      <c r="I64" s="58">
        <v>49</v>
      </c>
      <c r="J64" s="59">
        <v>52</v>
      </c>
      <c r="K64" s="57">
        <f t="shared" si="0"/>
        <v>42.777777777777779</v>
      </c>
    </row>
    <row r="65" spans="1:11" ht="12" customHeight="1" x14ac:dyDescent="0.2">
      <c r="A65" s="56" t="str">
        <f>'Pregnant Women Participating'!A57</f>
        <v>Inter-Tribal Council, OK</v>
      </c>
      <c r="B65" s="57">
        <v>12</v>
      </c>
      <c r="C65" s="58">
        <v>10</v>
      </c>
      <c r="D65" s="58">
        <v>7</v>
      </c>
      <c r="E65" s="58">
        <v>7</v>
      </c>
      <c r="F65" s="58">
        <v>10</v>
      </c>
      <c r="G65" s="58">
        <v>13</v>
      </c>
      <c r="H65" s="58">
        <v>15</v>
      </c>
      <c r="I65" s="58">
        <v>12</v>
      </c>
      <c r="J65" s="59">
        <v>14</v>
      </c>
      <c r="K65" s="57">
        <f t="shared" si="0"/>
        <v>11.111111111111111</v>
      </c>
    </row>
    <row r="66" spans="1:11" ht="12" customHeight="1" x14ac:dyDescent="0.2">
      <c r="A66" s="56" t="str">
        <f>'Pregnant Women Participating'!A58</f>
        <v>Muscogee Creek Nation, OK</v>
      </c>
      <c r="B66" s="57">
        <v>26</v>
      </c>
      <c r="C66" s="58">
        <v>28</v>
      </c>
      <c r="D66" s="58">
        <v>28</v>
      </c>
      <c r="E66" s="58">
        <v>29</v>
      </c>
      <c r="F66" s="58">
        <v>26</v>
      </c>
      <c r="G66" s="58">
        <v>23</v>
      </c>
      <c r="H66" s="58">
        <v>26</v>
      </c>
      <c r="I66" s="58">
        <v>29</v>
      </c>
      <c r="J66" s="59">
        <v>37</v>
      </c>
      <c r="K66" s="57">
        <f t="shared" si="0"/>
        <v>28</v>
      </c>
    </row>
    <row r="67" spans="1:11" ht="12" customHeight="1" x14ac:dyDescent="0.2">
      <c r="A67" s="56" t="str">
        <f>'Pregnant Women Participating'!A59</f>
        <v>Osage Tribal Council, OK</v>
      </c>
      <c r="B67" s="57">
        <v>160</v>
      </c>
      <c r="C67" s="58">
        <v>153</v>
      </c>
      <c r="D67" s="58">
        <v>147</v>
      </c>
      <c r="E67" s="58">
        <v>153</v>
      </c>
      <c r="F67" s="58">
        <v>151</v>
      </c>
      <c r="G67" s="58">
        <v>152</v>
      </c>
      <c r="H67" s="58">
        <v>155</v>
      </c>
      <c r="I67" s="58">
        <v>167</v>
      </c>
      <c r="J67" s="59">
        <v>161</v>
      </c>
      <c r="K67" s="57">
        <f t="shared" si="0"/>
        <v>155.44444444444446</v>
      </c>
    </row>
    <row r="68" spans="1:11" ht="12" customHeight="1" x14ac:dyDescent="0.2">
      <c r="A68" s="56" t="str">
        <f>'Pregnant Women Participating'!A60</f>
        <v>Otoe-Missouria Tribe, OK</v>
      </c>
      <c r="B68" s="57">
        <v>5</v>
      </c>
      <c r="C68" s="58">
        <v>4</v>
      </c>
      <c r="D68" s="58">
        <v>5</v>
      </c>
      <c r="E68" s="58">
        <v>4</v>
      </c>
      <c r="F68" s="58">
        <v>3</v>
      </c>
      <c r="G68" s="58">
        <v>6</v>
      </c>
      <c r="H68" s="58">
        <v>5</v>
      </c>
      <c r="I68" s="58">
        <v>5</v>
      </c>
      <c r="J68" s="59">
        <v>3</v>
      </c>
      <c r="K68" s="57">
        <f t="shared" si="0"/>
        <v>4.4444444444444446</v>
      </c>
    </row>
    <row r="69" spans="1:11" ht="12" customHeight="1" x14ac:dyDescent="0.2">
      <c r="A69" s="56" t="str">
        <f>'Pregnant Women Participating'!A61</f>
        <v>Wichita, Caddo &amp; Delaware (WCD), OK</v>
      </c>
      <c r="B69" s="57">
        <v>108</v>
      </c>
      <c r="C69" s="58">
        <v>109</v>
      </c>
      <c r="D69" s="58">
        <v>122</v>
      </c>
      <c r="E69" s="58">
        <v>122</v>
      </c>
      <c r="F69" s="58">
        <v>128</v>
      </c>
      <c r="G69" s="58">
        <v>124</v>
      </c>
      <c r="H69" s="58">
        <v>123</v>
      </c>
      <c r="I69" s="58">
        <v>121</v>
      </c>
      <c r="J69" s="59">
        <v>124</v>
      </c>
      <c r="K69" s="57">
        <f t="shared" si="0"/>
        <v>120.11111111111111</v>
      </c>
    </row>
    <row r="70" spans="1:11" s="64" customFormat="1" ht="24.75" customHeight="1" x14ac:dyDescent="0.2">
      <c r="A70" s="60" t="e">
        <f>'Pregnant Women Participating'!#REF!</f>
        <v>#REF!</v>
      </c>
      <c r="B70" s="61">
        <v>108770</v>
      </c>
      <c r="C70" s="62">
        <v>107875</v>
      </c>
      <c r="D70" s="62">
        <v>105894</v>
      </c>
      <c r="E70" s="62">
        <v>106436</v>
      </c>
      <c r="F70" s="62">
        <v>106886</v>
      </c>
      <c r="G70" s="62">
        <v>107624</v>
      </c>
      <c r="H70" s="62">
        <v>107035</v>
      </c>
      <c r="I70" s="62">
        <v>107003</v>
      </c>
      <c r="J70" s="63">
        <v>106017</v>
      </c>
      <c r="K70" s="61">
        <f t="shared" si="0"/>
        <v>107060</v>
      </c>
    </row>
    <row r="71" spans="1:11" ht="12" customHeight="1" x14ac:dyDescent="0.2">
      <c r="A71" s="56" t="str">
        <f>'Pregnant Women Participating'!A62</f>
        <v>Colorado</v>
      </c>
      <c r="B71" s="57">
        <v>3621</v>
      </c>
      <c r="C71" s="58">
        <v>3653</v>
      </c>
      <c r="D71" s="58">
        <v>3632</v>
      </c>
      <c r="E71" s="58">
        <v>3749</v>
      </c>
      <c r="F71" s="58">
        <v>3747</v>
      </c>
      <c r="G71" s="58">
        <v>3855</v>
      </c>
      <c r="H71" s="58">
        <v>3927</v>
      </c>
      <c r="I71" s="58">
        <v>3939</v>
      </c>
      <c r="J71" s="59">
        <v>3864</v>
      </c>
      <c r="K71" s="57">
        <f t="shared" si="0"/>
        <v>3776.3333333333335</v>
      </c>
    </row>
    <row r="72" spans="1:11" ht="12" customHeight="1" x14ac:dyDescent="0.2">
      <c r="A72" s="56" t="str">
        <f>'Pregnant Women Participating'!A63</f>
        <v>Kansas</v>
      </c>
      <c r="B72" s="57">
        <v>1677</v>
      </c>
      <c r="C72" s="58">
        <v>1732</v>
      </c>
      <c r="D72" s="58">
        <v>1737</v>
      </c>
      <c r="E72" s="58">
        <v>1789</v>
      </c>
      <c r="F72" s="58">
        <v>1775</v>
      </c>
      <c r="G72" s="58">
        <v>1754</v>
      </c>
      <c r="H72" s="58">
        <v>1704</v>
      </c>
      <c r="I72" s="58">
        <v>1785</v>
      </c>
      <c r="J72" s="59">
        <v>1822</v>
      </c>
      <c r="K72" s="57">
        <f t="shared" si="0"/>
        <v>1752.7777777777778</v>
      </c>
    </row>
    <row r="73" spans="1:11" ht="12" customHeight="1" x14ac:dyDescent="0.2">
      <c r="A73" s="56" t="str">
        <f>'Pregnant Women Participating'!A64</f>
        <v>Missouri</v>
      </c>
      <c r="B73" s="57">
        <v>3571</v>
      </c>
      <c r="C73" s="58">
        <v>3585</v>
      </c>
      <c r="D73" s="58">
        <v>3514</v>
      </c>
      <c r="E73" s="58">
        <v>3547</v>
      </c>
      <c r="F73" s="58">
        <v>3662</v>
      </c>
      <c r="G73" s="58">
        <v>3642</v>
      </c>
      <c r="H73" s="58">
        <v>3626</v>
      </c>
      <c r="I73" s="58">
        <v>3703</v>
      </c>
      <c r="J73" s="59">
        <v>3635</v>
      </c>
      <c r="K73" s="57">
        <f t="shared" si="0"/>
        <v>3609.4444444444443</v>
      </c>
    </row>
    <row r="74" spans="1:11" ht="12" customHeight="1" x14ac:dyDescent="0.2">
      <c r="A74" s="56" t="str">
        <f>'Pregnant Women Participating'!A65</f>
        <v>Montana</v>
      </c>
      <c r="B74" s="57">
        <v>381</v>
      </c>
      <c r="C74" s="58">
        <v>393</v>
      </c>
      <c r="D74" s="58">
        <v>401</v>
      </c>
      <c r="E74" s="58">
        <v>416</v>
      </c>
      <c r="F74" s="58">
        <v>401</v>
      </c>
      <c r="G74" s="58">
        <v>405</v>
      </c>
      <c r="H74" s="58">
        <v>416</v>
      </c>
      <c r="I74" s="58">
        <v>399</v>
      </c>
      <c r="J74" s="59">
        <v>399</v>
      </c>
      <c r="K74" s="57">
        <f t="shared" si="0"/>
        <v>401.22222222222223</v>
      </c>
    </row>
    <row r="75" spans="1:11" ht="12" customHeight="1" x14ac:dyDescent="0.2">
      <c r="A75" s="56" t="str">
        <f>'Pregnant Women Participating'!A66</f>
        <v>Nebraska</v>
      </c>
      <c r="B75" s="57">
        <v>1709</v>
      </c>
      <c r="C75" s="58">
        <v>1692</v>
      </c>
      <c r="D75" s="58">
        <v>1717</v>
      </c>
      <c r="E75" s="58">
        <v>1727</v>
      </c>
      <c r="F75" s="58">
        <v>1816</v>
      </c>
      <c r="G75" s="58">
        <v>1841</v>
      </c>
      <c r="H75" s="58">
        <v>1852</v>
      </c>
      <c r="I75" s="58">
        <v>1842</v>
      </c>
      <c r="J75" s="59">
        <v>1793</v>
      </c>
      <c r="K75" s="57">
        <f t="shared" si="0"/>
        <v>1776.5555555555557</v>
      </c>
    </row>
    <row r="76" spans="1:11" ht="12" customHeight="1" x14ac:dyDescent="0.2">
      <c r="A76" s="56" t="str">
        <f>'Pregnant Women Participating'!A67</f>
        <v>North Dakota</v>
      </c>
      <c r="B76" s="57">
        <v>313</v>
      </c>
      <c r="C76" s="58">
        <v>324</v>
      </c>
      <c r="D76" s="58">
        <v>325</v>
      </c>
      <c r="E76" s="58">
        <v>310</v>
      </c>
      <c r="F76" s="58">
        <v>319</v>
      </c>
      <c r="G76" s="58">
        <v>312</v>
      </c>
      <c r="H76" s="58">
        <v>311</v>
      </c>
      <c r="I76" s="58">
        <v>309</v>
      </c>
      <c r="J76" s="59">
        <v>294</v>
      </c>
      <c r="K76" s="57">
        <f t="shared" si="0"/>
        <v>313</v>
      </c>
    </row>
    <row r="77" spans="1:11" ht="12" customHeight="1" x14ac:dyDescent="0.2">
      <c r="A77" s="56" t="str">
        <f>'Pregnant Women Participating'!A68</f>
        <v>South Dakota</v>
      </c>
      <c r="B77" s="57">
        <v>523</v>
      </c>
      <c r="C77" s="58">
        <v>524</v>
      </c>
      <c r="D77" s="58">
        <v>502</v>
      </c>
      <c r="E77" s="58">
        <v>510</v>
      </c>
      <c r="F77" s="58">
        <v>508</v>
      </c>
      <c r="G77" s="58">
        <v>513</v>
      </c>
      <c r="H77" s="58">
        <v>534</v>
      </c>
      <c r="I77" s="58">
        <v>569</v>
      </c>
      <c r="J77" s="59">
        <v>568</v>
      </c>
      <c r="K77" s="57">
        <f t="shared" si="0"/>
        <v>527.88888888888891</v>
      </c>
    </row>
    <row r="78" spans="1:11" ht="12" customHeight="1" x14ac:dyDescent="0.2">
      <c r="A78" s="56" t="str">
        <f>'Pregnant Women Participating'!A69</f>
        <v>Wyoming</v>
      </c>
      <c r="B78" s="57">
        <v>184</v>
      </c>
      <c r="C78" s="58">
        <v>179</v>
      </c>
      <c r="D78" s="58">
        <v>168</v>
      </c>
      <c r="E78" s="58">
        <v>166</v>
      </c>
      <c r="F78" s="58">
        <v>161</v>
      </c>
      <c r="G78" s="58">
        <v>149</v>
      </c>
      <c r="H78" s="58">
        <v>138</v>
      </c>
      <c r="I78" s="58">
        <v>141</v>
      </c>
      <c r="J78" s="59">
        <v>128</v>
      </c>
      <c r="K78" s="57">
        <f t="shared" si="0"/>
        <v>157.11111111111111</v>
      </c>
    </row>
    <row r="79" spans="1:11" ht="12" customHeight="1" x14ac:dyDescent="0.2">
      <c r="A79" s="56" t="str">
        <f>'Pregnant Women Participating'!A70</f>
        <v>Ute Mountain Ute Tribe, CO</v>
      </c>
      <c r="B79" s="57">
        <v>3</v>
      </c>
      <c r="C79" s="58">
        <v>5</v>
      </c>
      <c r="D79" s="58">
        <v>7</v>
      </c>
      <c r="E79" s="58">
        <v>9</v>
      </c>
      <c r="F79" s="58">
        <v>8</v>
      </c>
      <c r="G79" s="58">
        <v>9</v>
      </c>
      <c r="H79" s="58">
        <v>10</v>
      </c>
      <c r="I79" s="58">
        <v>8</v>
      </c>
      <c r="J79" s="59">
        <v>7</v>
      </c>
      <c r="K79" s="57">
        <f t="shared" si="0"/>
        <v>7.333333333333333</v>
      </c>
    </row>
    <row r="80" spans="1:11" ht="12" customHeight="1" x14ac:dyDescent="0.2">
      <c r="A80" s="56" t="str">
        <f>'Pregnant Women Participating'!A71</f>
        <v>Omaha Sioux, NE</v>
      </c>
      <c r="B80" s="57">
        <v>4</v>
      </c>
      <c r="C80" s="58">
        <v>2</v>
      </c>
      <c r="D80" s="58">
        <v>2</v>
      </c>
      <c r="E80" s="58">
        <v>3</v>
      </c>
      <c r="F80" s="58">
        <v>4</v>
      </c>
      <c r="G80" s="58">
        <v>5</v>
      </c>
      <c r="H80" s="58">
        <v>4</v>
      </c>
      <c r="I80" s="58">
        <v>2</v>
      </c>
      <c r="J80" s="59">
        <v>2</v>
      </c>
      <c r="K80" s="57">
        <f t="shared" si="0"/>
        <v>3.1111111111111112</v>
      </c>
    </row>
    <row r="81" spans="1:11" ht="12" customHeight="1" x14ac:dyDescent="0.2">
      <c r="A81" s="56" t="str">
        <f>'Pregnant Women Participating'!A72</f>
        <v>Santee Sioux, NE</v>
      </c>
      <c r="B81" s="57">
        <v>0</v>
      </c>
      <c r="C81" s="58">
        <v>1</v>
      </c>
      <c r="D81" s="58">
        <v>1</v>
      </c>
      <c r="E81" s="58">
        <v>1</v>
      </c>
      <c r="F81" s="58">
        <v>0</v>
      </c>
      <c r="G81" s="58">
        <v>0</v>
      </c>
      <c r="H81" s="58">
        <v>0</v>
      </c>
      <c r="I81" s="58">
        <v>0</v>
      </c>
      <c r="J81" s="59">
        <v>0</v>
      </c>
      <c r="K81" s="57">
        <f t="shared" si="0"/>
        <v>0.33333333333333331</v>
      </c>
    </row>
    <row r="82" spans="1:11" ht="12" customHeight="1" x14ac:dyDescent="0.2">
      <c r="A82" s="56" t="str">
        <f>'Pregnant Women Participating'!A73</f>
        <v>Winnebago Tribe, NE</v>
      </c>
      <c r="B82" s="57">
        <v>3</v>
      </c>
      <c r="C82" s="58">
        <v>2</v>
      </c>
      <c r="D82" s="58">
        <v>1</v>
      </c>
      <c r="E82" s="58">
        <v>0</v>
      </c>
      <c r="F82" s="58">
        <v>0</v>
      </c>
      <c r="G82" s="58">
        <v>1</v>
      </c>
      <c r="H82" s="58">
        <v>2</v>
      </c>
      <c r="I82" s="58">
        <v>1</v>
      </c>
      <c r="J82" s="59">
        <v>1</v>
      </c>
      <c r="K82" s="57">
        <f t="shared" si="0"/>
        <v>1.2222222222222223</v>
      </c>
    </row>
    <row r="83" spans="1:11" ht="12" customHeight="1" x14ac:dyDescent="0.2">
      <c r="A83" s="56" t="str">
        <f>'Pregnant Women Participating'!A74</f>
        <v>Standing Rock Sioux Tribe, ND</v>
      </c>
      <c r="B83" s="57">
        <v>2</v>
      </c>
      <c r="C83" s="58">
        <v>0</v>
      </c>
      <c r="D83" s="58">
        <v>0</v>
      </c>
      <c r="E83" s="58">
        <v>1</v>
      </c>
      <c r="F83" s="58">
        <v>1</v>
      </c>
      <c r="G83" s="58">
        <v>0</v>
      </c>
      <c r="H83" s="58">
        <v>1</v>
      </c>
      <c r="I83" s="58">
        <v>1</v>
      </c>
      <c r="J83" s="59">
        <v>3</v>
      </c>
      <c r="K83" s="57">
        <f t="shared" si="0"/>
        <v>1</v>
      </c>
    </row>
    <row r="84" spans="1:11" ht="12" customHeight="1" x14ac:dyDescent="0.2">
      <c r="A84" s="56" t="str">
        <f>'Pregnant Women Participating'!A75</f>
        <v>Three Affiliated Tribes, ND</v>
      </c>
      <c r="B84" s="57">
        <v>1</v>
      </c>
      <c r="C84" s="58">
        <v>2</v>
      </c>
      <c r="D84" s="58">
        <v>2</v>
      </c>
      <c r="E84" s="58">
        <v>2</v>
      </c>
      <c r="F84" s="58">
        <v>2</v>
      </c>
      <c r="G84" s="58">
        <v>2</v>
      </c>
      <c r="H84" s="58">
        <v>1</v>
      </c>
      <c r="I84" s="58">
        <v>1</v>
      </c>
      <c r="J84" s="59">
        <v>1</v>
      </c>
      <c r="K84" s="57">
        <f t="shared" si="0"/>
        <v>1.5555555555555556</v>
      </c>
    </row>
    <row r="85" spans="1:11" ht="12" customHeight="1" x14ac:dyDescent="0.2">
      <c r="A85" s="56" t="str">
        <f>'Pregnant Women Participating'!A76</f>
        <v>Cheyenne River Sioux, SD</v>
      </c>
      <c r="B85" s="57">
        <v>10</v>
      </c>
      <c r="C85" s="58">
        <v>7</v>
      </c>
      <c r="D85" s="58">
        <v>3</v>
      </c>
      <c r="E85" s="58">
        <v>3</v>
      </c>
      <c r="F85" s="58">
        <v>4</v>
      </c>
      <c r="G85" s="58">
        <v>2</v>
      </c>
      <c r="H85" s="58">
        <v>3</v>
      </c>
      <c r="I85" s="58">
        <v>2</v>
      </c>
      <c r="J85" s="59">
        <v>2</v>
      </c>
      <c r="K85" s="57">
        <f t="shared" si="0"/>
        <v>4</v>
      </c>
    </row>
    <row r="86" spans="1:11" ht="12" customHeight="1" x14ac:dyDescent="0.2">
      <c r="A86" s="56" t="str">
        <f>'Pregnant Women Participating'!A77</f>
        <v>Rosebud Sioux, SD</v>
      </c>
      <c r="B86" s="57">
        <v>20</v>
      </c>
      <c r="C86" s="58">
        <v>31</v>
      </c>
      <c r="D86" s="58">
        <v>18</v>
      </c>
      <c r="E86" s="58">
        <v>19</v>
      </c>
      <c r="F86" s="58">
        <v>18</v>
      </c>
      <c r="G86" s="58">
        <v>16</v>
      </c>
      <c r="H86" s="58">
        <v>21</v>
      </c>
      <c r="I86" s="58">
        <v>21</v>
      </c>
      <c r="J86" s="59">
        <v>26</v>
      </c>
      <c r="K86" s="57">
        <f t="shared" si="0"/>
        <v>21.111111111111111</v>
      </c>
    </row>
    <row r="87" spans="1:11" ht="12" customHeight="1" x14ac:dyDescent="0.2">
      <c r="A87" s="56" t="str">
        <f>'Pregnant Women Participating'!A78</f>
        <v>Northern Arapahoe, WY</v>
      </c>
      <c r="B87" s="57">
        <v>11</v>
      </c>
      <c r="C87" s="58">
        <v>12</v>
      </c>
      <c r="D87" s="58">
        <v>11</v>
      </c>
      <c r="E87" s="58">
        <v>9</v>
      </c>
      <c r="F87" s="58">
        <v>8</v>
      </c>
      <c r="G87" s="58">
        <v>9</v>
      </c>
      <c r="H87" s="58">
        <v>9</v>
      </c>
      <c r="I87" s="58">
        <v>8</v>
      </c>
      <c r="J87" s="59">
        <v>8</v>
      </c>
      <c r="K87" s="57">
        <f t="shared" si="0"/>
        <v>9.4444444444444446</v>
      </c>
    </row>
    <row r="88" spans="1:11" ht="12" customHeight="1" x14ac:dyDescent="0.2">
      <c r="A88" s="56" t="str">
        <f>'Pregnant Women Participating'!A79</f>
        <v>Shoshone Tribe, WY</v>
      </c>
      <c r="B88" s="57">
        <v>1</v>
      </c>
      <c r="C88" s="58">
        <v>1</v>
      </c>
      <c r="D88" s="58">
        <v>1</v>
      </c>
      <c r="E88" s="58">
        <v>1</v>
      </c>
      <c r="F88" s="58">
        <v>0</v>
      </c>
      <c r="G88" s="58">
        <v>1</v>
      </c>
      <c r="H88" s="58">
        <v>2</v>
      </c>
      <c r="I88" s="58">
        <v>2</v>
      </c>
      <c r="J88" s="59">
        <v>1</v>
      </c>
      <c r="K88" s="57">
        <f t="shared" si="0"/>
        <v>1.1111111111111112</v>
      </c>
    </row>
    <row r="89" spans="1:11" s="64" customFormat="1" ht="24.75" customHeight="1" x14ac:dyDescent="0.2">
      <c r="A89" s="60" t="e">
        <f>'Pregnant Women Participating'!#REF!</f>
        <v>#REF!</v>
      </c>
      <c r="B89" s="61">
        <v>12034</v>
      </c>
      <c r="C89" s="62">
        <v>12145</v>
      </c>
      <c r="D89" s="62">
        <v>12042</v>
      </c>
      <c r="E89" s="62">
        <v>12262</v>
      </c>
      <c r="F89" s="62">
        <v>12434</v>
      </c>
      <c r="G89" s="62">
        <v>12516</v>
      </c>
      <c r="H89" s="62">
        <v>12561</v>
      </c>
      <c r="I89" s="62">
        <v>12733</v>
      </c>
      <c r="J89" s="63">
        <v>12554</v>
      </c>
      <c r="K89" s="61">
        <f t="shared" si="0"/>
        <v>12364.555555555555</v>
      </c>
    </row>
    <row r="90" spans="1:11" ht="12" customHeight="1" x14ac:dyDescent="0.2">
      <c r="A90" s="65" t="str">
        <f>'Pregnant Women Participating'!A80</f>
        <v>Alaska</v>
      </c>
      <c r="B90" s="57">
        <v>610</v>
      </c>
      <c r="C90" s="58">
        <v>607</v>
      </c>
      <c r="D90" s="58">
        <v>608</v>
      </c>
      <c r="E90" s="58">
        <v>613</v>
      </c>
      <c r="F90" s="58">
        <v>605</v>
      </c>
      <c r="G90" s="58">
        <v>612</v>
      </c>
      <c r="H90" s="58">
        <v>593</v>
      </c>
      <c r="I90" s="58">
        <v>577</v>
      </c>
      <c r="J90" s="59">
        <v>784</v>
      </c>
      <c r="K90" s="57">
        <f t="shared" si="0"/>
        <v>623.22222222222217</v>
      </c>
    </row>
    <row r="91" spans="1:11" ht="12" customHeight="1" x14ac:dyDescent="0.2">
      <c r="A91" s="65" t="str">
        <f>'Pregnant Women Participating'!A81</f>
        <v>American Samoa</v>
      </c>
      <c r="B91" s="57">
        <v>282</v>
      </c>
      <c r="C91" s="58">
        <v>278</v>
      </c>
      <c r="D91" s="58">
        <v>287</v>
      </c>
      <c r="E91" s="58">
        <v>299</v>
      </c>
      <c r="F91" s="58">
        <v>296</v>
      </c>
      <c r="G91" s="58">
        <v>303</v>
      </c>
      <c r="H91" s="58">
        <v>296</v>
      </c>
      <c r="I91" s="58">
        <v>291</v>
      </c>
      <c r="J91" s="59">
        <v>308</v>
      </c>
      <c r="K91" s="57">
        <f t="shared" si="0"/>
        <v>293.33333333333331</v>
      </c>
    </row>
    <row r="92" spans="1:11" ht="12" customHeight="1" x14ac:dyDescent="0.2">
      <c r="A92" s="65" t="str">
        <f>'Pregnant Women Participating'!A82</f>
        <v>California</v>
      </c>
      <c r="B92" s="57">
        <v>42577</v>
      </c>
      <c r="C92" s="58">
        <v>42723</v>
      </c>
      <c r="D92" s="58">
        <v>42769</v>
      </c>
      <c r="E92" s="58">
        <v>43159</v>
      </c>
      <c r="F92" s="58">
        <v>43248</v>
      </c>
      <c r="G92" s="58">
        <v>43507</v>
      </c>
      <c r="H92" s="58">
        <v>43541</v>
      </c>
      <c r="I92" s="58">
        <v>43663</v>
      </c>
      <c r="J92" s="59">
        <v>43342</v>
      </c>
      <c r="K92" s="57">
        <f t="shared" si="0"/>
        <v>43169.888888888891</v>
      </c>
    </row>
    <row r="93" spans="1:11" ht="12" customHeight="1" x14ac:dyDescent="0.2">
      <c r="A93" s="65" t="str">
        <f>'Pregnant Women Participating'!A83</f>
        <v>Guam</v>
      </c>
      <c r="B93" s="57">
        <v>317</v>
      </c>
      <c r="C93" s="58">
        <v>341</v>
      </c>
      <c r="D93" s="58">
        <v>351</v>
      </c>
      <c r="E93" s="58">
        <v>353</v>
      </c>
      <c r="F93" s="58">
        <v>340</v>
      </c>
      <c r="G93" s="58">
        <v>351</v>
      </c>
      <c r="H93" s="58">
        <v>361</v>
      </c>
      <c r="I93" s="58">
        <v>366</v>
      </c>
      <c r="J93" s="59">
        <v>341</v>
      </c>
      <c r="K93" s="57">
        <f t="shared" si="0"/>
        <v>346.77777777777777</v>
      </c>
    </row>
    <row r="94" spans="1:11" ht="12" customHeight="1" x14ac:dyDescent="0.2">
      <c r="A94" s="65" t="str">
        <f>'Pregnant Women Participating'!A84</f>
        <v>Hawaii</v>
      </c>
      <c r="B94" s="57">
        <v>1182</v>
      </c>
      <c r="C94" s="58">
        <v>1174</v>
      </c>
      <c r="D94" s="58">
        <v>1164</v>
      </c>
      <c r="E94" s="58">
        <v>1175</v>
      </c>
      <c r="F94" s="58">
        <v>1169</v>
      </c>
      <c r="G94" s="58">
        <v>1129</v>
      </c>
      <c r="H94" s="58">
        <v>1122</v>
      </c>
      <c r="I94" s="58">
        <v>1146</v>
      </c>
      <c r="J94" s="59">
        <v>1136</v>
      </c>
      <c r="K94" s="57">
        <f t="shared" si="0"/>
        <v>1155.2222222222222</v>
      </c>
    </row>
    <row r="95" spans="1:11" ht="12" customHeight="1" x14ac:dyDescent="0.2">
      <c r="A95" s="65" t="str">
        <f>'Pregnant Women Participating'!A85</f>
        <v>Idaho</v>
      </c>
      <c r="B95" s="57">
        <v>1227</v>
      </c>
      <c r="C95" s="58">
        <v>1265</v>
      </c>
      <c r="D95" s="58">
        <v>1265</v>
      </c>
      <c r="E95" s="58">
        <v>1291</v>
      </c>
      <c r="F95" s="58">
        <v>1240</v>
      </c>
      <c r="G95" s="58">
        <v>1248</v>
      </c>
      <c r="H95" s="58">
        <v>1263</v>
      </c>
      <c r="I95" s="58">
        <v>1279</v>
      </c>
      <c r="J95" s="59">
        <v>1281</v>
      </c>
      <c r="K95" s="57">
        <f t="shared" si="0"/>
        <v>1262.1111111111111</v>
      </c>
    </row>
    <row r="96" spans="1:11" ht="12" customHeight="1" x14ac:dyDescent="0.2">
      <c r="A96" s="65" t="str">
        <f>'Pregnant Women Participating'!A86</f>
        <v>Nevada</v>
      </c>
      <c r="B96" s="57">
        <v>2588</v>
      </c>
      <c r="C96" s="58">
        <v>2667</v>
      </c>
      <c r="D96" s="58">
        <v>2699</v>
      </c>
      <c r="E96" s="58">
        <v>2733</v>
      </c>
      <c r="F96" s="58">
        <v>2717</v>
      </c>
      <c r="G96" s="58">
        <v>2711</v>
      </c>
      <c r="H96" s="58">
        <v>2725</v>
      </c>
      <c r="I96" s="58">
        <v>2672</v>
      </c>
      <c r="J96" s="59">
        <v>2613</v>
      </c>
      <c r="K96" s="57">
        <f t="shared" si="0"/>
        <v>2680.5555555555557</v>
      </c>
    </row>
    <row r="97" spans="1:11" ht="12" customHeight="1" x14ac:dyDescent="0.2">
      <c r="A97" s="65" t="str">
        <f>'Pregnant Women Participating'!A87</f>
        <v>Oregon</v>
      </c>
      <c r="B97" s="57">
        <v>1895</v>
      </c>
      <c r="C97" s="58">
        <v>1873</v>
      </c>
      <c r="D97" s="58">
        <v>1849</v>
      </c>
      <c r="E97" s="58">
        <v>1844</v>
      </c>
      <c r="F97" s="58">
        <v>1874</v>
      </c>
      <c r="G97" s="58">
        <v>1940</v>
      </c>
      <c r="H97" s="58">
        <v>1925</v>
      </c>
      <c r="I97" s="58">
        <v>1954</v>
      </c>
      <c r="J97" s="59">
        <v>1924</v>
      </c>
      <c r="K97" s="57">
        <f t="shared" si="0"/>
        <v>1897.5555555555557</v>
      </c>
    </row>
    <row r="98" spans="1:11" ht="12" customHeight="1" x14ac:dyDescent="0.2">
      <c r="A98" s="65" t="str">
        <f>'Pregnant Women Participating'!A88</f>
        <v>Washington</v>
      </c>
      <c r="B98" s="57">
        <v>2912</v>
      </c>
      <c r="C98" s="58">
        <v>2934</v>
      </c>
      <c r="D98" s="58">
        <v>2861</v>
      </c>
      <c r="E98" s="58">
        <v>2875</v>
      </c>
      <c r="F98" s="58">
        <v>2885</v>
      </c>
      <c r="G98" s="58">
        <v>3020</v>
      </c>
      <c r="H98" s="58">
        <v>3054</v>
      </c>
      <c r="I98" s="58">
        <v>3156</v>
      </c>
      <c r="J98" s="59">
        <v>3071</v>
      </c>
      <c r="K98" s="57">
        <f t="shared" si="0"/>
        <v>2974.2222222222222</v>
      </c>
    </row>
    <row r="99" spans="1:11" ht="12" customHeight="1" x14ac:dyDescent="0.2">
      <c r="A99" s="65" t="str">
        <f>'Pregnant Women Participating'!A89</f>
        <v>Northern Marianas</v>
      </c>
      <c r="B99" s="57">
        <v>138</v>
      </c>
      <c r="C99" s="58">
        <v>139</v>
      </c>
      <c r="D99" s="58">
        <v>141</v>
      </c>
      <c r="E99" s="58">
        <v>132</v>
      </c>
      <c r="F99" s="58">
        <v>144</v>
      </c>
      <c r="G99" s="58">
        <v>154</v>
      </c>
      <c r="H99" s="58">
        <v>146</v>
      </c>
      <c r="I99" s="58">
        <v>144</v>
      </c>
      <c r="J99" s="59">
        <v>142</v>
      </c>
      <c r="K99" s="57">
        <f t="shared" si="0"/>
        <v>142.22222222222223</v>
      </c>
    </row>
    <row r="100" spans="1:11" ht="12" customHeight="1" x14ac:dyDescent="0.2">
      <c r="A100" s="65" t="str">
        <f>'Pregnant Women Participating'!A90</f>
        <v>Inter-Tribal Council, NV</v>
      </c>
      <c r="B100" s="57">
        <v>6</v>
      </c>
      <c r="C100" s="58">
        <v>8</v>
      </c>
      <c r="D100" s="58">
        <v>9</v>
      </c>
      <c r="E100" s="58">
        <v>6</v>
      </c>
      <c r="F100" s="58">
        <v>7</v>
      </c>
      <c r="G100" s="58">
        <v>10</v>
      </c>
      <c r="H100" s="58">
        <v>6</v>
      </c>
      <c r="I100" s="58">
        <v>11</v>
      </c>
      <c r="J100" s="59">
        <v>9</v>
      </c>
      <c r="K100" s="57">
        <f t="shared" si="0"/>
        <v>8</v>
      </c>
    </row>
    <row r="101" spans="1:11" s="64" customFormat="1" ht="24.75" customHeight="1" x14ac:dyDescent="0.2">
      <c r="A101" s="60" t="e">
        <f>'Pregnant Women Participating'!#REF!</f>
        <v>#REF!</v>
      </c>
      <c r="B101" s="61">
        <v>53734</v>
      </c>
      <c r="C101" s="62">
        <v>54009</v>
      </c>
      <c r="D101" s="62">
        <v>54003</v>
      </c>
      <c r="E101" s="62">
        <v>54480</v>
      </c>
      <c r="F101" s="62">
        <v>54525</v>
      </c>
      <c r="G101" s="62">
        <v>54985</v>
      </c>
      <c r="H101" s="62">
        <v>55032</v>
      </c>
      <c r="I101" s="62">
        <v>55259</v>
      </c>
      <c r="J101" s="63">
        <v>54951</v>
      </c>
      <c r="K101" s="61">
        <f t="shared" si="0"/>
        <v>54553.111111111109</v>
      </c>
    </row>
    <row r="102" spans="1:11" s="70" customFormat="1" ht="16.5" customHeight="1" thickBot="1" x14ac:dyDescent="0.25">
      <c r="A102" s="66" t="e">
        <f>'Pregnant Women Participating'!#REF!</f>
        <v>#REF!</v>
      </c>
      <c r="B102" s="67">
        <v>363618</v>
      </c>
      <c r="C102" s="68">
        <v>363413</v>
      </c>
      <c r="D102" s="68">
        <v>360570</v>
      </c>
      <c r="E102" s="68">
        <v>363338</v>
      </c>
      <c r="F102" s="68">
        <v>366135</v>
      </c>
      <c r="G102" s="68">
        <v>371313</v>
      </c>
      <c r="H102" s="68">
        <v>369316</v>
      </c>
      <c r="I102" s="68">
        <v>371027</v>
      </c>
      <c r="J102" s="69">
        <v>366990</v>
      </c>
      <c r="K102" s="67">
        <f t="shared" si="0"/>
        <v>366191.11111111112</v>
      </c>
    </row>
    <row r="103" spans="1:11" ht="12.75" customHeight="1" thickTop="1" x14ac:dyDescent="0.2">
      <c r="A103" s="71"/>
    </row>
    <row r="104" spans="1:11" x14ac:dyDescent="0.2">
      <c r="A104" s="71"/>
    </row>
    <row r="105" spans="1:11" s="72" customFormat="1" ht="12.75" x14ac:dyDescent="0.2">
      <c r="A105" s="47" t="s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M90"/>
  <sheetViews>
    <sheetView showGridLines="0" workbookViewId="0">
      <selection activeCell="D35" sqref="D35"/>
    </sheetView>
  </sheetViews>
  <sheetFormatPr defaultColWidth="9.140625" defaultRowHeight="12" x14ac:dyDescent="0.2"/>
  <cols>
    <col min="1" max="1" width="34.7109375" style="3" customWidth="1"/>
    <col min="2" max="10" width="11.7109375" style="3" customWidth="1"/>
    <col min="11" max="11" width="13.7109375" style="3" customWidth="1"/>
    <col min="12" max="16384" width="9.140625" style="3"/>
  </cols>
  <sheetData>
    <row r="1" spans="1:13" ht="24" customHeight="1" x14ac:dyDescent="0.2">
      <c r="A1" s="6" t="s">
        <v>124</v>
      </c>
      <c r="B1" s="17" t="s">
        <v>175</v>
      </c>
      <c r="C1" s="18" t="s">
        <v>176</v>
      </c>
      <c r="D1" s="18" t="s">
        <v>177</v>
      </c>
      <c r="E1" s="18" t="s">
        <v>178</v>
      </c>
      <c r="F1" s="18" t="s">
        <v>179</v>
      </c>
      <c r="G1" s="18" t="s">
        <v>180</v>
      </c>
      <c r="H1" s="18" t="s">
        <v>181</v>
      </c>
      <c r="I1" s="18" t="s">
        <v>182</v>
      </c>
      <c r="J1" s="18" t="s">
        <v>183</v>
      </c>
      <c r="K1" s="11" t="s">
        <v>184</v>
      </c>
      <c r="L1" s="18"/>
      <c r="M1" s="76"/>
    </row>
    <row r="2" spans="1:13" ht="12" customHeight="1" x14ac:dyDescent="0.2">
      <c r="A2" s="7" t="str">
        <f>'Pregnant Women Participating'!A2</f>
        <v>Connecticut</v>
      </c>
      <c r="B2" s="12">
        <v>3922</v>
      </c>
      <c r="C2" s="4">
        <v>3993</v>
      </c>
      <c r="D2" s="4">
        <v>4023</v>
      </c>
      <c r="E2" s="4">
        <v>4090</v>
      </c>
      <c r="F2" s="4">
        <v>4227</v>
      </c>
      <c r="G2" s="4">
        <v>4316</v>
      </c>
      <c r="H2" s="4">
        <v>4352</v>
      </c>
      <c r="I2" s="4">
        <v>4511</v>
      </c>
      <c r="J2" s="39">
        <v>4426</v>
      </c>
      <c r="K2" s="12">
        <f t="shared" ref="K2:K11" si="0">IF(SUM(B2:J2)&gt;0,AVERAGE(B2:J2)," ")</f>
        <v>4206.666666666667</v>
      </c>
    </row>
    <row r="3" spans="1:13" ht="12" customHeight="1" x14ac:dyDescent="0.2">
      <c r="A3" s="7" t="str">
        <f>'Pregnant Women Participating'!A3</f>
        <v>Maine</v>
      </c>
      <c r="B3" s="12">
        <v>1541</v>
      </c>
      <c r="C3" s="4">
        <v>1562</v>
      </c>
      <c r="D3" s="4">
        <v>1577</v>
      </c>
      <c r="E3" s="4">
        <v>1574</v>
      </c>
      <c r="F3" s="4">
        <v>1559</v>
      </c>
      <c r="G3" s="4">
        <v>1616</v>
      </c>
      <c r="H3" s="4">
        <v>1646</v>
      </c>
      <c r="I3" s="4">
        <v>1667</v>
      </c>
      <c r="J3" s="39">
        <v>1665</v>
      </c>
      <c r="K3" s="12">
        <f t="shared" si="0"/>
        <v>1600.7777777777778</v>
      </c>
    </row>
    <row r="4" spans="1:13" ht="12" customHeight="1" x14ac:dyDescent="0.2">
      <c r="A4" s="7" t="str">
        <f>'Pregnant Women Participating'!A4</f>
        <v>Massachusetts</v>
      </c>
      <c r="B4" s="12">
        <v>10690</v>
      </c>
      <c r="C4" s="4">
        <v>10714</v>
      </c>
      <c r="D4" s="4">
        <v>10699</v>
      </c>
      <c r="E4" s="4">
        <v>10888</v>
      </c>
      <c r="F4" s="4">
        <v>10924</v>
      </c>
      <c r="G4" s="4">
        <v>10961</v>
      </c>
      <c r="H4" s="4">
        <v>10914</v>
      </c>
      <c r="I4" s="4">
        <v>11010</v>
      </c>
      <c r="J4" s="39">
        <v>10773</v>
      </c>
      <c r="K4" s="12">
        <f t="shared" si="0"/>
        <v>10841.444444444445</v>
      </c>
    </row>
    <row r="5" spans="1:13" ht="12" customHeight="1" x14ac:dyDescent="0.2">
      <c r="A5" s="7" t="str">
        <f>'Pregnant Women Participating'!A5</f>
        <v>New Hampshire</v>
      </c>
      <c r="B5" s="12">
        <v>915</v>
      </c>
      <c r="C5" s="4">
        <v>943</v>
      </c>
      <c r="D5" s="4">
        <v>940</v>
      </c>
      <c r="E5" s="4">
        <v>948</v>
      </c>
      <c r="F5" s="4">
        <v>950</v>
      </c>
      <c r="G5" s="4">
        <v>974</v>
      </c>
      <c r="H5" s="4">
        <v>970</v>
      </c>
      <c r="I5" s="4">
        <v>966</v>
      </c>
      <c r="J5" s="39">
        <v>956</v>
      </c>
      <c r="K5" s="12">
        <f t="shared" si="0"/>
        <v>951.33333333333337</v>
      </c>
    </row>
    <row r="6" spans="1:13" ht="12" customHeight="1" x14ac:dyDescent="0.2">
      <c r="A6" s="7" t="str">
        <f>'Pregnant Women Participating'!A6</f>
        <v>New York</v>
      </c>
      <c r="B6" s="12">
        <v>45926</v>
      </c>
      <c r="C6" s="4">
        <v>45716</v>
      </c>
      <c r="D6" s="4">
        <v>45815</v>
      </c>
      <c r="E6" s="4">
        <v>46879</v>
      </c>
      <c r="F6" s="4">
        <v>47637</v>
      </c>
      <c r="G6" s="4">
        <v>48436</v>
      </c>
      <c r="H6" s="4">
        <v>48517</v>
      </c>
      <c r="I6" s="4">
        <v>48704</v>
      </c>
      <c r="J6" s="39">
        <v>48056</v>
      </c>
      <c r="K6" s="12">
        <f t="shared" si="0"/>
        <v>47298.444444444445</v>
      </c>
    </row>
    <row r="7" spans="1:13" ht="12" customHeight="1" x14ac:dyDescent="0.2">
      <c r="A7" s="7" t="str">
        <f>'Pregnant Women Participating'!A7</f>
        <v>Rhode Island</v>
      </c>
      <c r="B7" s="12">
        <v>1330</v>
      </c>
      <c r="C7" s="4">
        <v>1321</v>
      </c>
      <c r="D7" s="4">
        <v>1303</v>
      </c>
      <c r="E7" s="4">
        <v>1333</v>
      </c>
      <c r="F7" s="4">
        <v>1340</v>
      </c>
      <c r="G7" s="4">
        <v>1390</v>
      </c>
      <c r="H7" s="4">
        <v>1401</v>
      </c>
      <c r="I7" s="4">
        <v>1354</v>
      </c>
      <c r="J7" s="39">
        <v>1328</v>
      </c>
      <c r="K7" s="12">
        <f t="shared" si="0"/>
        <v>1344.4444444444443</v>
      </c>
    </row>
    <row r="8" spans="1:13" ht="12" customHeight="1" x14ac:dyDescent="0.2">
      <c r="A8" s="7" t="str">
        <f>'Pregnant Women Participating'!A8</f>
        <v>Vermont</v>
      </c>
      <c r="B8" s="12">
        <v>1008</v>
      </c>
      <c r="C8" s="4">
        <v>967</v>
      </c>
      <c r="D8" s="4">
        <v>962</v>
      </c>
      <c r="E8" s="4">
        <v>950</v>
      </c>
      <c r="F8" s="4">
        <v>970</v>
      </c>
      <c r="G8" s="4">
        <v>999</v>
      </c>
      <c r="H8" s="4">
        <v>1021</v>
      </c>
      <c r="I8" s="4">
        <v>1026</v>
      </c>
      <c r="J8" s="39">
        <v>1060</v>
      </c>
      <c r="K8" s="12">
        <f t="shared" si="0"/>
        <v>995.88888888888891</v>
      </c>
    </row>
    <row r="9" spans="1:13" ht="12" customHeight="1" x14ac:dyDescent="0.2">
      <c r="A9" s="7" t="str">
        <f>'Pregnant Women Participating'!A9</f>
        <v>Virgin Islands</v>
      </c>
      <c r="B9" s="12">
        <v>389</v>
      </c>
      <c r="C9" s="4">
        <v>395</v>
      </c>
      <c r="D9" s="4">
        <v>393</v>
      </c>
      <c r="E9" s="4">
        <v>389</v>
      </c>
      <c r="F9" s="4">
        <v>393</v>
      </c>
      <c r="G9" s="4">
        <v>392</v>
      </c>
      <c r="H9" s="4">
        <v>384</v>
      </c>
      <c r="I9" s="4">
        <v>361</v>
      </c>
      <c r="J9" s="39">
        <v>358</v>
      </c>
      <c r="K9" s="12">
        <f t="shared" si="0"/>
        <v>383.77777777777777</v>
      </c>
    </row>
    <row r="10" spans="1:13" ht="12" customHeight="1" x14ac:dyDescent="0.2">
      <c r="A10" s="7" t="str">
        <f>'Pregnant Women Participating'!A10</f>
        <v>Indian Township, ME</v>
      </c>
      <c r="B10" s="12">
        <v>8</v>
      </c>
      <c r="C10" s="4">
        <v>7</v>
      </c>
      <c r="D10" s="4">
        <v>5</v>
      </c>
      <c r="E10" s="4">
        <v>4</v>
      </c>
      <c r="F10" s="4">
        <v>6</v>
      </c>
      <c r="G10" s="4">
        <v>6</v>
      </c>
      <c r="H10" s="4">
        <v>6</v>
      </c>
      <c r="I10" s="4">
        <v>6</v>
      </c>
      <c r="J10" s="39">
        <v>6</v>
      </c>
      <c r="K10" s="12">
        <f t="shared" si="0"/>
        <v>6</v>
      </c>
    </row>
    <row r="11" spans="1:13" ht="12" customHeight="1" x14ac:dyDescent="0.2">
      <c r="A11" s="7" t="str">
        <f>'Pregnant Women Participating'!A11</f>
        <v>Pleasant Point, ME</v>
      </c>
      <c r="B11" s="12">
        <v>5</v>
      </c>
      <c r="C11" s="4">
        <v>4</v>
      </c>
      <c r="D11" s="4">
        <v>4</v>
      </c>
      <c r="E11" s="4">
        <v>5</v>
      </c>
      <c r="F11" s="4">
        <v>5</v>
      </c>
      <c r="G11" s="4">
        <v>5</v>
      </c>
      <c r="H11" s="4">
        <v>4</v>
      </c>
      <c r="I11" s="4">
        <v>4</v>
      </c>
      <c r="J11" s="39">
        <v>0</v>
      </c>
      <c r="K11" s="12">
        <f t="shared" si="0"/>
        <v>4</v>
      </c>
    </row>
    <row r="12" spans="1:13" ht="12" customHeight="1" x14ac:dyDescent="0.2">
      <c r="A12" s="7" t="str">
        <f>'Pregnant Women Participating'!A12</f>
        <v>Delaware</v>
      </c>
      <c r="B12" s="12">
        <v>1530</v>
      </c>
      <c r="C12" s="4">
        <v>1585</v>
      </c>
      <c r="D12" s="4">
        <v>1595</v>
      </c>
      <c r="E12" s="4">
        <v>1607</v>
      </c>
      <c r="F12" s="4">
        <v>1629</v>
      </c>
      <c r="G12" s="4">
        <v>1660</v>
      </c>
      <c r="H12" s="4">
        <v>1635</v>
      </c>
      <c r="I12" s="4">
        <v>1687</v>
      </c>
      <c r="J12" s="39">
        <v>1743</v>
      </c>
      <c r="K12" s="12">
        <f t="shared" ref="K12:K90" si="1">IF(SUM(B12:J12)&gt;0,AVERAGE(B12:J12)," ")</f>
        <v>1630.1111111111111</v>
      </c>
    </row>
    <row r="13" spans="1:13" ht="12" customHeight="1" x14ac:dyDescent="0.2">
      <c r="A13" s="7" t="str">
        <f>'Pregnant Women Participating'!A13</f>
        <v>District of Columbia</v>
      </c>
      <c r="B13" s="12">
        <v>1499</v>
      </c>
      <c r="C13" s="4">
        <v>1503</v>
      </c>
      <c r="D13" s="4">
        <v>1468</v>
      </c>
      <c r="E13" s="4">
        <v>1502</v>
      </c>
      <c r="F13" s="4">
        <v>1526</v>
      </c>
      <c r="G13" s="4">
        <v>1519</v>
      </c>
      <c r="H13" s="4">
        <v>1537</v>
      </c>
      <c r="I13" s="4">
        <v>1549</v>
      </c>
      <c r="J13" s="39">
        <v>1516</v>
      </c>
      <c r="K13" s="12">
        <f t="shared" si="1"/>
        <v>1513.2222222222222</v>
      </c>
    </row>
    <row r="14" spans="1:13" ht="12" customHeight="1" x14ac:dyDescent="0.2">
      <c r="A14" s="7" t="str">
        <f>'Pregnant Women Participating'!A14</f>
        <v>Maryland</v>
      </c>
      <c r="B14" s="12">
        <v>11749</v>
      </c>
      <c r="C14" s="4">
        <v>11638</v>
      </c>
      <c r="D14" s="4">
        <v>11640</v>
      </c>
      <c r="E14" s="4">
        <v>11711</v>
      </c>
      <c r="F14" s="4">
        <v>11636</v>
      </c>
      <c r="G14" s="4">
        <v>11940</v>
      </c>
      <c r="H14" s="4">
        <v>12056</v>
      </c>
      <c r="I14" s="4">
        <v>12232</v>
      </c>
      <c r="J14" s="39">
        <v>12283</v>
      </c>
      <c r="K14" s="12">
        <f t="shared" si="1"/>
        <v>11876.111111111111</v>
      </c>
    </row>
    <row r="15" spans="1:13" ht="12" customHeight="1" x14ac:dyDescent="0.2">
      <c r="A15" s="7" t="str">
        <f>'Pregnant Women Participating'!A15</f>
        <v>New Jersey</v>
      </c>
      <c r="B15" s="12">
        <v>16161</v>
      </c>
      <c r="C15" s="4">
        <v>16971</v>
      </c>
      <c r="D15" s="4">
        <v>17051</v>
      </c>
      <c r="E15" s="4">
        <v>17012</v>
      </c>
      <c r="F15" s="4">
        <v>17408</v>
      </c>
      <c r="G15" s="4">
        <v>17568</v>
      </c>
      <c r="H15" s="4">
        <v>17471</v>
      </c>
      <c r="I15" s="4">
        <v>17927</v>
      </c>
      <c r="J15" s="39">
        <v>17947</v>
      </c>
      <c r="K15" s="12">
        <f t="shared" si="1"/>
        <v>17279.555555555555</v>
      </c>
    </row>
    <row r="16" spans="1:13" ht="12" customHeight="1" x14ac:dyDescent="0.2">
      <c r="A16" s="7" t="str">
        <f>'Pregnant Women Participating'!A16</f>
        <v>Pennsylvania</v>
      </c>
      <c r="B16" s="12">
        <v>10622</v>
      </c>
      <c r="C16" s="4">
        <v>10703</v>
      </c>
      <c r="D16" s="4">
        <v>10706</v>
      </c>
      <c r="E16" s="4">
        <v>10986</v>
      </c>
      <c r="F16" s="4">
        <v>11199</v>
      </c>
      <c r="G16" s="4">
        <v>11401</v>
      </c>
      <c r="H16" s="4">
        <v>11585</v>
      </c>
      <c r="I16" s="4">
        <v>11701</v>
      </c>
      <c r="J16" s="39">
        <v>11592</v>
      </c>
      <c r="K16" s="12">
        <f t="shared" si="1"/>
        <v>11166.111111111111</v>
      </c>
    </row>
    <row r="17" spans="1:11" ht="12" customHeight="1" x14ac:dyDescent="0.2">
      <c r="A17" s="7" t="str">
        <f>'Pregnant Women Participating'!A17</f>
        <v>Puerto Rico</v>
      </c>
      <c r="B17" s="12">
        <v>5607</v>
      </c>
      <c r="C17" s="4">
        <v>5812</v>
      </c>
      <c r="D17" s="4">
        <v>5696</v>
      </c>
      <c r="E17" s="4">
        <v>5595</v>
      </c>
      <c r="F17" s="4">
        <v>5561</v>
      </c>
      <c r="G17" s="4">
        <v>5515</v>
      </c>
      <c r="H17" s="4">
        <v>5501</v>
      </c>
      <c r="I17" s="4">
        <v>5487</v>
      </c>
      <c r="J17" s="39">
        <v>5311</v>
      </c>
      <c r="K17" s="12">
        <f t="shared" si="1"/>
        <v>5565</v>
      </c>
    </row>
    <row r="18" spans="1:11" ht="12" customHeight="1" x14ac:dyDescent="0.2">
      <c r="A18" s="7" t="str">
        <f>'Pregnant Women Participating'!A18</f>
        <v>Virginia</v>
      </c>
      <c r="B18" s="12">
        <v>8155</v>
      </c>
      <c r="C18" s="4">
        <v>7965</v>
      </c>
      <c r="D18" s="4">
        <v>7717</v>
      </c>
      <c r="E18" s="4">
        <v>7848</v>
      </c>
      <c r="F18" s="4">
        <v>7874</v>
      </c>
      <c r="G18" s="4">
        <v>8035</v>
      </c>
      <c r="H18" s="4">
        <v>8105</v>
      </c>
      <c r="I18" s="4">
        <v>8243</v>
      </c>
      <c r="J18" s="39">
        <v>8204</v>
      </c>
      <c r="K18" s="12">
        <f t="shared" si="1"/>
        <v>8016.2222222222226</v>
      </c>
    </row>
    <row r="19" spans="1:11" ht="12" customHeight="1" x14ac:dyDescent="0.2">
      <c r="A19" s="7" t="str">
        <f>'Pregnant Women Participating'!A19</f>
        <v>West Virginia</v>
      </c>
      <c r="B19" s="12">
        <v>1807</v>
      </c>
      <c r="C19" s="4">
        <v>1823</v>
      </c>
      <c r="D19" s="4">
        <v>1830</v>
      </c>
      <c r="E19" s="4">
        <v>1853</v>
      </c>
      <c r="F19" s="4">
        <v>1840</v>
      </c>
      <c r="G19" s="4">
        <v>1845</v>
      </c>
      <c r="H19" s="4">
        <v>1885</v>
      </c>
      <c r="I19" s="4">
        <v>1896</v>
      </c>
      <c r="J19" s="39">
        <v>1859</v>
      </c>
      <c r="K19" s="12">
        <f t="shared" si="1"/>
        <v>1848.6666666666667</v>
      </c>
    </row>
    <row r="20" spans="1:11" ht="12" customHeight="1" x14ac:dyDescent="0.2">
      <c r="A20" s="7" t="str">
        <f>'Pregnant Women Participating'!A20</f>
        <v>Alabama</v>
      </c>
      <c r="B20" s="12">
        <v>4633</v>
      </c>
      <c r="C20" s="4">
        <v>4609</v>
      </c>
      <c r="D20" s="4">
        <v>4563</v>
      </c>
      <c r="E20" s="4">
        <v>4495</v>
      </c>
      <c r="F20" s="4">
        <v>4494</v>
      </c>
      <c r="G20" s="4">
        <v>4584</v>
      </c>
      <c r="H20" s="4">
        <v>4642</v>
      </c>
      <c r="I20" s="4">
        <v>4657</v>
      </c>
      <c r="J20" s="39">
        <v>4656</v>
      </c>
      <c r="K20" s="12">
        <f t="shared" si="1"/>
        <v>4592.5555555555557</v>
      </c>
    </row>
    <row r="21" spans="1:11" ht="12" customHeight="1" x14ac:dyDescent="0.2">
      <c r="A21" s="7" t="str">
        <f>'Pregnant Women Participating'!A21</f>
        <v>Florida</v>
      </c>
      <c r="B21" s="12">
        <v>42465</v>
      </c>
      <c r="C21" s="4">
        <v>42122</v>
      </c>
      <c r="D21" s="4">
        <v>41760</v>
      </c>
      <c r="E21" s="4">
        <v>42040</v>
      </c>
      <c r="F21" s="4">
        <v>42366</v>
      </c>
      <c r="G21" s="4">
        <v>44609</v>
      </c>
      <c r="H21" s="4">
        <v>42553</v>
      </c>
      <c r="I21" s="4">
        <v>42443</v>
      </c>
      <c r="J21" s="39">
        <v>40791</v>
      </c>
      <c r="K21" s="12">
        <f t="shared" si="1"/>
        <v>42349.888888888891</v>
      </c>
    </row>
    <row r="22" spans="1:11" ht="12" customHeight="1" x14ac:dyDescent="0.2">
      <c r="A22" s="7" t="str">
        <f>'Pregnant Women Participating'!A22</f>
        <v>Georgia</v>
      </c>
      <c r="B22" s="12">
        <v>16665</v>
      </c>
      <c r="C22" s="4">
        <v>16697</v>
      </c>
      <c r="D22" s="4">
        <v>16515</v>
      </c>
      <c r="E22" s="4">
        <v>16452</v>
      </c>
      <c r="F22" s="4">
        <v>16720</v>
      </c>
      <c r="G22" s="4">
        <v>17090</v>
      </c>
      <c r="H22" s="4">
        <v>17154</v>
      </c>
      <c r="I22" s="4">
        <v>17404</v>
      </c>
      <c r="J22" s="39">
        <v>17319</v>
      </c>
      <c r="K22" s="12">
        <f t="shared" si="1"/>
        <v>16890.666666666668</v>
      </c>
    </row>
    <row r="23" spans="1:11" ht="12" customHeight="1" x14ac:dyDescent="0.2">
      <c r="A23" s="7" t="str">
        <f>'Pregnant Women Participating'!A23</f>
        <v>Kentucky</v>
      </c>
      <c r="B23" s="12">
        <v>5986</v>
      </c>
      <c r="C23" s="4">
        <v>6004</v>
      </c>
      <c r="D23" s="4">
        <v>6122</v>
      </c>
      <c r="E23" s="4">
        <v>6225</v>
      </c>
      <c r="F23" s="4">
        <v>6381</v>
      </c>
      <c r="G23" s="4">
        <v>6525</v>
      </c>
      <c r="H23" s="4">
        <v>6614</v>
      </c>
      <c r="I23" s="4">
        <v>6706</v>
      </c>
      <c r="J23" s="39">
        <v>6600</v>
      </c>
      <c r="K23" s="12">
        <f t="shared" si="1"/>
        <v>6351.4444444444443</v>
      </c>
    </row>
    <row r="24" spans="1:11" ht="12" customHeight="1" x14ac:dyDescent="0.2">
      <c r="A24" s="7" t="str">
        <f>'Pregnant Women Participating'!A24</f>
        <v>Mississippi</v>
      </c>
      <c r="B24" s="12">
        <v>3184</v>
      </c>
      <c r="C24" s="4">
        <v>3448</v>
      </c>
      <c r="D24" s="4">
        <v>3456</v>
      </c>
      <c r="E24" s="4">
        <v>3123</v>
      </c>
      <c r="F24" s="4">
        <v>3184</v>
      </c>
      <c r="G24" s="4">
        <v>3159</v>
      </c>
      <c r="H24" s="4">
        <v>3394</v>
      </c>
      <c r="I24" s="4">
        <v>3449</v>
      </c>
      <c r="J24" s="39">
        <v>3359</v>
      </c>
      <c r="K24" s="12">
        <f t="shared" si="1"/>
        <v>3306.2222222222222</v>
      </c>
    </row>
    <row r="25" spans="1:11" ht="12" customHeight="1" x14ac:dyDescent="0.2">
      <c r="A25" s="7" t="str">
        <f>'Pregnant Women Participating'!A25</f>
        <v>North Carolina</v>
      </c>
      <c r="B25" s="12">
        <v>19977</v>
      </c>
      <c r="C25" s="4">
        <v>19910</v>
      </c>
      <c r="D25" s="4">
        <v>19672</v>
      </c>
      <c r="E25" s="4">
        <v>19897</v>
      </c>
      <c r="F25" s="4">
        <v>20310</v>
      </c>
      <c r="G25" s="4">
        <v>20498</v>
      </c>
      <c r="H25" s="4">
        <v>20733</v>
      </c>
      <c r="I25" s="4">
        <v>20835</v>
      </c>
      <c r="J25" s="39">
        <v>20774</v>
      </c>
      <c r="K25" s="12">
        <f t="shared" si="1"/>
        <v>20289.555555555555</v>
      </c>
    </row>
    <row r="26" spans="1:11" ht="12" customHeight="1" x14ac:dyDescent="0.2">
      <c r="A26" s="7" t="str">
        <f>'Pregnant Women Participating'!A26</f>
        <v>South Carolina</v>
      </c>
      <c r="B26" s="12">
        <v>6625</v>
      </c>
      <c r="C26" s="4">
        <v>6725</v>
      </c>
      <c r="D26" s="4">
        <v>6566</v>
      </c>
      <c r="E26" s="4">
        <v>6622</v>
      </c>
      <c r="F26" s="4">
        <v>6784</v>
      </c>
      <c r="G26" s="4">
        <v>6904</v>
      </c>
      <c r="H26" s="4">
        <v>6956</v>
      </c>
      <c r="I26" s="4">
        <v>7039</v>
      </c>
      <c r="J26" s="39">
        <v>7003</v>
      </c>
      <c r="K26" s="12">
        <f t="shared" si="1"/>
        <v>6802.666666666667</v>
      </c>
    </row>
    <row r="27" spans="1:11" ht="12" customHeight="1" x14ac:dyDescent="0.2">
      <c r="A27" s="7" t="str">
        <f>'Pregnant Women Participating'!A27</f>
        <v>Tennessee</v>
      </c>
      <c r="B27" s="12">
        <v>10813</v>
      </c>
      <c r="C27" s="4">
        <v>10724</v>
      </c>
      <c r="D27" s="4">
        <v>10575</v>
      </c>
      <c r="E27" s="4">
        <v>10347</v>
      </c>
      <c r="F27" s="4">
        <v>10601</v>
      </c>
      <c r="G27" s="4">
        <v>10861</v>
      </c>
      <c r="H27" s="4">
        <v>10957</v>
      </c>
      <c r="I27" s="4">
        <v>10988</v>
      </c>
      <c r="J27" s="39">
        <v>11060</v>
      </c>
      <c r="K27" s="12">
        <f t="shared" si="1"/>
        <v>10769.555555555555</v>
      </c>
    </row>
    <row r="28" spans="1:11" ht="12" customHeight="1" x14ac:dyDescent="0.2">
      <c r="A28" s="7" t="str">
        <f>'Pregnant Women Participating'!A28</f>
        <v>Choctaw Indians, MS</v>
      </c>
      <c r="B28" s="12">
        <v>38</v>
      </c>
      <c r="C28" s="4">
        <v>31</v>
      </c>
      <c r="D28" s="4">
        <v>30</v>
      </c>
      <c r="E28" s="4">
        <v>28</v>
      </c>
      <c r="F28" s="4">
        <v>30</v>
      </c>
      <c r="G28" s="4">
        <v>32</v>
      </c>
      <c r="H28" s="4">
        <v>29</v>
      </c>
      <c r="I28" s="4">
        <v>28</v>
      </c>
      <c r="J28" s="39">
        <v>28</v>
      </c>
      <c r="K28" s="12">
        <f t="shared" si="1"/>
        <v>30.444444444444443</v>
      </c>
    </row>
    <row r="29" spans="1:11" ht="12" customHeight="1" x14ac:dyDescent="0.2">
      <c r="A29" s="7" t="str">
        <f>'Pregnant Women Participating'!A29</f>
        <v>Eastern Cherokee, NC</v>
      </c>
      <c r="B29" s="12">
        <v>43</v>
      </c>
      <c r="C29" s="4">
        <v>41</v>
      </c>
      <c r="D29" s="4">
        <v>38</v>
      </c>
      <c r="E29" s="4">
        <v>40</v>
      </c>
      <c r="F29" s="4">
        <v>44</v>
      </c>
      <c r="G29" s="4">
        <v>38</v>
      </c>
      <c r="H29" s="4">
        <v>39</v>
      </c>
      <c r="I29" s="4">
        <v>36</v>
      </c>
      <c r="J29" s="39">
        <v>33</v>
      </c>
      <c r="K29" s="12">
        <f t="shared" si="1"/>
        <v>39.111111111111114</v>
      </c>
    </row>
    <row r="30" spans="1:11" ht="12" customHeight="1" x14ac:dyDescent="0.2">
      <c r="A30" s="7" t="str">
        <f>'Pregnant Women Participating'!A30</f>
        <v>Illinois</v>
      </c>
      <c r="B30" s="12">
        <v>13904</v>
      </c>
      <c r="C30" s="4">
        <v>13792</v>
      </c>
      <c r="D30" s="4">
        <v>13744</v>
      </c>
      <c r="E30" s="4">
        <v>13869</v>
      </c>
      <c r="F30" s="4">
        <v>14238</v>
      </c>
      <c r="G30" s="4">
        <v>14427</v>
      </c>
      <c r="H30" s="4">
        <v>14653</v>
      </c>
      <c r="I30" s="4">
        <v>14746</v>
      </c>
      <c r="J30" s="39">
        <v>14645</v>
      </c>
      <c r="K30" s="12">
        <f t="shared" si="1"/>
        <v>14224.222222222223</v>
      </c>
    </row>
    <row r="31" spans="1:11" ht="12" customHeight="1" x14ac:dyDescent="0.2">
      <c r="A31" s="7" t="str">
        <f>'Pregnant Women Participating'!A31</f>
        <v>Indiana</v>
      </c>
      <c r="B31" s="12">
        <v>12991</v>
      </c>
      <c r="C31" s="4">
        <v>13021</v>
      </c>
      <c r="D31" s="4">
        <v>12847</v>
      </c>
      <c r="E31" s="4">
        <v>12882</v>
      </c>
      <c r="F31" s="4">
        <v>12913</v>
      </c>
      <c r="G31" s="4">
        <v>12982</v>
      </c>
      <c r="H31" s="4">
        <v>13076</v>
      </c>
      <c r="I31" s="4">
        <v>13164</v>
      </c>
      <c r="J31" s="39">
        <v>13093</v>
      </c>
      <c r="K31" s="12">
        <f t="shared" si="1"/>
        <v>12996.555555555555</v>
      </c>
    </row>
    <row r="32" spans="1:11" ht="12" customHeight="1" x14ac:dyDescent="0.2">
      <c r="A32" s="7" t="str">
        <f>'Pregnant Women Participating'!A32</f>
        <v>Iowa</v>
      </c>
      <c r="B32" s="12">
        <v>4671</v>
      </c>
      <c r="C32" s="4">
        <v>4643</v>
      </c>
      <c r="D32" s="4">
        <v>4647</v>
      </c>
      <c r="E32" s="4">
        <v>4973</v>
      </c>
      <c r="F32" s="4">
        <v>4948</v>
      </c>
      <c r="G32" s="4">
        <v>4862</v>
      </c>
      <c r="H32" s="4">
        <v>4867</v>
      </c>
      <c r="I32" s="4">
        <v>4880</v>
      </c>
      <c r="J32" s="39">
        <v>4798</v>
      </c>
      <c r="K32" s="12">
        <f t="shared" si="1"/>
        <v>4809.8888888888887</v>
      </c>
    </row>
    <row r="33" spans="1:11" ht="12" customHeight="1" x14ac:dyDescent="0.2">
      <c r="A33" s="7" t="str">
        <f>'Pregnant Women Participating'!A33</f>
        <v>Michigan</v>
      </c>
      <c r="B33" s="12">
        <v>11617</v>
      </c>
      <c r="C33" s="4">
        <v>11672</v>
      </c>
      <c r="D33" s="4">
        <v>11474</v>
      </c>
      <c r="E33" s="4">
        <v>11370</v>
      </c>
      <c r="F33" s="4">
        <v>11561</v>
      </c>
      <c r="G33" s="4">
        <v>11698</v>
      </c>
      <c r="H33" s="4">
        <v>11735</v>
      </c>
      <c r="I33" s="4">
        <v>11801</v>
      </c>
      <c r="J33" s="39">
        <v>11718</v>
      </c>
      <c r="K33" s="12">
        <f t="shared" si="1"/>
        <v>11627.333333333334</v>
      </c>
    </row>
    <row r="34" spans="1:11" ht="12" customHeight="1" x14ac:dyDescent="0.2">
      <c r="A34" s="7" t="str">
        <f>'Pregnant Women Participating'!A34</f>
        <v>Minnesota</v>
      </c>
      <c r="B34" s="12">
        <v>9625</v>
      </c>
      <c r="C34" s="4">
        <v>9620</v>
      </c>
      <c r="D34" s="4">
        <v>9669</v>
      </c>
      <c r="E34" s="4">
        <v>9608</v>
      </c>
      <c r="F34" s="4">
        <v>9605</v>
      </c>
      <c r="G34" s="4">
        <v>9658</v>
      </c>
      <c r="H34" s="4">
        <v>9688</v>
      </c>
      <c r="I34" s="4">
        <v>9773</v>
      </c>
      <c r="J34" s="39">
        <v>9568</v>
      </c>
      <c r="K34" s="12">
        <f t="shared" si="1"/>
        <v>9646</v>
      </c>
    </row>
    <row r="35" spans="1:11" ht="12" customHeight="1" x14ac:dyDescent="0.2">
      <c r="A35" s="7" t="str">
        <f>'Pregnant Women Participating'!A35</f>
        <v>Ohio</v>
      </c>
      <c r="B35" s="12">
        <v>14672</v>
      </c>
      <c r="C35" s="4">
        <v>14421</v>
      </c>
      <c r="D35" s="4">
        <v>13981</v>
      </c>
      <c r="E35" s="4">
        <v>13932</v>
      </c>
      <c r="F35" s="4">
        <v>14021</v>
      </c>
      <c r="G35" s="4">
        <v>14094</v>
      </c>
      <c r="H35" s="4">
        <v>14360</v>
      </c>
      <c r="I35" s="4">
        <v>14654</v>
      </c>
      <c r="J35" s="39">
        <v>14763</v>
      </c>
      <c r="K35" s="12">
        <f t="shared" si="1"/>
        <v>14322</v>
      </c>
    </row>
    <row r="36" spans="1:11" ht="12" customHeight="1" x14ac:dyDescent="0.2">
      <c r="A36" s="7" t="str">
        <f>'Pregnant Women Participating'!A36</f>
        <v>Wisconsin</v>
      </c>
      <c r="B36" s="12">
        <v>6708</v>
      </c>
      <c r="C36" s="4">
        <v>6785</v>
      </c>
      <c r="D36" s="4">
        <v>6678</v>
      </c>
      <c r="E36" s="4">
        <v>6759</v>
      </c>
      <c r="F36" s="4">
        <v>6819</v>
      </c>
      <c r="G36" s="4">
        <v>6904</v>
      </c>
      <c r="H36" s="4">
        <v>7012</v>
      </c>
      <c r="I36" s="4">
        <v>7043</v>
      </c>
      <c r="J36" s="39">
        <v>6885</v>
      </c>
      <c r="K36" s="12">
        <f t="shared" si="1"/>
        <v>6843.666666666667</v>
      </c>
    </row>
    <row r="37" spans="1:11" ht="12" customHeight="1" x14ac:dyDescent="0.2">
      <c r="A37" s="7" t="str">
        <f>'Pregnant Women Participating'!A37</f>
        <v>Arizona</v>
      </c>
      <c r="B37" s="12">
        <v>11607</v>
      </c>
      <c r="C37" s="4">
        <v>11685</v>
      </c>
      <c r="D37" s="4">
        <v>11296</v>
      </c>
      <c r="E37" s="4">
        <v>11507</v>
      </c>
      <c r="F37" s="4">
        <v>11655</v>
      </c>
      <c r="G37" s="4">
        <v>12013</v>
      </c>
      <c r="H37" s="4">
        <v>12146</v>
      </c>
      <c r="I37" s="4">
        <v>12052</v>
      </c>
      <c r="J37" s="39">
        <v>12018</v>
      </c>
      <c r="K37" s="12">
        <f t="shared" si="1"/>
        <v>11775.444444444445</v>
      </c>
    </row>
    <row r="38" spans="1:11" ht="12" customHeight="1" x14ac:dyDescent="0.2">
      <c r="A38" s="7" t="str">
        <f>'Pregnant Women Participating'!A38</f>
        <v>Arkansas</v>
      </c>
      <c r="B38" s="12">
        <v>3195</v>
      </c>
      <c r="C38" s="4">
        <v>3252</v>
      </c>
      <c r="D38" s="4">
        <v>3204</v>
      </c>
      <c r="E38" s="4">
        <v>3237</v>
      </c>
      <c r="F38" s="4">
        <v>3430</v>
      </c>
      <c r="G38" s="4">
        <v>3491</v>
      </c>
      <c r="H38" s="4">
        <v>3503</v>
      </c>
      <c r="I38" s="4">
        <v>3524</v>
      </c>
      <c r="J38" s="39">
        <v>3486</v>
      </c>
      <c r="K38" s="12">
        <f t="shared" si="1"/>
        <v>3369.1111111111113</v>
      </c>
    </row>
    <row r="39" spans="1:11" ht="12" customHeight="1" x14ac:dyDescent="0.2">
      <c r="A39" s="7" t="str">
        <f>'Pregnant Women Participating'!A39</f>
        <v>Louisiana</v>
      </c>
      <c r="B39" s="12">
        <v>6697</v>
      </c>
      <c r="C39" s="4">
        <v>6564</v>
      </c>
      <c r="D39" s="4">
        <v>6459</v>
      </c>
      <c r="E39" s="4">
        <v>6412</v>
      </c>
      <c r="F39" s="4">
        <v>6407</v>
      </c>
      <c r="G39" s="4">
        <v>6595</v>
      </c>
      <c r="H39" s="4">
        <v>6633</v>
      </c>
      <c r="I39" s="4">
        <v>6657</v>
      </c>
      <c r="J39" s="39">
        <v>6565</v>
      </c>
      <c r="K39" s="12">
        <f t="shared" si="1"/>
        <v>6554.333333333333</v>
      </c>
    </row>
    <row r="40" spans="1:11" ht="12" customHeight="1" x14ac:dyDescent="0.2">
      <c r="A40" s="7" t="str">
        <f>'Pregnant Women Participating'!A40</f>
        <v>New Mexico</v>
      </c>
      <c r="B40" s="12">
        <v>3837</v>
      </c>
      <c r="C40" s="4">
        <v>3791</v>
      </c>
      <c r="D40" s="4">
        <v>3698</v>
      </c>
      <c r="E40" s="4">
        <v>3682</v>
      </c>
      <c r="F40" s="4">
        <v>3774</v>
      </c>
      <c r="G40" s="4">
        <v>3773</v>
      </c>
      <c r="H40" s="4">
        <v>3859</v>
      </c>
      <c r="I40" s="4">
        <v>3845</v>
      </c>
      <c r="J40" s="39">
        <v>3807</v>
      </c>
      <c r="K40" s="12">
        <f t="shared" si="1"/>
        <v>3785.1111111111113</v>
      </c>
    </row>
    <row r="41" spans="1:11" ht="12" customHeight="1" x14ac:dyDescent="0.2">
      <c r="A41" s="7" t="str">
        <f>'Pregnant Women Participating'!A41</f>
        <v>Oklahoma</v>
      </c>
      <c r="B41" s="12">
        <v>5871</v>
      </c>
      <c r="C41" s="4">
        <v>5870</v>
      </c>
      <c r="D41" s="4">
        <v>5838</v>
      </c>
      <c r="E41" s="4">
        <v>5839</v>
      </c>
      <c r="F41" s="4">
        <v>5874</v>
      </c>
      <c r="G41" s="4">
        <v>5914</v>
      </c>
      <c r="H41" s="4">
        <v>5940</v>
      </c>
      <c r="I41" s="4">
        <v>6005</v>
      </c>
      <c r="J41" s="39">
        <v>5546</v>
      </c>
      <c r="K41" s="12">
        <f t="shared" si="1"/>
        <v>5855.2222222222226</v>
      </c>
    </row>
    <row r="42" spans="1:11" ht="12" customHeight="1" x14ac:dyDescent="0.2">
      <c r="A42" s="7" t="str">
        <f>'Pregnant Women Participating'!A42</f>
        <v>Texas</v>
      </c>
      <c r="B42" s="12">
        <v>109285</v>
      </c>
      <c r="C42" s="4">
        <v>107890</v>
      </c>
      <c r="D42" s="4">
        <v>105719</v>
      </c>
      <c r="E42" s="4">
        <v>106499</v>
      </c>
      <c r="F42" s="4">
        <v>106696</v>
      </c>
      <c r="G42" s="4">
        <v>107072</v>
      </c>
      <c r="H42" s="4">
        <v>106912</v>
      </c>
      <c r="I42" s="4">
        <v>107277</v>
      </c>
      <c r="J42" s="39">
        <v>106580</v>
      </c>
      <c r="K42" s="12">
        <f t="shared" si="1"/>
        <v>107103.33333333333</v>
      </c>
    </row>
    <row r="43" spans="1:11" ht="12" customHeight="1" x14ac:dyDescent="0.2">
      <c r="A43" s="7" t="str">
        <f>'Pregnant Women Participating'!A43</f>
        <v>Utah</v>
      </c>
      <c r="B43" s="12">
        <v>4827</v>
      </c>
      <c r="C43" s="4">
        <v>4869</v>
      </c>
      <c r="D43" s="4">
        <v>4839</v>
      </c>
      <c r="E43" s="4">
        <v>4862</v>
      </c>
      <c r="F43" s="4">
        <v>4864</v>
      </c>
      <c r="G43" s="4">
        <v>4847</v>
      </c>
      <c r="H43" s="4">
        <v>4830</v>
      </c>
      <c r="I43" s="4">
        <v>4738</v>
      </c>
      <c r="J43" s="39">
        <v>4760</v>
      </c>
      <c r="K43" s="12">
        <f t="shared" si="1"/>
        <v>4826.2222222222226</v>
      </c>
    </row>
    <row r="44" spans="1:11" ht="12" customHeight="1" x14ac:dyDescent="0.2">
      <c r="A44" s="7" t="str">
        <f>'Pregnant Women Participating'!A44</f>
        <v>Inter-Tribal Council, AZ</v>
      </c>
      <c r="B44" s="12">
        <v>339</v>
      </c>
      <c r="C44" s="4">
        <v>353</v>
      </c>
      <c r="D44" s="4">
        <v>360</v>
      </c>
      <c r="E44" s="4">
        <v>376</v>
      </c>
      <c r="F44" s="4">
        <v>371</v>
      </c>
      <c r="G44" s="4">
        <v>372</v>
      </c>
      <c r="H44" s="4">
        <v>355</v>
      </c>
      <c r="I44" s="4">
        <v>366</v>
      </c>
      <c r="J44" s="39">
        <v>360</v>
      </c>
      <c r="K44" s="12">
        <f t="shared" si="1"/>
        <v>361.33333333333331</v>
      </c>
    </row>
    <row r="45" spans="1:11" ht="12" customHeight="1" x14ac:dyDescent="0.2">
      <c r="A45" s="7" t="str">
        <f>'Pregnant Women Participating'!A45</f>
        <v>Navajo Nation, AZ</v>
      </c>
      <c r="B45" s="12">
        <v>411</v>
      </c>
      <c r="C45" s="4">
        <v>398</v>
      </c>
      <c r="D45" s="4">
        <v>398</v>
      </c>
      <c r="E45" s="4">
        <v>407</v>
      </c>
      <c r="F45" s="4">
        <v>391</v>
      </c>
      <c r="G45" s="4">
        <v>392</v>
      </c>
      <c r="H45" s="4">
        <v>400</v>
      </c>
      <c r="I45" s="4">
        <v>407</v>
      </c>
      <c r="J45" s="39">
        <v>375</v>
      </c>
      <c r="K45" s="12">
        <f t="shared" si="1"/>
        <v>397.66666666666669</v>
      </c>
    </row>
    <row r="46" spans="1:11" ht="12" customHeight="1" x14ac:dyDescent="0.2">
      <c r="A46" s="7" t="str">
        <f>'Pregnant Women Participating'!A46</f>
        <v>Acoma, Canoncito &amp; Laguna, NM</v>
      </c>
      <c r="B46" s="12">
        <v>35</v>
      </c>
      <c r="C46" s="4">
        <v>37</v>
      </c>
      <c r="D46" s="4">
        <v>35</v>
      </c>
      <c r="E46" s="4">
        <v>38</v>
      </c>
      <c r="F46" s="4">
        <v>37</v>
      </c>
      <c r="G46" s="4">
        <v>40</v>
      </c>
      <c r="H46" s="4">
        <v>41</v>
      </c>
      <c r="I46" s="4">
        <v>44</v>
      </c>
      <c r="J46" s="39">
        <v>37</v>
      </c>
      <c r="K46" s="12">
        <f t="shared" si="1"/>
        <v>38.222222222222221</v>
      </c>
    </row>
    <row r="47" spans="1:11" ht="12" customHeight="1" x14ac:dyDescent="0.2">
      <c r="A47" s="7" t="str">
        <f>'Pregnant Women Participating'!A47</f>
        <v>Eight Northern Pueblos, NM</v>
      </c>
      <c r="B47" s="12">
        <v>20</v>
      </c>
      <c r="C47" s="4">
        <v>23</v>
      </c>
      <c r="D47" s="4">
        <v>24</v>
      </c>
      <c r="E47" s="4">
        <v>18</v>
      </c>
      <c r="F47" s="4">
        <v>18</v>
      </c>
      <c r="G47" s="4">
        <v>18</v>
      </c>
      <c r="H47" s="4">
        <v>23</v>
      </c>
      <c r="I47" s="4">
        <v>23</v>
      </c>
      <c r="J47" s="39">
        <v>22</v>
      </c>
      <c r="K47" s="12">
        <f t="shared" si="1"/>
        <v>21</v>
      </c>
    </row>
    <row r="48" spans="1:11" ht="12" customHeight="1" x14ac:dyDescent="0.2">
      <c r="A48" s="7" t="str">
        <f>'Pregnant Women Participating'!A48</f>
        <v>Five Sandoval Pueblos, NM</v>
      </c>
      <c r="B48" s="12">
        <v>10</v>
      </c>
      <c r="C48" s="4">
        <v>9</v>
      </c>
      <c r="D48" s="4">
        <v>8</v>
      </c>
      <c r="E48" s="4">
        <v>6</v>
      </c>
      <c r="F48" s="4">
        <v>13</v>
      </c>
      <c r="G48" s="4">
        <v>10</v>
      </c>
      <c r="H48" s="4">
        <v>10</v>
      </c>
      <c r="I48" s="4">
        <v>8</v>
      </c>
      <c r="J48" s="39">
        <v>7</v>
      </c>
      <c r="K48" s="12">
        <f t="shared" si="1"/>
        <v>9</v>
      </c>
    </row>
    <row r="49" spans="1:11" ht="12" customHeight="1" x14ac:dyDescent="0.2">
      <c r="A49" s="7" t="str">
        <f>'Pregnant Women Participating'!A49</f>
        <v>Isleta Pueblo, NM</v>
      </c>
      <c r="B49" s="12">
        <v>81</v>
      </c>
      <c r="C49" s="4">
        <v>90</v>
      </c>
      <c r="D49" s="4">
        <v>86</v>
      </c>
      <c r="E49" s="4">
        <v>76</v>
      </c>
      <c r="F49" s="4">
        <v>76</v>
      </c>
      <c r="G49" s="4">
        <v>76</v>
      </c>
      <c r="H49" s="4">
        <v>72</v>
      </c>
      <c r="I49" s="4">
        <v>72</v>
      </c>
      <c r="J49" s="39">
        <v>69</v>
      </c>
      <c r="K49" s="12">
        <f t="shared" si="1"/>
        <v>77.555555555555557</v>
      </c>
    </row>
    <row r="50" spans="1:11" ht="12" customHeight="1" x14ac:dyDescent="0.2">
      <c r="A50" s="7" t="str">
        <f>'Pregnant Women Participating'!A50</f>
        <v>San Felipe Pueblo, NM</v>
      </c>
      <c r="B50" s="12">
        <v>26</v>
      </c>
      <c r="C50" s="4">
        <v>24</v>
      </c>
      <c r="D50" s="4">
        <v>17</v>
      </c>
      <c r="E50" s="4">
        <v>20</v>
      </c>
      <c r="F50" s="4">
        <v>16</v>
      </c>
      <c r="G50" s="4">
        <v>20</v>
      </c>
      <c r="H50" s="4">
        <v>20</v>
      </c>
      <c r="I50" s="4">
        <v>23</v>
      </c>
      <c r="J50" s="39">
        <v>25</v>
      </c>
      <c r="K50" s="12">
        <f t="shared" si="1"/>
        <v>21.222222222222221</v>
      </c>
    </row>
    <row r="51" spans="1:11" ht="12" customHeight="1" x14ac:dyDescent="0.2">
      <c r="A51" s="7" t="str">
        <f>'Pregnant Women Participating'!A51</f>
        <v>Santo Domingo Tribe, NM</v>
      </c>
      <c r="B51" s="12">
        <v>16</v>
      </c>
      <c r="C51" s="4">
        <v>12</v>
      </c>
      <c r="D51" s="4">
        <v>11</v>
      </c>
      <c r="E51" s="4">
        <v>11</v>
      </c>
      <c r="F51" s="4">
        <v>12</v>
      </c>
      <c r="G51" s="4">
        <v>11</v>
      </c>
      <c r="H51" s="4">
        <v>9</v>
      </c>
      <c r="I51" s="4">
        <v>13</v>
      </c>
      <c r="J51" s="39">
        <v>11</v>
      </c>
      <c r="K51" s="12">
        <f t="shared" si="1"/>
        <v>11.777777777777779</v>
      </c>
    </row>
    <row r="52" spans="1:11" ht="12" customHeight="1" x14ac:dyDescent="0.2">
      <c r="A52" s="7" t="str">
        <f>'Pregnant Women Participating'!A52</f>
        <v>Zuni Pueblo, NM</v>
      </c>
      <c r="B52" s="12">
        <v>53</v>
      </c>
      <c r="C52" s="4">
        <v>54</v>
      </c>
      <c r="D52" s="4">
        <v>57</v>
      </c>
      <c r="E52" s="4">
        <v>64</v>
      </c>
      <c r="F52" s="4">
        <v>70</v>
      </c>
      <c r="G52" s="4">
        <v>69</v>
      </c>
      <c r="H52" s="4">
        <v>55</v>
      </c>
      <c r="I52" s="4">
        <v>56</v>
      </c>
      <c r="J52" s="39">
        <v>57</v>
      </c>
      <c r="K52" s="12">
        <f t="shared" si="1"/>
        <v>59.444444444444443</v>
      </c>
    </row>
    <row r="53" spans="1:11" ht="12" customHeight="1" x14ac:dyDescent="0.2">
      <c r="A53" s="7" t="str">
        <f>'Pregnant Women Participating'!A53</f>
        <v>Cherokee Nation, OK</v>
      </c>
      <c r="B53" s="12">
        <v>298</v>
      </c>
      <c r="C53" s="4">
        <v>304</v>
      </c>
      <c r="D53" s="4">
        <v>312</v>
      </c>
      <c r="E53" s="4">
        <v>328</v>
      </c>
      <c r="F53" s="4">
        <v>341</v>
      </c>
      <c r="G53" s="4">
        <v>363</v>
      </c>
      <c r="H53" s="4">
        <v>351</v>
      </c>
      <c r="I53" s="4">
        <v>366</v>
      </c>
      <c r="J53" s="39">
        <v>363</v>
      </c>
      <c r="K53" s="12">
        <f t="shared" si="1"/>
        <v>336.22222222222223</v>
      </c>
    </row>
    <row r="54" spans="1:11" ht="12" customHeight="1" x14ac:dyDescent="0.2">
      <c r="A54" s="7" t="str">
        <f>'Pregnant Women Participating'!A54</f>
        <v>Chickasaw Nation, OK</v>
      </c>
      <c r="B54" s="12">
        <v>291</v>
      </c>
      <c r="C54" s="4">
        <v>271</v>
      </c>
      <c r="D54" s="4">
        <v>259</v>
      </c>
      <c r="E54" s="4">
        <v>261</v>
      </c>
      <c r="F54" s="4">
        <v>264</v>
      </c>
      <c r="G54" s="4">
        <v>252</v>
      </c>
      <c r="H54" s="4">
        <v>263</v>
      </c>
      <c r="I54" s="4">
        <v>253</v>
      </c>
      <c r="J54" s="39">
        <v>250</v>
      </c>
      <c r="K54" s="12">
        <f t="shared" si="1"/>
        <v>262.66666666666669</v>
      </c>
    </row>
    <row r="55" spans="1:11" ht="12" customHeight="1" x14ac:dyDescent="0.2">
      <c r="A55" s="7" t="str">
        <f>'Pregnant Women Participating'!A55</f>
        <v>Choctaw Nation, OK</v>
      </c>
      <c r="B55" s="12">
        <v>277</v>
      </c>
      <c r="C55" s="4">
        <v>260</v>
      </c>
      <c r="D55" s="4">
        <v>257</v>
      </c>
      <c r="E55" s="4">
        <v>266</v>
      </c>
      <c r="F55" s="4">
        <v>266</v>
      </c>
      <c r="G55" s="4">
        <v>253</v>
      </c>
      <c r="H55" s="4">
        <v>264</v>
      </c>
      <c r="I55" s="4">
        <v>276</v>
      </c>
      <c r="J55" s="39">
        <v>280</v>
      </c>
      <c r="K55" s="12">
        <f t="shared" si="1"/>
        <v>266.55555555555554</v>
      </c>
    </row>
    <row r="56" spans="1:11" ht="12" customHeight="1" x14ac:dyDescent="0.2">
      <c r="A56" s="7" t="str">
        <f>'Pregnant Women Participating'!A56</f>
        <v>Citizen Potawatomi Nation, OK</v>
      </c>
      <c r="B56" s="12">
        <v>108</v>
      </c>
      <c r="C56" s="4">
        <v>101</v>
      </c>
      <c r="D56" s="4">
        <v>98</v>
      </c>
      <c r="E56" s="4">
        <v>94</v>
      </c>
      <c r="F56" s="4">
        <v>96</v>
      </c>
      <c r="G56" s="4">
        <v>100</v>
      </c>
      <c r="H56" s="4">
        <v>102</v>
      </c>
      <c r="I56" s="4">
        <v>98</v>
      </c>
      <c r="J56" s="39">
        <v>103</v>
      </c>
      <c r="K56" s="12">
        <f t="shared" si="1"/>
        <v>100</v>
      </c>
    </row>
    <row r="57" spans="1:11" ht="12" customHeight="1" x14ac:dyDescent="0.2">
      <c r="A57" s="7" t="str">
        <f>'Pregnant Women Participating'!A57</f>
        <v>Inter-Tribal Council, OK</v>
      </c>
      <c r="B57" s="12">
        <v>36</v>
      </c>
      <c r="C57" s="4">
        <v>35</v>
      </c>
      <c r="D57" s="4">
        <v>31</v>
      </c>
      <c r="E57" s="4">
        <v>31</v>
      </c>
      <c r="F57" s="4">
        <v>35</v>
      </c>
      <c r="G57" s="4">
        <v>36</v>
      </c>
      <c r="H57" s="4">
        <v>35</v>
      </c>
      <c r="I57" s="4">
        <v>32</v>
      </c>
      <c r="J57" s="39">
        <v>34</v>
      </c>
      <c r="K57" s="12">
        <f t="shared" si="1"/>
        <v>33.888888888888886</v>
      </c>
    </row>
    <row r="58" spans="1:11" ht="12" customHeight="1" x14ac:dyDescent="0.2">
      <c r="A58" s="7" t="str">
        <f>'Pregnant Women Participating'!A58</f>
        <v>Muscogee Creek Nation, OK</v>
      </c>
      <c r="B58" s="12">
        <v>98</v>
      </c>
      <c r="C58" s="4">
        <v>99</v>
      </c>
      <c r="D58" s="4">
        <v>97</v>
      </c>
      <c r="E58" s="4">
        <v>99</v>
      </c>
      <c r="F58" s="4">
        <v>94</v>
      </c>
      <c r="G58" s="4">
        <v>91</v>
      </c>
      <c r="H58" s="4">
        <v>98</v>
      </c>
      <c r="I58" s="4">
        <v>94</v>
      </c>
      <c r="J58" s="39">
        <v>97</v>
      </c>
      <c r="K58" s="12">
        <f t="shared" si="1"/>
        <v>96.333333333333329</v>
      </c>
    </row>
    <row r="59" spans="1:11" ht="12" customHeight="1" x14ac:dyDescent="0.2">
      <c r="A59" s="7" t="str">
        <f>'Pregnant Women Participating'!A59</f>
        <v>Osage Tribal Council, OK</v>
      </c>
      <c r="B59" s="12">
        <v>235</v>
      </c>
      <c r="C59" s="4">
        <v>223</v>
      </c>
      <c r="D59" s="4">
        <v>212</v>
      </c>
      <c r="E59" s="4">
        <v>222</v>
      </c>
      <c r="F59" s="4">
        <v>220</v>
      </c>
      <c r="G59" s="4">
        <v>228</v>
      </c>
      <c r="H59" s="4">
        <v>227</v>
      </c>
      <c r="I59" s="4">
        <v>243</v>
      </c>
      <c r="J59" s="39">
        <v>238</v>
      </c>
      <c r="K59" s="12">
        <f t="shared" si="1"/>
        <v>227.55555555555554</v>
      </c>
    </row>
    <row r="60" spans="1:11" ht="12" customHeight="1" x14ac:dyDescent="0.2">
      <c r="A60" s="7" t="str">
        <f>'Pregnant Women Participating'!A60</f>
        <v>Otoe-Missouria Tribe, OK</v>
      </c>
      <c r="B60" s="12">
        <v>17</v>
      </c>
      <c r="C60" s="4">
        <v>15</v>
      </c>
      <c r="D60" s="4">
        <v>12</v>
      </c>
      <c r="E60" s="4">
        <v>8</v>
      </c>
      <c r="F60" s="4">
        <v>8</v>
      </c>
      <c r="G60" s="4">
        <v>14</v>
      </c>
      <c r="H60" s="4">
        <v>15</v>
      </c>
      <c r="I60" s="4">
        <v>17</v>
      </c>
      <c r="J60" s="39">
        <v>19</v>
      </c>
      <c r="K60" s="12">
        <f t="shared" si="1"/>
        <v>13.888888888888889</v>
      </c>
    </row>
    <row r="61" spans="1:11" ht="12" customHeight="1" x14ac:dyDescent="0.2">
      <c r="A61" s="7" t="str">
        <f>'Pregnant Women Participating'!A61</f>
        <v>Wichita, Caddo &amp; Delaware (WCD), OK</v>
      </c>
      <c r="B61" s="12">
        <v>226</v>
      </c>
      <c r="C61" s="4">
        <v>221</v>
      </c>
      <c r="D61" s="4">
        <v>233</v>
      </c>
      <c r="E61" s="4">
        <v>237</v>
      </c>
      <c r="F61" s="4">
        <v>243</v>
      </c>
      <c r="G61" s="4">
        <v>248</v>
      </c>
      <c r="H61" s="4">
        <v>258</v>
      </c>
      <c r="I61" s="4">
        <v>266</v>
      </c>
      <c r="J61" s="39">
        <v>263</v>
      </c>
      <c r="K61" s="12">
        <f t="shared" si="1"/>
        <v>243.88888888888889</v>
      </c>
    </row>
    <row r="62" spans="1:11" ht="12" customHeight="1" x14ac:dyDescent="0.2">
      <c r="A62" s="7" t="str">
        <f>'Pregnant Women Participating'!A62</f>
        <v>Colorado</v>
      </c>
      <c r="B62" s="12">
        <v>8635</v>
      </c>
      <c r="C62" s="4">
        <v>8624</v>
      </c>
      <c r="D62" s="4">
        <v>8572</v>
      </c>
      <c r="E62" s="4">
        <v>8755</v>
      </c>
      <c r="F62" s="4">
        <v>8853</v>
      </c>
      <c r="G62" s="4">
        <v>8997</v>
      </c>
      <c r="H62" s="4">
        <v>9045</v>
      </c>
      <c r="I62" s="4">
        <v>9173</v>
      </c>
      <c r="J62" s="39">
        <v>9067</v>
      </c>
      <c r="K62" s="12">
        <f t="shared" si="1"/>
        <v>8857.8888888888887</v>
      </c>
    </row>
    <row r="63" spans="1:11" ht="12" customHeight="1" x14ac:dyDescent="0.2">
      <c r="A63" s="7" t="str">
        <f>'Pregnant Women Participating'!A63</f>
        <v>Kansas</v>
      </c>
      <c r="B63" s="12">
        <v>3889</v>
      </c>
      <c r="C63" s="4">
        <v>3932</v>
      </c>
      <c r="D63" s="4">
        <v>3852</v>
      </c>
      <c r="E63" s="4">
        <v>3908</v>
      </c>
      <c r="F63" s="4">
        <v>3909</v>
      </c>
      <c r="G63" s="4">
        <v>3902</v>
      </c>
      <c r="H63" s="4">
        <v>3845</v>
      </c>
      <c r="I63" s="4">
        <v>3966</v>
      </c>
      <c r="J63" s="39">
        <v>4018</v>
      </c>
      <c r="K63" s="12">
        <f t="shared" si="1"/>
        <v>3913.4444444444443</v>
      </c>
    </row>
    <row r="64" spans="1:11" ht="12" customHeight="1" x14ac:dyDescent="0.2">
      <c r="A64" s="7" t="str">
        <f>'Pregnant Women Participating'!A64</f>
        <v>Missouri</v>
      </c>
      <c r="B64" s="12">
        <v>7602</v>
      </c>
      <c r="C64" s="4">
        <v>7585</v>
      </c>
      <c r="D64" s="4">
        <v>7456</v>
      </c>
      <c r="E64" s="4">
        <v>7355</v>
      </c>
      <c r="F64" s="4">
        <v>7539</v>
      </c>
      <c r="G64" s="4">
        <v>7581</v>
      </c>
      <c r="H64" s="4">
        <v>7594</v>
      </c>
      <c r="I64" s="4">
        <v>7748</v>
      </c>
      <c r="J64" s="39">
        <v>7671</v>
      </c>
      <c r="K64" s="12">
        <f t="shared" si="1"/>
        <v>7570.1111111111113</v>
      </c>
    </row>
    <row r="65" spans="1:11" ht="12" customHeight="1" x14ac:dyDescent="0.2">
      <c r="A65" s="7" t="str">
        <f>'Pregnant Women Participating'!A65</f>
        <v>Montana</v>
      </c>
      <c r="B65" s="12">
        <v>1192</v>
      </c>
      <c r="C65" s="4">
        <v>1161</v>
      </c>
      <c r="D65" s="4">
        <v>1169</v>
      </c>
      <c r="E65" s="4">
        <v>1175</v>
      </c>
      <c r="F65" s="4">
        <v>1157</v>
      </c>
      <c r="G65" s="4">
        <v>1199</v>
      </c>
      <c r="H65" s="4">
        <v>1246</v>
      </c>
      <c r="I65" s="4">
        <v>1239</v>
      </c>
      <c r="J65" s="39">
        <v>1209</v>
      </c>
      <c r="K65" s="12">
        <f t="shared" si="1"/>
        <v>1194.1111111111111</v>
      </c>
    </row>
    <row r="66" spans="1:11" ht="12" customHeight="1" x14ac:dyDescent="0.2">
      <c r="A66" s="7" t="str">
        <f>'Pregnant Women Participating'!A66</f>
        <v>Nebraska</v>
      </c>
      <c r="B66" s="12">
        <v>3005</v>
      </c>
      <c r="C66" s="4">
        <v>2994</v>
      </c>
      <c r="D66" s="4">
        <v>3022</v>
      </c>
      <c r="E66" s="4">
        <v>3023</v>
      </c>
      <c r="F66" s="4">
        <v>3127</v>
      </c>
      <c r="G66" s="4">
        <v>3149</v>
      </c>
      <c r="H66" s="4">
        <v>3191</v>
      </c>
      <c r="I66" s="4">
        <v>3196</v>
      </c>
      <c r="J66" s="39">
        <v>3109</v>
      </c>
      <c r="K66" s="12">
        <f t="shared" si="1"/>
        <v>3090.6666666666665</v>
      </c>
    </row>
    <row r="67" spans="1:11" ht="12" customHeight="1" x14ac:dyDescent="0.2">
      <c r="A67" s="7" t="str">
        <f>'Pregnant Women Participating'!A67</f>
        <v>North Dakota</v>
      </c>
      <c r="B67" s="12">
        <v>768</v>
      </c>
      <c r="C67" s="4">
        <v>772</v>
      </c>
      <c r="D67" s="4">
        <v>765</v>
      </c>
      <c r="E67" s="4">
        <v>750</v>
      </c>
      <c r="F67" s="4">
        <v>748</v>
      </c>
      <c r="G67" s="4">
        <v>749</v>
      </c>
      <c r="H67" s="4">
        <v>728</v>
      </c>
      <c r="I67" s="4">
        <v>712</v>
      </c>
      <c r="J67" s="39">
        <v>690</v>
      </c>
      <c r="K67" s="12">
        <f t="shared" si="1"/>
        <v>742.44444444444446</v>
      </c>
    </row>
    <row r="68" spans="1:11" ht="12" customHeight="1" x14ac:dyDescent="0.2">
      <c r="A68" s="7" t="str">
        <f>'Pregnant Women Participating'!A68</f>
        <v>South Dakota</v>
      </c>
      <c r="B68" s="12">
        <v>1105</v>
      </c>
      <c r="C68" s="4">
        <v>1093</v>
      </c>
      <c r="D68" s="4">
        <v>1064</v>
      </c>
      <c r="E68" s="4">
        <v>1082</v>
      </c>
      <c r="F68" s="4">
        <v>1088</v>
      </c>
      <c r="G68" s="4">
        <v>1067</v>
      </c>
      <c r="H68" s="4">
        <v>1123</v>
      </c>
      <c r="I68" s="4">
        <v>1163</v>
      </c>
      <c r="J68" s="39">
        <v>1141</v>
      </c>
      <c r="K68" s="12">
        <f t="shared" si="1"/>
        <v>1102.8888888888889</v>
      </c>
    </row>
    <row r="69" spans="1:11" ht="12" customHeight="1" x14ac:dyDescent="0.2">
      <c r="A69" s="7" t="str">
        <f>'Pregnant Women Participating'!A69</f>
        <v>Wyoming</v>
      </c>
      <c r="B69" s="12">
        <v>657</v>
      </c>
      <c r="C69" s="4">
        <v>591</v>
      </c>
      <c r="D69" s="4">
        <v>568</v>
      </c>
      <c r="E69" s="4">
        <v>584</v>
      </c>
      <c r="F69" s="4">
        <v>593</v>
      </c>
      <c r="G69" s="4">
        <v>573</v>
      </c>
      <c r="H69" s="4">
        <v>568</v>
      </c>
      <c r="I69" s="4">
        <v>539</v>
      </c>
      <c r="J69" s="39">
        <v>512</v>
      </c>
      <c r="K69" s="12">
        <f t="shared" si="1"/>
        <v>576.11111111111109</v>
      </c>
    </row>
    <row r="70" spans="1:11" ht="12" customHeight="1" x14ac:dyDescent="0.2">
      <c r="A70" s="7" t="str">
        <f>'Pregnant Women Participating'!A70</f>
        <v>Ute Mountain Ute Tribe, CO</v>
      </c>
      <c r="B70" s="12">
        <v>11</v>
      </c>
      <c r="C70" s="4">
        <v>11</v>
      </c>
      <c r="D70" s="4">
        <v>11</v>
      </c>
      <c r="E70" s="4">
        <v>14</v>
      </c>
      <c r="F70" s="4">
        <v>15</v>
      </c>
      <c r="G70" s="4">
        <v>10</v>
      </c>
      <c r="H70" s="4">
        <v>12</v>
      </c>
      <c r="I70" s="4">
        <v>11</v>
      </c>
      <c r="J70" s="39">
        <v>11</v>
      </c>
      <c r="K70" s="12">
        <f t="shared" si="1"/>
        <v>11.777777777777779</v>
      </c>
    </row>
    <row r="71" spans="1:11" ht="12" customHeight="1" x14ac:dyDescent="0.2">
      <c r="A71" s="7" t="str">
        <f>'Pregnant Women Participating'!A71</f>
        <v>Omaha Sioux, NE</v>
      </c>
      <c r="B71" s="12">
        <v>6</v>
      </c>
      <c r="C71" s="4">
        <v>5</v>
      </c>
      <c r="D71" s="4">
        <v>5</v>
      </c>
      <c r="E71" s="4">
        <v>7</v>
      </c>
      <c r="F71" s="4">
        <v>8</v>
      </c>
      <c r="G71" s="4">
        <v>11</v>
      </c>
      <c r="H71" s="4">
        <v>9</v>
      </c>
      <c r="I71" s="4">
        <v>7</v>
      </c>
      <c r="J71" s="39">
        <v>7</v>
      </c>
      <c r="K71" s="12">
        <f t="shared" si="1"/>
        <v>7.2222222222222223</v>
      </c>
    </row>
    <row r="72" spans="1:11" ht="12" customHeight="1" x14ac:dyDescent="0.2">
      <c r="A72" s="7" t="str">
        <f>'Pregnant Women Participating'!A72</f>
        <v>Santee Sioux, NE</v>
      </c>
      <c r="B72" s="12">
        <v>1</v>
      </c>
      <c r="C72" s="4">
        <v>2</v>
      </c>
      <c r="D72" s="4">
        <v>2</v>
      </c>
      <c r="E72" s="4">
        <v>2</v>
      </c>
      <c r="F72" s="4">
        <v>1</v>
      </c>
      <c r="G72" s="4">
        <v>1</v>
      </c>
      <c r="H72" s="4">
        <v>1</v>
      </c>
      <c r="I72" s="4">
        <v>3</v>
      </c>
      <c r="J72" s="39">
        <v>3</v>
      </c>
      <c r="K72" s="12">
        <f t="shared" si="1"/>
        <v>1.7777777777777777</v>
      </c>
    </row>
    <row r="73" spans="1:11" ht="12" customHeight="1" x14ac:dyDescent="0.2">
      <c r="A73" s="7" t="str">
        <f>'Pregnant Women Participating'!A73</f>
        <v>Winnebago Tribe, NE</v>
      </c>
      <c r="B73" s="12">
        <v>7</v>
      </c>
      <c r="C73" s="4">
        <v>4</v>
      </c>
      <c r="D73" s="4">
        <v>1</v>
      </c>
      <c r="E73" s="4">
        <v>1</v>
      </c>
      <c r="F73" s="4">
        <v>1</v>
      </c>
      <c r="G73" s="4">
        <v>2</v>
      </c>
      <c r="H73" s="4">
        <v>4</v>
      </c>
      <c r="I73" s="4">
        <v>3</v>
      </c>
      <c r="J73" s="39">
        <v>3</v>
      </c>
      <c r="K73" s="12">
        <f t="shared" si="1"/>
        <v>2.8888888888888888</v>
      </c>
    </row>
    <row r="74" spans="1:11" ht="12" customHeight="1" x14ac:dyDescent="0.2">
      <c r="A74" s="7" t="str">
        <f>'Pregnant Women Participating'!A74</f>
        <v>Standing Rock Sioux Tribe, ND</v>
      </c>
      <c r="B74" s="12">
        <v>12</v>
      </c>
      <c r="C74" s="4">
        <v>6</v>
      </c>
      <c r="D74" s="4">
        <v>5</v>
      </c>
      <c r="E74" s="4">
        <v>7</v>
      </c>
      <c r="F74" s="4">
        <v>5</v>
      </c>
      <c r="G74" s="4">
        <v>3</v>
      </c>
      <c r="H74" s="4">
        <v>4</v>
      </c>
      <c r="I74" s="4">
        <v>5</v>
      </c>
      <c r="J74" s="39">
        <v>8</v>
      </c>
      <c r="K74" s="12">
        <f t="shared" si="1"/>
        <v>6.1111111111111107</v>
      </c>
    </row>
    <row r="75" spans="1:11" ht="12" customHeight="1" x14ac:dyDescent="0.2">
      <c r="A75" s="7" t="str">
        <f>'Pregnant Women Participating'!A75</f>
        <v>Three Affiliated Tribes, ND</v>
      </c>
      <c r="B75" s="12">
        <v>3</v>
      </c>
      <c r="C75" s="4">
        <v>4</v>
      </c>
      <c r="D75" s="4">
        <v>4</v>
      </c>
      <c r="E75" s="4">
        <v>4</v>
      </c>
      <c r="F75" s="4">
        <v>4</v>
      </c>
      <c r="G75" s="4">
        <v>5</v>
      </c>
      <c r="H75" s="4">
        <v>4</v>
      </c>
      <c r="I75" s="4">
        <v>4</v>
      </c>
      <c r="J75" s="39">
        <v>6</v>
      </c>
      <c r="K75" s="12">
        <f t="shared" si="1"/>
        <v>4.2222222222222223</v>
      </c>
    </row>
    <row r="76" spans="1:11" ht="12" customHeight="1" x14ac:dyDescent="0.2">
      <c r="A76" s="7" t="str">
        <f>'Pregnant Women Participating'!A76</f>
        <v>Cheyenne River Sioux, SD</v>
      </c>
      <c r="B76" s="12">
        <v>28</v>
      </c>
      <c r="C76" s="4">
        <v>24</v>
      </c>
      <c r="D76" s="4">
        <v>21</v>
      </c>
      <c r="E76" s="4">
        <v>19</v>
      </c>
      <c r="F76" s="4">
        <v>18</v>
      </c>
      <c r="G76" s="4">
        <v>11</v>
      </c>
      <c r="H76" s="4">
        <v>12</v>
      </c>
      <c r="I76" s="4">
        <v>13</v>
      </c>
      <c r="J76" s="39">
        <v>12</v>
      </c>
      <c r="K76" s="12">
        <f t="shared" si="1"/>
        <v>17.555555555555557</v>
      </c>
    </row>
    <row r="77" spans="1:11" ht="12" customHeight="1" x14ac:dyDescent="0.2">
      <c r="A77" s="7" t="str">
        <f>'Pregnant Women Participating'!A77</f>
        <v>Rosebud Sioux, SD</v>
      </c>
      <c r="B77" s="12">
        <v>67</v>
      </c>
      <c r="C77" s="4">
        <v>71</v>
      </c>
      <c r="D77" s="4">
        <v>53</v>
      </c>
      <c r="E77" s="4">
        <v>50</v>
      </c>
      <c r="F77" s="4">
        <v>45</v>
      </c>
      <c r="G77" s="4">
        <v>40</v>
      </c>
      <c r="H77" s="4">
        <v>46</v>
      </c>
      <c r="I77" s="4">
        <v>41</v>
      </c>
      <c r="J77" s="39">
        <v>49</v>
      </c>
      <c r="K77" s="12">
        <f t="shared" si="1"/>
        <v>51.333333333333336</v>
      </c>
    </row>
    <row r="78" spans="1:11" ht="12" customHeight="1" x14ac:dyDescent="0.2">
      <c r="A78" s="7" t="str">
        <f>'Pregnant Women Participating'!A78</f>
        <v>Northern Arapahoe, WY</v>
      </c>
      <c r="B78" s="12">
        <v>19</v>
      </c>
      <c r="C78" s="4">
        <v>22</v>
      </c>
      <c r="D78" s="4">
        <v>19</v>
      </c>
      <c r="E78" s="4">
        <v>20</v>
      </c>
      <c r="F78" s="4">
        <v>18</v>
      </c>
      <c r="G78" s="4">
        <v>21</v>
      </c>
      <c r="H78" s="4">
        <v>24</v>
      </c>
      <c r="I78" s="4">
        <v>19</v>
      </c>
      <c r="J78" s="39">
        <v>20</v>
      </c>
      <c r="K78" s="12">
        <f t="shared" si="1"/>
        <v>20.222222222222221</v>
      </c>
    </row>
    <row r="79" spans="1:11" ht="12" customHeight="1" x14ac:dyDescent="0.2">
      <c r="A79" s="7" t="str">
        <f>'Pregnant Women Participating'!A79</f>
        <v>Shoshone Tribe, WY</v>
      </c>
      <c r="B79" s="12">
        <v>6</v>
      </c>
      <c r="C79" s="4">
        <v>4</v>
      </c>
      <c r="D79" s="4">
        <v>3</v>
      </c>
      <c r="E79" s="4">
        <v>5</v>
      </c>
      <c r="F79" s="4">
        <v>3</v>
      </c>
      <c r="G79" s="4">
        <v>3</v>
      </c>
      <c r="H79" s="4">
        <v>4</v>
      </c>
      <c r="I79" s="4">
        <v>4</v>
      </c>
      <c r="J79" s="39">
        <v>4</v>
      </c>
      <c r="K79" s="12">
        <f t="shared" si="1"/>
        <v>4</v>
      </c>
    </row>
    <row r="80" spans="1:11" ht="12" customHeight="1" x14ac:dyDescent="0.2">
      <c r="A80" s="8" t="str">
        <f>'Pregnant Women Participating'!A80</f>
        <v>Alaska</v>
      </c>
      <c r="B80" s="12">
        <v>1470</v>
      </c>
      <c r="C80" s="4">
        <v>1473</v>
      </c>
      <c r="D80" s="4">
        <v>1461</v>
      </c>
      <c r="E80" s="4">
        <v>1474</v>
      </c>
      <c r="F80" s="4">
        <v>1474</v>
      </c>
      <c r="G80" s="4">
        <v>1509</v>
      </c>
      <c r="H80" s="4">
        <v>1512</v>
      </c>
      <c r="I80" s="4">
        <v>1477</v>
      </c>
      <c r="J80" s="39">
        <v>1926</v>
      </c>
      <c r="K80" s="12">
        <f t="shared" si="1"/>
        <v>1530.6666666666667</v>
      </c>
    </row>
    <row r="81" spans="1:11" ht="12" customHeight="1" x14ac:dyDescent="0.2">
      <c r="A81" s="8" t="str">
        <f>'Pregnant Women Participating'!A81</f>
        <v>American Samoa</v>
      </c>
      <c r="B81" s="12">
        <v>324</v>
      </c>
      <c r="C81" s="4">
        <v>323</v>
      </c>
      <c r="D81" s="4">
        <v>329</v>
      </c>
      <c r="E81" s="4">
        <v>337</v>
      </c>
      <c r="F81" s="4">
        <v>334</v>
      </c>
      <c r="G81" s="4">
        <v>347</v>
      </c>
      <c r="H81" s="4">
        <v>333</v>
      </c>
      <c r="I81" s="4">
        <v>331</v>
      </c>
      <c r="J81" s="39">
        <v>345</v>
      </c>
      <c r="K81" s="12">
        <f t="shared" si="1"/>
        <v>333.66666666666669</v>
      </c>
    </row>
    <row r="82" spans="1:11" ht="12" customHeight="1" x14ac:dyDescent="0.2">
      <c r="A82" s="8" t="str">
        <f>'Pregnant Women Participating'!A82</f>
        <v>California</v>
      </c>
      <c r="B82" s="12">
        <v>87450</v>
      </c>
      <c r="C82" s="4">
        <v>87536</v>
      </c>
      <c r="D82" s="4">
        <v>87327</v>
      </c>
      <c r="E82" s="4">
        <v>87891</v>
      </c>
      <c r="F82" s="4">
        <v>88364</v>
      </c>
      <c r="G82" s="4">
        <v>89007</v>
      </c>
      <c r="H82" s="4">
        <v>89405</v>
      </c>
      <c r="I82" s="4">
        <v>89880</v>
      </c>
      <c r="J82" s="39">
        <v>89434</v>
      </c>
      <c r="K82" s="12">
        <f t="shared" si="1"/>
        <v>88477.111111111109</v>
      </c>
    </row>
    <row r="83" spans="1:11" ht="12" customHeight="1" x14ac:dyDescent="0.2">
      <c r="A83" s="8" t="str">
        <f>'Pregnant Women Participating'!A83</f>
        <v>Guam</v>
      </c>
      <c r="B83" s="12">
        <v>490</v>
      </c>
      <c r="C83" s="4">
        <v>520</v>
      </c>
      <c r="D83" s="4">
        <v>523</v>
      </c>
      <c r="E83" s="4">
        <v>537</v>
      </c>
      <c r="F83" s="4">
        <v>513</v>
      </c>
      <c r="G83" s="4">
        <v>530</v>
      </c>
      <c r="H83" s="4">
        <v>539</v>
      </c>
      <c r="I83" s="4">
        <v>535</v>
      </c>
      <c r="J83" s="39">
        <v>514</v>
      </c>
      <c r="K83" s="12">
        <f t="shared" si="1"/>
        <v>522.33333333333337</v>
      </c>
    </row>
    <row r="84" spans="1:11" ht="12" customHeight="1" x14ac:dyDescent="0.2">
      <c r="A84" s="8" t="str">
        <f>'Pregnant Women Participating'!A84</f>
        <v>Hawaii</v>
      </c>
      <c r="B84" s="12">
        <v>2615</v>
      </c>
      <c r="C84" s="4">
        <v>2610</v>
      </c>
      <c r="D84" s="4">
        <v>2638</v>
      </c>
      <c r="E84" s="4">
        <v>2684</v>
      </c>
      <c r="F84" s="4">
        <v>2691</v>
      </c>
      <c r="G84" s="4">
        <v>2685</v>
      </c>
      <c r="H84" s="4">
        <v>2672</v>
      </c>
      <c r="I84" s="4">
        <v>2719</v>
      </c>
      <c r="J84" s="39">
        <v>2703</v>
      </c>
      <c r="K84" s="12">
        <f t="shared" si="1"/>
        <v>2668.5555555555557</v>
      </c>
    </row>
    <row r="85" spans="1:11" ht="12" customHeight="1" x14ac:dyDescent="0.2">
      <c r="A85" s="8" t="str">
        <f>'Pregnant Women Participating'!A85</f>
        <v>Idaho</v>
      </c>
      <c r="B85" s="12">
        <v>3274</v>
      </c>
      <c r="C85" s="4">
        <v>3315</v>
      </c>
      <c r="D85" s="4">
        <v>3336</v>
      </c>
      <c r="E85" s="4">
        <v>3386</v>
      </c>
      <c r="F85" s="4">
        <v>3383</v>
      </c>
      <c r="G85" s="4">
        <v>3439</v>
      </c>
      <c r="H85" s="4">
        <v>3460</v>
      </c>
      <c r="I85" s="4">
        <v>3499</v>
      </c>
      <c r="J85" s="39">
        <v>3497</v>
      </c>
      <c r="K85" s="12">
        <f t="shared" si="1"/>
        <v>3398.7777777777778</v>
      </c>
    </row>
    <row r="86" spans="1:11" ht="12" customHeight="1" x14ac:dyDescent="0.2">
      <c r="A86" s="8" t="str">
        <f>'Pregnant Women Participating'!A86</f>
        <v>Nevada</v>
      </c>
      <c r="B86" s="12">
        <v>4664</v>
      </c>
      <c r="C86" s="4">
        <v>4734</v>
      </c>
      <c r="D86" s="4">
        <v>4696</v>
      </c>
      <c r="E86" s="4">
        <v>4698</v>
      </c>
      <c r="F86" s="4">
        <v>4697</v>
      </c>
      <c r="G86" s="4">
        <v>4707</v>
      </c>
      <c r="H86" s="4">
        <v>4753</v>
      </c>
      <c r="I86" s="4">
        <v>4703</v>
      </c>
      <c r="J86" s="39">
        <v>4587</v>
      </c>
      <c r="K86" s="12">
        <f t="shared" si="1"/>
        <v>4693.2222222222226</v>
      </c>
    </row>
    <row r="87" spans="1:11" ht="12" customHeight="1" x14ac:dyDescent="0.2">
      <c r="A87" s="8" t="str">
        <f>'Pregnant Women Participating'!A87</f>
        <v>Oregon</v>
      </c>
      <c r="B87" s="12">
        <v>7186</v>
      </c>
      <c r="C87" s="4">
        <v>7158</v>
      </c>
      <c r="D87" s="4">
        <v>7203</v>
      </c>
      <c r="E87" s="4">
        <v>7230</v>
      </c>
      <c r="F87" s="4">
        <v>7304</v>
      </c>
      <c r="G87" s="4">
        <v>7435</v>
      </c>
      <c r="H87" s="4">
        <v>7456</v>
      </c>
      <c r="I87" s="4">
        <v>7525</v>
      </c>
      <c r="J87" s="39">
        <v>7393</v>
      </c>
      <c r="K87" s="12">
        <f t="shared" si="1"/>
        <v>7321.1111111111113</v>
      </c>
    </row>
    <row r="88" spans="1:11" ht="12" customHeight="1" x14ac:dyDescent="0.2">
      <c r="A88" s="8" t="str">
        <f>'Pregnant Women Participating'!A88</f>
        <v>Washington</v>
      </c>
      <c r="B88" s="12">
        <v>9729</v>
      </c>
      <c r="C88" s="4">
        <v>9696</v>
      </c>
      <c r="D88" s="4">
        <v>9612</v>
      </c>
      <c r="E88" s="4">
        <v>9720</v>
      </c>
      <c r="F88" s="4">
        <v>9832</v>
      </c>
      <c r="G88" s="4">
        <v>10020</v>
      </c>
      <c r="H88" s="4">
        <v>10005</v>
      </c>
      <c r="I88" s="4">
        <v>10118</v>
      </c>
      <c r="J88" s="39">
        <v>10012</v>
      </c>
      <c r="K88" s="12">
        <f t="shared" si="1"/>
        <v>9860.4444444444453</v>
      </c>
    </row>
    <row r="89" spans="1:11" ht="12" customHeight="1" x14ac:dyDescent="0.2">
      <c r="A89" s="8" t="str">
        <f>'Pregnant Women Participating'!A89</f>
        <v>Northern Marianas</v>
      </c>
      <c r="B89" s="12">
        <v>231</v>
      </c>
      <c r="C89" s="4">
        <v>238</v>
      </c>
      <c r="D89" s="4">
        <v>237</v>
      </c>
      <c r="E89" s="4">
        <v>241</v>
      </c>
      <c r="F89" s="4">
        <v>254</v>
      </c>
      <c r="G89" s="4">
        <v>250</v>
      </c>
      <c r="H89" s="4">
        <v>244</v>
      </c>
      <c r="I89" s="4">
        <v>239</v>
      </c>
      <c r="J89" s="39">
        <v>234</v>
      </c>
      <c r="K89" s="12">
        <f t="shared" si="1"/>
        <v>240.88888888888889</v>
      </c>
    </row>
    <row r="90" spans="1:11" ht="12" customHeight="1" x14ac:dyDescent="0.2">
      <c r="A90" s="8" t="str">
        <f>'Pregnant Women Participating'!A90</f>
        <v>Inter-Tribal Council, NV</v>
      </c>
      <c r="B90" s="12">
        <v>19</v>
      </c>
      <c r="C90" s="4">
        <v>15</v>
      </c>
      <c r="D90" s="4">
        <v>18</v>
      </c>
      <c r="E90" s="4">
        <v>20</v>
      </c>
      <c r="F90" s="4">
        <v>19</v>
      </c>
      <c r="G90" s="4">
        <v>26</v>
      </c>
      <c r="H90" s="4">
        <v>20</v>
      </c>
      <c r="I90" s="4">
        <v>25</v>
      </c>
      <c r="J90" s="39">
        <v>18</v>
      </c>
      <c r="K90" s="12">
        <f t="shared" si="1"/>
        <v>20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M90"/>
  <sheetViews>
    <sheetView showGridLines="0" workbookViewId="0">
      <selection activeCell="A91" sqref="A91:XFD95"/>
    </sheetView>
  </sheetViews>
  <sheetFormatPr defaultColWidth="9.140625" defaultRowHeight="12" x14ac:dyDescent="0.2"/>
  <cols>
    <col min="1" max="1" width="34.7109375" style="3" customWidth="1"/>
    <col min="2" max="10" width="11.7109375" style="3" customWidth="1"/>
    <col min="11" max="11" width="13.7109375" style="3" customWidth="1"/>
    <col min="12" max="16384" width="9.140625" style="3"/>
  </cols>
  <sheetData>
    <row r="1" spans="1:13" ht="24" customHeight="1" x14ac:dyDescent="0.2">
      <c r="A1" s="6" t="s">
        <v>124</v>
      </c>
      <c r="B1" s="17" t="s">
        <v>185</v>
      </c>
      <c r="C1" s="18" t="s">
        <v>186</v>
      </c>
      <c r="D1" s="18" t="s">
        <v>187</v>
      </c>
      <c r="E1" s="18" t="s">
        <v>188</v>
      </c>
      <c r="F1" s="18" t="s">
        <v>189</v>
      </c>
      <c r="G1" s="18" t="s">
        <v>190</v>
      </c>
      <c r="H1" s="18" t="s">
        <v>191</v>
      </c>
      <c r="I1" s="18" t="s">
        <v>192</v>
      </c>
      <c r="J1" s="18" t="s">
        <v>193</v>
      </c>
      <c r="K1" s="11" t="s">
        <v>194</v>
      </c>
      <c r="L1" s="18"/>
      <c r="M1" s="18"/>
    </row>
    <row r="2" spans="1:13" ht="12" customHeight="1" x14ac:dyDescent="0.2">
      <c r="A2" s="7" t="str">
        <f>'Pregnant Women Participating'!A2</f>
        <v>Connecticut</v>
      </c>
      <c r="B2" s="12">
        <v>1813</v>
      </c>
      <c r="C2" s="4">
        <v>1895</v>
      </c>
      <c r="D2" s="4">
        <v>1939</v>
      </c>
      <c r="E2" s="4">
        <v>1954</v>
      </c>
      <c r="F2" s="4">
        <v>1934</v>
      </c>
      <c r="G2" s="4">
        <v>1964</v>
      </c>
      <c r="H2" s="4">
        <v>1974</v>
      </c>
      <c r="I2" s="4">
        <v>1947</v>
      </c>
      <c r="J2" s="39">
        <v>1878</v>
      </c>
      <c r="K2" s="12">
        <f t="shared" ref="K2:K11" si="0">IF(SUM(B2:J2)&gt;0,AVERAGE(B2:J2)," ")</f>
        <v>1922</v>
      </c>
    </row>
    <row r="3" spans="1:13" ht="12" customHeight="1" x14ac:dyDescent="0.2">
      <c r="A3" s="7" t="str">
        <f>'Pregnant Women Participating'!A3</f>
        <v>Maine</v>
      </c>
      <c r="B3" s="12">
        <v>718</v>
      </c>
      <c r="C3" s="4">
        <v>736</v>
      </c>
      <c r="D3" s="4">
        <v>713</v>
      </c>
      <c r="E3" s="4">
        <v>711</v>
      </c>
      <c r="F3" s="4">
        <v>700</v>
      </c>
      <c r="G3" s="4">
        <v>698</v>
      </c>
      <c r="H3" s="4">
        <v>694</v>
      </c>
      <c r="I3" s="4">
        <v>679</v>
      </c>
      <c r="J3" s="39">
        <v>694</v>
      </c>
      <c r="K3" s="12">
        <f t="shared" si="0"/>
        <v>704.77777777777783</v>
      </c>
    </row>
    <row r="4" spans="1:13" ht="12" customHeight="1" x14ac:dyDescent="0.2">
      <c r="A4" s="7" t="str">
        <f>'Pregnant Women Participating'!A4</f>
        <v>Massachusetts</v>
      </c>
      <c r="B4" s="12">
        <v>5123</v>
      </c>
      <c r="C4" s="4">
        <v>5023</v>
      </c>
      <c r="D4" s="4">
        <v>4887</v>
      </c>
      <c r="E4" s="4">
        <v>4968</v>
      </c>
      <c r="F4" s="4">
        <v>4967</v>
      </c>
      <c r="G4" s="4">
        <v>4985</v>
      </c>
      <c r="H4" s="4">
        <v>4986</v>
      </c>
      <c r="I4" s="4">
        <v>5016</v>
      </c>
      <c r="J4" s="39">
        <v>4899</v>
      </c>
      <c r="K4" s="12">
        <f t="shared" si="0"/>
        <v>4983.7777777777774</v>
      </c>
    </row>
    <row r="5" spans="1:13" ht="12" customHeight="1" x14ac:dyDescent="0.2">
      <c r="A5" s="7" t="str">
        <f>'Pregnant Women Participating'!A5</f>
        <v>New Hampshire</v>
      </c>
      <c r="B5" s="12">
        <v>495</v>
      </c>
      <c r="C5" s="4">
        <v>556</v>
      </c>
      <c r="D5" s="4">
        <v>566</v>
      </c>
      <c r="E5" s="4">
        <v>556</v>
      </c>
      <c r="F5" s="4">
        <v>533</v>
      </c>
      <c r="G5" s="4">
        <v>541</v>
      </c>
      <c r="H5" s="4">
        <v>547</v>
      </c>
      <c r="I5" s="4">
        <v>551</v>
      </c>
      <c r="J5" s="39">
        <v>554</v>
      </c>
      <c r="K5" s="12">
        <f t="shared" si="0"/>
        <v>544.33333333333337</v>
      </c>
    </row>
    <row r="6" spans="1:13" ht="12" customHeight="1" x14ac:dyDescent="0.2">
      <c r="A6" s="7" t="str">
        <f>'Pregnant Women Participating'!A6</f>
        <v>New York</v>
      </c>
      <c r="B6" s="12">
        <v>15386</v>
      </c>
      <c r="C6" s="4">
        <v>15443</v>
      </c>
      <c r="D6" s="4">
        <v>15271</v>
      </c>
      <c r="E6" s="4">
        <v>15627</v>
      </c>
      <c r="F6" s="4">
        <v>15518</v>
      </c>
      <c r="G6" s="4">
        <v>15303</v>
      </c>
      <c r="H6" s="4">
        <v>15274</v>
      </c>
      <c r="I6" s="4">
        <v>15025</v>
      </c>
      <c r="J6" s="39">
        <v>14669</v>
      </c>
      <c r="K6" s="12">
        <f t="shared" si="0"/>
        <v>15279.555555555555</v>
      </c>
    </row>
    <row r="7" spans="1:13" ht="12" customHeight="1" x14ac:dyDescent="0.2">
      <c r="A7" s="7" t="str">
        <f>'Pregnant Women Participating'!A7</f>
        <v>Rhode Island</v>
      </c>
      <c r="B7" s="12">
        <v>1118</v>
      </c>
      <c r="C7" s="4">
        <v>1158</v>
      </c>
      <c r="D7" s="4">
        <v>1169</v>
      </c>
      <c r="E7" s="4">
        <v>1156</v>
      </c>
      <c r="F7" s="4">
        <v>1169</v>
      </c>
      <c r="G7" s="4">
        <v>1153</v>
      </c>
      <c r="H7" s="4">
        <v>1174</v>
      </c>
      <c r="I7" s="4">
        <v>1176</v>
      </c>
      <c r="J7" s="39">
        <v>1095</v>
      </c>
      <c r="K7" s="12">
        <f t="shared" si="0"/>
        <v>1152</v>
      </c>
    </row>
    <row r="8" spans="1:13" ht="12" customHeight="1" x14ac:dyDescent="0.2">
      <c r="A8" s="7" t="str">
        <f>'Pregnant Women Participating'!A8</f>
        <v>Vermont</v>
      </c>
      <c r="B8" s="12">
        <v>381</v>
      </c>
      <c r="C8" s="4">
        <v>388</v>
      </c>
      <c r="D8" s="4">
        <v>373</v>
      </c>
      <c r="E8" s="4">
        <v>376</v>
      </c>
      <c r="F8" s="4">
        <v>395</v>
      </c>
      <c r="G8" s="4">
        <v>386</v>
      </c>
      <c r="H8" s="4">
        <v>379</v>
      </c>
      <c r="I8" s="4">
        <v>406</v>
      </c>
      <c r="J8" s="39">
        <v>378</v>
      </c>
      <c r="K8" s="12">
        <f t="shared" si="0"/>
        <v>384.66666666666669</v>
      </c>
    </row>
    <row r="9" spans="1:13" ht="12" customHeight="1" x14ac:dyDescent="0.2">
      <c r="A9" s="7" t="str">
        <f>'Pregnant Women Participating'!A9</f>
        <v>Virgin Islands</v>
      </c>
      <c r="B9" s="12">
        <v>60</v>
      </c>
      <c r="C9" s="4">
        <v>59</v>
      </c>
      <c r="D9" s="4">
        <v>62</v>
      </c>
      <c r="E9" s="4">
        <v>58</v>
      </c>
      <c r="F9" s="4">
        <v>67</v>
      </c>
      <c r="G9" s="4">
        <v>80</v>
      </c>
      <c r="H9" s="4">
        <v>64</v>
      </c>
      <c r="I9" s="4">
        <v>61</v>
      </c>
      <c r="J9" s="39">
        <v>66</v>
      </c>
      <c r="K9" s="12">
        <f t="shared" si="0"/>
        <v>64.111111111111114</v>
      </c>
    </row>
    <row r="10" spans="1:13" ht="12" customHeight="1" x14ac:dyDescent="0.2">
      <c r="A10" s="7" t="str">
        <f>'Pregnant Women Participating'!A10</f>
        <v>Indian Township, ME</v>
      </c>
      <c r="B10" s="12">
        <v>1</v>
      </c>
      <c r="C10" s="4">
        <v>2</v>
      </c>
      <c r="D10" s="4">
        <v>3</v>
      </c>
      <c r="E10" s="4">
        <v>3</v>
      </c>
      <c r="F10" s="4">
        <v>2</v>
      </c>
      <c r="G10" s="4">
        <v>2</v>
      </c>
      <c r="H10" s="4">
        <v>2</v>
      </c>
      <c r="I10" s="4">
        <v>2</v>
      </c>
      <c r="J10" s="39">
        <v>2</v>
      </c>
      <c r="K10" s="12">
        <f t="shared" si="0"/>
        <v>2.1111111111111112</v>
      </c>
    </row>
    <row r="11" spans="1:13" ht="12" customHeight="1" x14ac:dyDescent="0.2">
      <c r="A11" s="7" t="str">
        <f>'Pregnant Women Participating'!A11</f>
        <v>Pleasant Point, ME</v>
      </c>
      <c r="B11" s="12">
        <v>2</v>
      </c>
      <c r="C11" s="4">
        <v>2</v>
      </c>
      <c r="D11" s="4">
        <v>3</v>
      </c>
      <c r="E11" s="4">
        <v>3</v>
      </c>
      <c r="F11" s="4">
        <v>4</v>
      </c>
      <c r="G11" s="4">
        <v>5</v>
      </c>
      <c r="H11" s="4">
        <v>6</v>
      </c>
      <c r="I11" s="4">
        <v>4</v>
      </c>
      <c r="J11" s="39">
        <v>0</v>
      </c>
      <c r="K11" s="12">
        <f t="shared" si="0"/>
        <v>3.2222222222222223</v>
      </c>
    </row>
    <row r="12" spans="1:13" ht="12" customHeight="1" x14ac:dyDescent="0.2">
      <c r="A12" s="7" t="str">
        <f>'Pregnant Women Participating'!A12</f>
        <v>Delaware</v>
      </c>
      <c r="B12" s="12">
        <v>1023</v>
      </c>
      <c r="C12" s="4">
        <v>1064</v>
      </c>
      <c r="D12" s="4">
        <v>1035</v>
      </c>
      <c r="E12" s="4">
        <v>1004</v>
      </c>
      <c r="F12" s="4">
        <v>1024</v>
      </c>
      <c r="G12" s="4">
        <v>997</v>
      </c>
      <c r="H12" s="4">
        <v>1030</v>
      </c>
      <c r="I12" s="4">
        <v>1079</v>
      </c>
      <c r="J12" s="39">
        <v>1031</v>
      </c>
      <c r="K12" s="12">
        <f t="shared" ref="K12:K90" si="1">IF(SUM(B12:J12)&gt;0,AVERAGE(B12:J12)," ")</f>
        <v>1031.8888888888889</v>
      </c>
    </row>
    <row r="13" spans="1:13" ht="12" customHeight="1" x14ac:dyDescent="0.2">
      <c r="A13" s="7" t="str">
        <f>'Pregnant Women Participating'!A13</f>
        <v>District of Columbia</v>
      </c>
      <c r="B13" s="12">
        <v>613</v>
      </c>
      <c r="C13" s="4">
        <v>646</v>
      </c>
      <c r="D13" s="4">
        <v>652</v>
      </c>
      <c r="E13" s="4">
        <v>702</v>
      </c>
      <c r="F13" s="4">
        <v>667</v>
      </c>
      <c r="G13" s="4">
        <v>644</v>
      </c>
      <c r="H13" s="4">
        <v>621</v>
      </c>
      <c r="I13" s="4">
        <v>608</v>
      </c>
      <c r="J13" s="39">
        <v>589</v>
      </c>
      <c r="K13" s="12">
        <f t="shared" si="1"/>
        <v>638</v>
      </c>
    </row>
    <row r="14" spans="1:13" ht="12" customHeight="1" x14ac:dyDescent="0.2">
      <c r="A14" s="7" t="str">
        <f>'Pregnant Women Participating'!A14</f>
        <v>Maryland</v>
      </c>
      <c r="B14" s="12">
        <v>5295</v>
      </c>
      <c r="C14" s="4">
        <v>5358</v>
      </c>
      <c r="D14" s="4">
        <v>5315</v>
      </c>
      <c r="E14" s="4">
        <v>5326</v>
      </c>
      <c r="F14" s="4">
        <v>5378</v>
      </c>
      <c r="G14" s="4">
        <v>5243</v>
      </c>
      <c r="H14" s="4">
        <v>5222</v>
      </c>
      <c r="I14" s="4">
        <v>5182</v>
      </c>
      <c r="J14" s="39">
        <v>5140</v>
      </c>
      <c r="K14" s="12">
        <f t="shared" si="1"/>
        <v>5273.2222222222226</v>
      </c>
    </row>
    <row r="15" spans="1:13" ht="12" customHeight="1" x14ac:dyDescent="0.2">
      <c r="A15" s="7" t="str">
        <f>'Pregnant Women Participating'!A15</f>
        <v>New Jersey</v>
      </c>
      <c r="B15" s="12">
        <v>6437</v>
      </c>
      <c r="C15" s="4">
        <v>6621</v>
      </c>
      <c r="D15" s="4">
        <v>6409</v>
      </c>
      <c r="E15" s="4">
        <v>6338</v>
      </c>
      <c r="F15" s="4">
        <v>6405</v>
      </c>
      <c r="G15" s="4">
        <v>6510</v>
      </c>
      <c r="H15" s="4">
        <v>6472</v>
      </c>
      <c r="I15" s="4">
        <v>6528</v>
      </c>
      <c r="J15" s="39">
        <v>6461</v>
      </c>
      <c r="K15" s="12">
        <f t="shared" si="1"/>
        <v>6464.5555555555557</v>
      </c>
    </row>
    <row r="16" spans="1:13" ht="12" customHeight="1" x14ac:dyDescent="0.2">
      <c r="A16" s="7" t="str">
        <f>'Pregnant Women Participating'!A16</f>
        <v>Pennsylvania</v>
      </c>
      <c r="B16" s="12">
        <v>15549</v>
      </c>
      <c r="C16" s="4">
        <v>15611</v>
      </c>
      <c r="D16" s="4">
        <v>15390</v>
      </c>
      <c r="E16" s="4">
        <v>15719</v>
      </c>
      <c r="F16" s="4">
        <v>15599</v>
      </c>
      <c r="G16" s="4">
        <v>15410</v>
      </c>
      <c r="H16" s="4">
        <v>15452</v>
      </c>
      <c r="I16" s="4">
        <v>15333</v>
      </c>
      <c r="J16" s="39">
        <v>15066</v>
      </c>
      <c r="K16" s="12">
        <f t="shared" si="1"/>
        <v>15458.777777777777</v>
      </c>
    </row>
    <row r="17" spans="1:11" ht="12" customHeight="1" x14ac:dyDescent="0.2">
      <c r="A17" s="7" t="str">
        <f>'Pregnant Women Participating'!A17</f>
        <v>Puerto Rico</v>
      </c>
      <c r="B17" s="12">
        <v>5297</v>
      </c>
      <c r="C17" s="4">
        <v>5354</v>
      </c>
      <c r="D17" s="4">
        <v>5344</v>
      </c>
      <c r="E17" s="4">
        <v>5447</v>
      </c>
      <c r="F17" s="4">
        <v>5468</v>
      </c>
      <c r="G17" s="4">
        <v>5229</v>
      </c>
      <c r="H17" s="4">
        <v>5057</v>
      </c>
      <c r="I17" s="4">
        <v>5039</v>
      </c>
      <c r="J17" s="39">
        <v>4923</v>
      </c>
      <c r="K17" s="12">
        <f t="shared" si="1"/>
        <v>5239.7777777777774</v>
      </c>
    </row>
    <row r="18" spans="1:11" ht="12" customHeight="1" x14ac:dyDescent="0.2">
      <c r="A18" s="7" t="str">
        <f>'Pregnant Women Participating'!A18</f>
        <v>Virginia</v>
      </c>
      <c r="B18" s="12">
        <v>7227</v>
      </c>
      <c r="C18" s="4">
        <v>7064</v>
      </c>
      <c r="D18" s="4">
        <v>6897</v>
      </c>
      <c r="E18" s="4">
        <v>6930</v>
      </c>
      <c r="F18" s="4">
        <v>7111</v>
      </c>
      <c r="G18" s="4">
        <v>7064</v>
      </c>
      <c r="H18" s="4">
        <v>7149</v>
      </c>
      <c r="I18" s="4">
        <v>7117</v>
      </c>
      <c r="J18" s="39">
        <v>6972</v>
      </c>
      <c r="K18" s="12">
        <f t="shared" si="1"/>
        <v>7059</v>
      </c>
    </row>
    <row r="19" spans="1:11" ht="12" customHeight="1" x14ac:dyDescent="0.2">
      <c r="A19" s="7" t="str">
        <f>'Pregnant Women Participating'!A19</f>
        <v>West Virginia</v>
      </c>
      <c r="B19" s="12">
        <v>2701</v>
      </c>
      <c r="C19" s="4">
        <v>2700</v>
      </c>
      <c r="D19" s="4">
        <v>2594</v>
      </c>
      <c r="E19" s="4">
        <v>2543</v>
      </c>
      <c r="F19" s="4">
        <v>2503</v>
      </c>
      <c r="G19" s="4">
        <v>2489</v>
      </c>
      <c r="H19" s="4">
        <v>2480</v>
      </c>
      <c r="I19" s="4">
        <v>2434</v>
      </c>
      <c r="J19" s="39">
        <v>2448</v>
      </c>
      <c r="K19" s="12">
        <f t="shared" si="1"/>
        <v>2543.5555555555557</v>
      </c>
    </row>
    <row r="20" spans="1:11" ht="12" customHeight="1" x14ac:dyDescent="0.2">
      <c r="A20" s="7" t="str">
        <f>'Pregnant Women Participating'!A20</f>
        <v>Alabama</v>
      </c>
      <c r="B20" s="12">
        <v>9399</v>
      </c>
      <c r="C20" s="4">
        <v>9537</v>
      </c>
      <c r="D20" s="4">
        <v>9517</v>
      </c>
      <c r="E20" s="4">
        <v>9572</v>
      </c>
      <c r="F20" s="4">
        <v>9568</v>
      </c>
      <c r="G20" s="4">
        <v>9335</v>
      </c>
      <c r="H20" s="4">
        <v>9250</v>
      </c>
      <c r="I20" s="4">
        <v>9085</v>
      </c>
      <c r="J20" s="39">
        <v>8798</v>
      </c>
      <c r="K20" s="12">
        <f t="shared" si="1"/>
        <v>9340.1111111111113</v>
      </c>
    </row>
    <row r="21" spans="1:11" ht="12" customHeight="1" x14ac:dyDescent="0.2">
      <c r="A21" s="7" t="str">
        <f>'Pregnant Women Participating'!A21</f>
        <v>Florida</v>
      </c>
      <c r="B21" s="12">
        <v>19467</v>
      </c>
      <c r="C21" s="4">
        <v>19585</v>
      </c>
      <c r="D21" s="4">
        <v>19514</v>
      </c>
      <c r="E21" s="4">
        <v>19920</v>
      </c>
      <c r="F21" s="4">
        <v>20149</v>
      </c>
      <c r="G21" s="4">
        <v>20685</v>
      </c>
      <c r="H21" s="4">
        <v>19632</v>
      </c>
      <c r="I21" s="4">
        <v>19237</v>
      </c>
      <c r="J21" s="39">
        <v>18213</v>
      </c>
      <c r="K21" s="12">
        <f t="shared" si="1"/>
        <v>19600.222222222223</v>
      </c>
    </row>
    <row r="22" spans="1:11" ht="12" customHeight="1" x14ac:dyDescent="0.2">
      <c r="A22" s="7" t="str">
        <f>'Pregnant Women Participating'!A22</f>
        <v>Georgia</v>
      </c>
      <c r="B22" s="12">
        <v>13279</v>
      </c>
      <c r="C22" s="4">
        <v>13571</v>
      </c>
      <c r="D22" s="4">
        <v>13513</v>
      </c>
      <c r="E22" s="4">
        <v>13447</v>
      </c>
      <c r="F22" s="4">
        <v>13604</v>
      </c>
      <c r="G22" s="4">
        <v>13381</v>
      </c>
      <c r="H22" s="4">
        <v>13104</v>
      </c>
      <c r="I22" s="4">
        <v>13015</v>
      </c>
      <c r="J22" s="39">
        <v>12704</v>
      </c>
      <c r="K22" s="12">
        <f t="shared" si="1"/>
        <v>13290.888888888889</v>
      </c>
    </row>
    <row r="23" spans="1:11" ht="12" customHeight="1" x14ac:dyDescent="0.2">
      <c r="A23" s="7" t="str">
        <f>'Pregnant Women Participating'!A23</f>
        <v>Kentucky</v>
      </c>
      <c r="B23" s="12">
        <v>7143</v>
      </c>
      <c r="C23" s="4">
        <v>7022</v>
      </c>
      <c r="D23" s="4">
        <v>6836</v>
      </c>
      <c r="E23" s="4">
        <v>6778</v>
      </c>
      <c r="F23" s="4">
        <v>6855</v>
      </c>
      <c r="G23" s="4">
        <v>6819</v>
      </c>
      <c r="H23" s="4">
        <v>6762</v>
      </c>
      <c r="I23" s="4">
        <v>6675</v>
      </c>
      <c r="J23" s="39">
        <v>6622</v>
      </c>
      <c r="K23" s="12">
        <f t="shared" si="1"/>
        <v>6834.666666666667</v>
      </c>
    </row>
    <row r="24" spans="1:11" ht="12" customHeight="1" x14ac:dyDescent="0.2">
      <c r="A24" s="7" t="str">
        <f>'Pregnant Women Participating'!A24</f>
        <v>Mississippi</v>
      </c>
      <c r="B24" s="12">
        <v>5394</v>
      </c>
      <c r="C24" s="4">
        <v>5671</v>
      </c>
      <c r="D24" s="4">
        <v>5621</v>
      </c>
      <c r="E24" s="4">
        <v>5461</v>
      </c>
      <c r="F24" s="4">
        <v>5548</v>
      </c>
      <c r="G24" s="4">
        <v>5411</v>
      </c>
      <c r="H24" s="4">
        <v>5421</v>
      </c>
      <c r="I24" s="4">
        <v>5255</v>
      </c>
      <c r="J24" s="39">
        <v>5147</v>
      </c>
      <c r="K24" s="12">
        <f t="shared" si="1"/>
        <v>5436.5555555555557</v>
      </c>
    </row>
    <row r="25" spans="1:11" ht="12" customHeight="1" x14ac:dyDescent="0.2">
      <c r="A25" s="7" t="str">
        <f>'Pregnant Women Participating'!A25</f>
        <v>North Carolina</v>
      </c>
      <c r="B25" s="12">
        <v>13161</v>
      </c>
      <c r="C25" s="4">
        <v>13143</v>
      </c>
      <c r="D25" s="4">
        <v>13051</v>
      </c>
      <c r="E25" s="4">
        <v>13378</v>
      </c>
      <c r="F25" s="4">
        <v>13219</v>
      </c>
      <c r="G25" s="4">
        <v>13042</v>
      </c>
      <c r="H25" s="4">
        <v>13010</v>
      </c>
      <c r="I25" s="4">
        <v>12802</v>
      </c>
      <c r="J25" s="39">
        <v>12835</v>
      </c>
      <c r="K25" s="12">
        <f t="shared" si="1"/>
        <v>13071.222222222223</v>
      </c>
    </row>
    <row r="26" spans="1:11" ht="12" customHeight="1" x14ac:dyDescent="0.2">
      <c r="A26" s="7" t="str">
        <f>'Pregnant Women Participating'!A26</f>
        <v>South Carolina</v>
      </c>
      <c r="B26" s="12">
        <v>6654</v>
      </c>
      <c r="C26" s="4">
        <v>6733</v>
      </c>
      <c r="D26" s="4">
        <v>6641</v>
      </c>
      <c r="E26" s="4">
        <v>6825</v>
      </c>
      <c r="F26" s="4">
        <v>6823</v>
      </c>
      <c r="G26" s="4">
        <v>6694</v>
      </c>
      <c r="H26" s="4">
        <v>6575</v>
      </c>
      <c r="I26" s="4">
        <v>6386</v>
      </c>
      <c r="J26" s="39">
        <v>6306</v>
      </c>
      <c r="K26" s="12">
        <f t="shared" si="1"/>
        <v>6626.333333333333</v>
      </c>
    </row>
    <row r="27" spans="1:11" ht="12" customHeight="1" x14ac:dyDescent="0.2">
      <c r="A27" s="7" t="str">
        <f>'Pregnant Women Participating'!A27</f>
        <v>Tennessee</v>
      </c>
      <c r="B27" s="12">
        <v>9748</v>
      </c>
      <c r="C27" s="4">
        <v>9777</v>
      </c>
      <c r="D27" s="4">
        <v>9566</v>
      </c>
      <c r="E27" s="4">
        <v>9406</v>
      </c>
      <c r="F27" s="4">
        <v>9465</v>
      </c>
      <c r="G27" s="4">
        <v>9344</v>
      </c>
      <c r="H27" s="4">
        <v>9422</v>
      </c>
      <c r="I27" s="4">
        <v>9278</v>
      </c>
      <c r="J27" s="39">
        <v>9145</v>
      </c>
      <c r="K27" s="12">
        <f t="shared" si="1"/>
        <v>9461.2222222222226</v>
      </c>
    </row>
    <row r="28" spans="1:11" ht="12" customHeight="1" x14ac:dyDescent="0.2">
      <c r="A28" s="7" t="str">
        <f>'Pregnant Women Participating'!A28</f>
        <v>Choctaw Indians, MS</v>
      </c>
      <c r="B28" s="12">
        <v>42</v>
      </c>
      <c r="C28" s="4">
        <v>39</v>
      </c>
      <c r="D28" s="4">
        <v>44</v>
      </c>
      <c r="E28" s="4">
        <v>48</v>
      </c>
      <c r="F28" s="4">
        <v>45</v>
      </c>
      <c r="G28" s="4">
        <v>45</v>
      </c>
      <c r="H28" s="4">
        <v>53</v>
      </c>
      <c r="I28" s="4">
        <v>61</v>
      </c>
      <c r="J28" s="39">
        <v>60</v>
      </c>
      <c r="K28" s="12">
        <f t="shared" si="1"/>
        <v>48.555555555555557</v>
      </c>
    </row>
    <row r="29" spans="1:11" ht="12" customHeight="1" x14ac:dyDescent="0.2">
      <c r="A29" s="7" t="str">
        <f>'Pregnant Women Participating'!A29</f>
        <v>Eastern Cherokee, NC</v>
      </c>
      <c r="B29" s="12">
        <v>16</v>
      </c>
      <c r="C29" s="4">
        <v>15</v>
      </c>
      <c r="D29" s="4">
        <v>17</v>
      </c>
      <c r="E29" s="4">
        <v>21</v>
      </c>
      <c r="F29" s="4">
        <v>21</v>
      </c>
      <c r="G29" s="4">
        <v>26</v>
      </c>
      <c r="H29" s="4">
        <v>24</v>
      </c>
      <c r="I29" s="4">
        <v>25</v>
      </c>
      <c r="J29" s="39">
        <v>28</v>
      </c>
      <c r="K29" s="12">
        <f t="shared" si="1"/>
        <v>21.444444444444443</v>
      </c>
    </row>
    <row r="30" spans="1:11" ht="12" customHeight="1" x14ac:dyDescent="0.2">
      <c r="A30" s="7" t="str">
        <f>'Pregnant Women Participating'!A30</f>
        <v>Illinois</v>
      </c>
      <c r="B30" s="12">
        <v>8955</v>
      </c>
      <c r="C30" s="4">
        <v>9055</v>
      </c>
      <c r="D30" s="4">
        <v>8954</v>
      </c>
      <c r="E30" s="4">
        <v>8775</v>
      </c>
      <c r="F30" s="4">
        <v>9101</v>
      </c>
      <c r="G30" s="4">
        <v>9063</v>
      </c>
      <c r="H30" s="4">
        <v>9026</v>
      </c>
      <c r="I30" s="4">
        <v>9043</v>
      </c>
      <c r="J30" s="39">
        <v>8950</v>
      </c>
      <c r="K30" s="12">
        <f t="shared" si="1"/>
        <v>8991.3333333333339</v>
      </c>
    </row>
    <row r="31" spans="1:11" ht="12" customHeight="1" x14ac:dyDescent="0.2">
      <c r="A31" s="7" t="str">
        <f>'Pregnant Women Participating'!A31</f>
        <v>Indiana</v>
      </c>
      <c r="B31" s="12">
        <v>9515</v>
      </c>
      <c r="C31" s="4">
        <v>9487</v>
      </c>
      <c r="D31" s="4">
        <v>9522</v>
      </c>
      <c r="E31" s="4">
        <v>9593</v>
      </c>
      <c r="F31" s="4">
        <v>9636</v>
      </c>
      <c r="G31" s="4">
        <v>9733</v>
      </c>
      <c r="H31" s="4">
        <v>9598</v>
      </c>
      <c r="I31" s="4">
        <v>9523</v>
      </c>
      <c r="J31" s="39">
        <v>9341</v>
      </c>
      <c r="K31" s="12">
        <f t="shared" si="1"/>
        <v>9549.7777777777774</v>
      </c>
    </row>
    <row r="32" spans="1:11" ht="12" customHeight="1" x14ac:dyDescent="0.2">
      <c r="A32" s="7" t="str">
        <f>'Pregnant Women Participating'!A32</f>
        <v>Iowa</v>
      </c>
      <c r="B32" s="12">
        <v>3311</v>
      </c>
      <c r="C32" s="4">
        <v>3355</v>
      </c>
      <c r="D32" s="4">
        <v>3217</v>
      </c>
      <c r="E32" s="4">
        <v>4043</v>
      </c>
      <c r="F32" s="4">
        <v>4042</v>
      </c>
      <c r="G32" s="4">
        <v>3967</v>
      </c>
      <c r="H32" s="4">
        <v>3998</v>
      </c>
      <c r="I32" s="4">
        <v>4011</v>
      </c>
      <c r="J32" s="39">
        <v>3964</v>
      </c>
      <c r="K32" s="12">
        <f t="shared" si="1"/>
        <v>3767.5555555555557</v>
      </c>
    </row>
    <row r="33" spans="1:11" ht="12" customHeight="1" x14ac:dyDescent="0.2">
      <c r="A33" s="7" t="str">
        <f>'Pregnant Women Participating'!A33</f>
        <v>Michigan</v>
      </c>
      <c r="B33" s="12">
        <v>11302</v>
      </c>
      <c r="C33" s="4">
        <v>11222</v>
      </c>
      <c r="D33" s="4">
        <v>10872</v>
      </c>
      <c r="E33" s="4">
        <v>10519</v>
      </c>
      <c r="F33" s="4">
        <v>10709</v>
      </c>
      <c r="G33" s="4">
        <v>10507</v>
      </c>
      <c r="H33" s="4">
        <v>10439</v>
      </c>
      <c r="I33" s="4">
        <v>10672</v>
      </c>
      <c r="J33" s="39">
        <v>10567</v>
      </c>
      <c r="K33" s="12">
        <f t="shared" si="1"/>
        <v>10756.555555555555</v>
      </c>
    </row>
    <row r="34" spans="1:11" ht="12" customHeight="1" x14ac:dyDescent="0.2">
      <c r="A34" s="7" t="str">
        <f>'Pregnant Women Participating'!A34</f>
        <v>Minnesota</v>
      </c>
      <c r="B34" s="12">
        <v>4476</v>
      </c>
      <c r="C34" s="4">
        <v>4417</v>
      </c>
      <c r="D34" s="4">
        <v>4364</v>
      </c>
      <c r="E34" s="4">
        <v>4384</v>
      </c>
      <c r="F34" s="4">
        <v>4345</v>
      </c>
      <c r="G34" s="4">
        <v>4212</v>
      </c>
      <c r="H34" s="4">
        <v>4249</v>
      </c>
      <c r="I34" s="4">
        <v>4235</v>
      </c>
      <c r="J34" s="39">
        <v>4199</v>
      </c>
      <c r="K34" s="12">
        <f t="shared" si="1"/>
        <v>4320.1111111111113</v>
      </c>
    </row>
    <row r="35" spans="1:11" ht="12" customHeight="1" x14ac:dyDescent="0.2">
      <c r="A35" s="7" t="str">
        <f>'Pregnant Women Participating'!A35</f>
        <v>Ohio</v>
      </c>
      <c r="B35" s="12">
        <v>14344</v>
      </c>
      <c r="C35" s="4">
        <v>14458</v>
      </c>
      <c r="D35" s="4">
        <v>14060</v>
      </c>
      <c r="E35" s="4">
        <v>14428</v>
      </c>
      <c r="F35" s="4">
        <v>14149</v>
      </c>
      <c r="G35" s="4">
        <v>13921</v>
      </c>
      <c r="H35" s="4">
        <v>13863</v>
      </c>
      <c r="I35" s="4">
        <v>13736</v>
      </c>
      <c r="J35" s="39">
        <v>13459</v>
      </c>
      <c r="K35" s="12">
        <f t="shared" si="1"/>
        <v>14046.444444444445</v>
      </c>
    </row>
    <row r="36" spans="1:11" ht="12" customHeight="1" x14ac:dyDescent="0.2">
      <c r="A36" s="7" t="str">
        <f>'Pregnant Women Participating'!A36</f>
        <v>Wisconsin</v>
      </c>
      <c r="B36" s="12">
        <v>5249</v>
      </c>
      <c r="C36" s="4">
        <v>5268</v>
      </c>
      <c r="D36" s="4">
        <v>5168</v>
      </c>
      <c r="E36" s="4">
        <v>5161</v>
      </c>
      <c r="F36" s="4">
        <v>5051</v>
      </c>
      <c r="G36" s="4">
        <v>4979</v>
      </c>
      <c r="H36" s="4">
        <v>4969</v>
      </c>
      <c r="I36" s="4">
        <v>4987</v>
      </c>
      <c r="J36" s="39">
        <v>4939</v>
      </c>
      <c r="K36" s="12">
        <f t="shared" si="1"/>
        <v>5085.666666666667</v>
      </c>
    </row>
    <row r="37" spans="1:11" ht="12" customHeight="1" x14ac:dyDescent="0.2">
      <c r="A37" s="7" t="str">
        <f>'Pregnant Women Participating'!A37</f>
        <v>Arizona</v>
      </c>
      <c r="B37" s="12">
        <v>8025</v>
      </c>
      <c r="C37" s="4">
        <v>8025</v>
      </c>
      <c r="D37" s="4">
        <v>8001</v>
      </c>
      <c r="E37" s="4">
        <v>8247</v>
      </c>
      <c r="F37" s="4">
        <v>8159</v>
      </c>
      <c r="G37" s="4">
        <v>7951</v>
      </c>
      <c r="H37" s="4">
        <v>7915</v>
      </c>
      <c r="I37" s="4">
        <v>7872</v>
      </c>
      <c r="J37" s="39">
        <v>7670</v>
      </c>
      <c r="K37" s="12">
        <f t="shared" si="1"/>
        <v>7985</v>
      </c>
    </row>
    <row r="38" spans="1:11" ht="12" customHeight="1" x14ac:dyDescent="0.2">
      <c r="A38" s="7" t="str">
        <f>'Pregnant Women Participating'!A38</f>
        <v>Arkansas</v>
      </c>
      <c r="B38" s="12">
        <v>5396</v>
      </c>
      <c r="C38" s="4">
        <v>5434</v>
      </c>
      <c r="D38" s="4">
        <v>5358</v>
      </c>
      <c r="E38" s="4">
        <v>5505</v>
      </c>
      <c r="F38" s="4">
        <v>5487</v>
      </c>
      <c r="G38" s="4">
        <v>5416</v>
      </c>
      <c r="H38" s="4">
        <v>5466</v>
      </c>
      <c r="I38" s="4">
        <v>5330</v>
      </c>
      <c r="J38" s="39">
        <v>5267</v>
      </c>
      <c r="K38" s="12">
        <f t="shared" si="1"/>
        <v>5406.5555555555557</v>
      </c>
    </row>
    <row r="39" spans="1:11" ht="12" customHeight="1" x14ac:dyDescent="0.2">
      <c r="A39" s="7" t="str">
        <f>'Pregnant Women Participating'!A39</f>
        <v>Louisiana</v>
      </c>
      <c r="B39" s="12">
        <v>10333</v>
      </c>
      <c r="C39" s="4">
        <v>10548</v>
      </c>
      <c r="D39" s="4">
        <v>10501</v>
      </c>
      <c r="E39" s="4">
        <v>10496</v>
      </c>
      <c r="F39" s="4">
        <v>10333</v>
      </c>
      <c r="G39" s="4">
        <v>10017</v>
      </c>
      <c r="H39" s="4">
        <v>10044</v>
      </c>
      <c r="I39" s="4">
        <v>9785</v>
      </c>
      <c r="J39" s="39">
        <v>9395</v>
      </c>
      <c r="K39" s="12">
        <f t="shared" si="1"/>
        <v>10161.333333333334</v>
      </c>
    </row>
    <row r="40" spans="1:11" ht="12" customHeight="1" x14ac:dyDescent="0.2">
      <c r="A40" s="7" t="str">
        <f>'Pregnant Women Participating'!A40</f>
        <v>New Mexico</v>
      </c>
      <c r="B40" s="12">
        <v>2249</v>
      </c>
      <c r="C40" s="4">
        <v>2208</v>
      </c>
      <c r="D40" s="4">
        <v>2235</v>
      </c>
      <c r="E40" s="4">
        <v>2255</v>
      </c>
      <c r="F40" s="4">
        <v>2248</v>
      </c>
      <c r="G40" s="4">
        <v>2126</v>
      </c>
      <c r="H40" s="4">
        <v>2181</v>
      </c>
      <c r="I40" s="4">
        <v>2164</v>
      </c>
      <c r="J40" s="39">
        <v>2123</v>
      </c>
      <c r="K40" s="12">
        <f t="shared" si="1"/>
        <v>2198.7777777777778</v>
      </c>
    </row>
    <row r="41" spans="1:11" ht="12" customHeight="1" x14ac:dyDescent="0.2">
      <c r="A41" s="7" t="str">
        <f>'Pregnant Women Participating'!A41</f>
        <v>Oklahoma</v>
      </c>
      <c r="B41" s="12">
        <v>3610</v>
      </c>
      <c r="C41" s="4">
        <v>3682</v>
      </c>
      <c r="D41" s="4">
        <v>3650</v>
      </c>
      <c r="E41" s="4">
        <v>3707</v>
      </c>
      <c r="F41" s="4">
        <v>3688</v>
      </c>
      <c r="G41" s="4">
        <v>3571</v>
      </c>
      <c r="H41" s="4">
        <v>3531</v>
      </c>
      <c r="I41" s="4">
        <v>3426</v>
      </c>
      <c r="J41" s="39">
        <v>4063</v>
      </c>
      <c r="K41" s="12">
        <f t="shared" si="1"/>
        <v>3658.6666666666665</v>
      </c>
    </row>
    <row r="42" spans="1:11" ht="12" customHeight="1" x14ac:dyDescent="0.2">
      <c r="A42" s="7" t="str">
        <f>'Pregnant Women Participating'!A42</f>
        <v>Texas</v>
      </c>
      <c r="B42" s="12">
        <v>34143</v>
      </c>
      <c r="C42" s="4">
        <v>34846</v>
      </c>
      <c r="D42" s="4">
        <v>34991</v>
      </c>
      <c r="E42" s="4">
        <v>35885</v>
      </c>
      <c r="F42" s="4">
        <v>36143</v>
      </c>
      <c r="G42" s="4">
        <v>35310</v>
      </c>
      <c r="H42" s="4">
        <v>35395</v>
      </c>
      <c r="I42" s="4">
        <v>34688</v>
      </c>
      <c r="J42" s="39">
        <v>33959</v>
      </c>
      <c r="K42" s="12">
        <f t="shared" si="1"/>
        <v>35040</v>
      </c>
    </row>
    <row r="43" spans="1:11" ht="12" customHeight="1" x14ac:dyDescent="0.2">
      <c r="A43" s="7" t="str">
        <f>'Pregnant Women Participating'!A43</f>
        <v>Utah</v>
      </c>
      <c r="B43" s="12">
        <v>2216</v>
      </c>
      <c r="C43" s="4">
        <v>2190</v>
      </c>
      <c r="D43" s="4">
        <v>2153</v>
      </c>
      <c r="E43" s="4">
        <v>2158</v>
      </c>
      <c r="F43" s="4">
        <v>2147</v>
      </c>
      <c r="G43" s="4">
        <v>2116</v>
      </c>
      <c r="H43" s="4">
        <v>2159</v>
      </c>
      <c r="I43" s="4">
        <v>2181</v>
      </c>
      <c r="J43" s="39">
        <v>2150</v>
      </c>
      <c r="K43" s="12">
        <f t="shared" si="1"/>
        <v>2163.3333333333335</v>
      </c>
    </row>
    <row r="44" spans="1:11" ht="12" customHeight="1" x14ac:dyDescent="0.2">
      <c r="A44" s="7" t="str">
        <f>'Pregnant Women Participating'!A44</f>
        <v>Inter-Tribal Council, AZ</v>
      </c>
      <c r="B44" s="12">
        <v>333</v>
      </c>
      <c r="C44" s="4">
        <v>315</v>
      </c>
      <c r="D44" s="4">
        <v>349</v>
      </c>
      <c r="E44" s="4">
        <v>362</v>
      </c>
      <c r="F44" s="4">
        <v>356</v>
      </c>
      <c r="G44" s="4">
        <v>355</v>
      </c>
      <c r="H44" s="4">
        <v>355</v>
      </c>
      <c r="I44" s="4">
        <v>359</v>
      </c>
      <c r="J44" s="39">
        <v>349</v>
      </c>
      <c r="K44" s="12">
        <f t="shared" si="1"/>
        <v>348.11111111111109</v>
      </c>
    </row>
    <row r="45" spans="1:11" ht="12" customHeight="1" x14ac:dyDescent="0.2">
      <c r="A45" s="7" t="str">
        <f>'Pregnant Women Participating'!A45</f>
        <v>Navajo Nation, AZ</v>
      </c>
      <c r="B45" s="12">
        <v>187</v>
      </c>
      <c r="C45" s="4">
        <v>188</v>
      </c>
      <c r="D45" s="4">
        <v>187</v>
      </c>
      <c r="E45" s="4">
        <v>176</v>
      </c>
      <c r="F45" s="4">
        <v>167</v>
      </c>
      <c r="G45" s="4">
        <v>171</v>
      </c>
      <c r="H45" s="4">
        <v>176</v>
      </c>
      <c r="I45" s="4">
        <v>170</v>
      </c>
      <c r="J45" s="39">
        <v>169</v>
      </c>
      <c r="K45" s="12">
        <f t="shared" si="1"/>
        <v>176.77777777777777</v>
      </c>
    </row>
    <row r="46" spans="1:11" ht="12" customHeight="1" x14ac:dyDescent="0.2">
      <c r="A46" s="7" t="str">
        <f>'Pregnant Women Participating'!A46</f>
        <v>Acoma, Canoncito &amp; Laguna, NM</v>
      </c>
      <c r="B46" s="12">
        <v>11</v>
      </c>
      <c r="C46" s="4">
        <v>13</v>
      </c>
      <c r="D46" s="4">
        <v>16</v>
      </c>
      <c r="E46" s="4">
        <v>23</v>
      </c>
      <c r="F46" s="4">
        <v>21</v>
      </c>
      <c r="G46" s="4">
        <v>18</v>
      </c>
      <c r="H46" s="4">
        <v>13</v>
      </c>
      <c r="I46" s="4">
        <v>12</v>
      </c>
      <c r="J46" s="39">
        <v>12</v>
      </c>
      <c r="K46" s="12">
        <f t="shared" si="1"/>
        <v>15.444444444444445</v>
      </c>
    </row>
    <row r="47" spans="1:11" ht="12" customHeight="1" x14ac:dyDescent="0.2">
      <c r="A47" s="7" t="str">
        <f>'Pregnant Women Participating'!A47</f>
        <v>Eight Northern Pueblos, NM</v>
      </c>
      <c r="B47" s="12">
        <v>23</v>
      </c>
      <c r="C47" s="4">
        <v>24</v>
      </c>
      <c r="D47" s="4">
        <v>23</v>
      </c>
      <c r="E47" s="4">
        <v>20</v>
      </c>
      <c r="F47" s="4">
        <v>18</v>
      </c>
      <c r="G47" s="4">
        <v>16</v>
      </c>
      <c r="H47" s="4">
        <v>19</v>
      </c>
      <c r="I47" s="4">
        <v>15</v>
      </c>
      <c r="J47" s="39">
        <v>13</v>
      </c>
      <c r="K47" s="12">
        <f t="shared" si="1"/>
        <v>19</v>
      </c>
    </row>
    <row r="48" spans="1:11" ht="12" customHeight="1" x14ac:dyDescent="0.2">
      <c r="A48" s="7" t="str">
        <f>'Pregnant Women Participating'!A48</f>
        <v>Five Sandoval Pueblos, NM</v>
      </c>
      <c r="B48" s="12">
        <v>11</v>
      </c>
      <c r="C48" s="4">
        <v>12</v>
      </c>
      <c r="D48" s="4">
        <v>9</v>
      </c>
      <c r="E48" s="4">
        <v>10</v>
      </c>
      <c r="F48" s="4">
        <v>5</v>
      </c>
      <c r="G48" s="4">
        <v>6</v>
      </c>
      <c r="H48" s="4">
        <v>7</v>
      </c>
      <c r="I48" s="4">
        <v>7</v>
      </c>
      <c r="J48" s="39">
        <v>8</v>
      </c>
      <c r="K48" s="12">
        <f t="shared" si="1"/>
        <v>8.3333333333333339</v>
      </c>
    </row>
    <row r="49" spans="1:11" ht="12" customHeight="1" x14ac:dyDescent="0.2">
      <c r="A49" s="7" t="str">
        <f>'Pregnant Women Participating'!A49</f>
        <v>Isleta Pueblo, NM</v>
      </c>
      <c r="B49" s="12">
        <v>67</v>
      </c>
      <c r="C49" s="4">
        <v>68</v>
      </c>
      <c r="D49" s="4">
        <v>64</v>
      </c>
      <c r="E49" s="4">
        <v>75</v>
      </c>
      <c r="F49" s="4">
        <v>67</v>
      </c>
      <c r="G49" s="4">
        <v>61</v>
      </c>
      <c r="H49" s="4">
        <v>63</v>
      </c>
      <c r="I49" s="4">
        <v>68</v>
      </c>
      <c r="J49" s="39">
        <v>73</v>
      </c>
      <c r="K49" s="12">
        <f t="shared" si="1"/>
        <v>67.333333333333329</v>
      </c>
    </row>
    <row r="50" spans="1:11" ht="12" customHeight="1" x14ac:dyDescent="0.2">
      <c r="A50" s="7" t="str">
        <f>'Pregnant Women Participating'!A50</f>
        <v>San Felipe Pueblo, NM</v>
      </c>
      <c r="B50" s="12">
        <v>9</v>
      </c>
      <c r="C50" s="4">
        <v>11</v>
      </c>
      <c r="D50" s="4">
        <v>9</v>
      </c>
      <c r="E50" s="4">
        <v>13</v>
      </c>
      <c r="F50" s="4">
        <v>10</v>
      </c>
      <c r="G50" s="4">
        <v>7</v>
      </c>
      <c r="H50" s="4">
        <v>6</v>
      </c>
      <c r="I50" s="4">
        <v>7</v>
      </c>
      <c r="J50" s="39">
        <v>9</v>
      </c>
      <c r="K50" s="12">
        <f t="shared" si="1"/>
        <v>9</v>
      </c>
    </row>
    <row r="51" spans="1:11" ht="12" customHeight="1" x14ac:dyDescent="0.2">
      <c r="A51" s="7" t="str">
        <f>'Pregnant Women Participating'!A51</f>
        <v>Santo Domingo Tribe, NM</v>
      </c>
      <c r="B51" s="12">
        <v>1</v>
      </c>
      <c r="C51" s="4">
        <v>6</v>
      </c>
      <c r="D51" s="4">
        <v>6</v>
      </c>
      <c r="E51" s="4">
        <v>7</v>
      </c>
      <c r="F51" s="4">
        <v>7</v>
      </c>
      <c r="G51" s="4">
        <v>3</v>
      </c>
      <c r="H51" s="4">
        <v>4</v>
      </c>
      <c r="I51" s="4">
        <v>3</v>
      </c>
      <c r="J51" s="39">
        <v>6</v>
      </c>
      <c r="K51" s="12">
        <f t="shared" si="1"/>
        <v>4.7777777777777777</v>
      </c>
    </row>
    <row r="52" spans="1:11" ht="12" customHeight="1" x14ac:dyDescent="0.2">
      <c r="A52" s="7" t="str">
        <f>'Pregnant Women Participating'!A52</f>
        <v>Zuni Pueblo, NM</v>
      </c>
      <c r="B52" s="12">
        <v>10</v>
      </c>
      <c r="C52" s="4">
        <v>9</v>
      </c>
      <c r="D52" s="4">
        <v>8</v>
      </c>
      <c r="E52" s="4">
        <v>8</v>
      </c>
      <c r="F52" s="4">
        <v>7</v>
      </c>
      <c r="G52" s="4">
        <v>10</v>
      </c>
      <c r="H52" s="4">
        <v>13</v>
      </c>
      <c r="I52" s="4">
        <v>15</v>
      </c>
      <c r="J52" s="39">
        <v>14</v>
      </c>
      <c r="K52" s="12">
        <f t="shared" si="1"/>
        <v>10.444444444444445</v>
      </c>
    </row>
    <row r="53" spans="1:11" ht="12" customHeight="1" x14ac:dyDescent="0.2">
      <c r="A53" s="7" t="str">
        <f>'Pregnant Women Participating'!A53</f>
        <v>Cherokee Nation, OK</v>
      </c>
      <c r="B53" s="12">
        <v>438</v>
      </c>
      <c r="C53" s="4">
        <v>479</v>
      </c>
      <c r="D53" s="4">
        <v>523</v>
      </c>
      <c r="E53" s="4">
        <v>522</v>
      </c>
      <c r="F53" s="4">
        <v>547</v>
      </c>
      <c r="G53" s="4">
        <v>540</v>
      </c>
      <c r="H53" s="4">
        <v>523</v>
      </c>
      <c r="I53" s="4">
        <v>521</v>
      </c>
      <c r="J53" s="39">
        <v>489</v>
      </c>
      <c r="K53" s="12">
        <f t="shared" si="1"/>
        <v>509.11111111111109</v>
      </c>
    </row>
    <row r="54" spans="1:11" ht="12" customHeight="1" x14ac:dyDescent="0.2">
      <c r="A54" s="7" t="str">
        <f>'Pregnant Women Participating'!A54</f>
        <v>Chickasaw Nation, OK</v>
      </c>
      <c r="B54" s="12">
        <v>237</v>
      </c>
      <c r="C54" s="4">
        <v>255</v>
      </c>
      <c r="D54" s="4">
        <v>264</v>
      </c>
      <c r="E54" s="4">
        <v>287</v>
      </c>
      <c r="F54" s="4">
        <v>259</v>
      </c>
      <c r="G54" s="4">
        <v>256</v>
      </c>
      <c r="H54" s="4">
        <v>268</v>
      </c>
      <c r="I54" s="4">
        <v>243</v>
      </c>
      <c r="J54" s="39">
        <v>243</v>
      </c>
      <c r="K54" s="12">
        <f t="shared" si="1"/>
        <v>256.88888888888891</v>
      </c>
    </row>
    <row r="55" spans="1:11" ht="12" customHeight="1" x14ac:dyDescent="0.2">
      <c r="A55" s="7" t="str">
        <f>'Pregnant Women Participating'!A55</f>
        <v>Choctaw Nation, OK</v>
      </c>
      <c r="B55" s="12">
        <v>364</v>
      </c>
      <c r="C55" s="4">
        <v>344</v>
      </c>
      <c r="D55" s="4">
        <v>347</v>
      </c>
      <c r="E55" s="4">
        <v>347</v>
      </c>
      <c r="F55" s="4">
        <v>345</v>
      </c>
      <c r="G55" s="4">
        <v>345</v>
      </c>
      <c r="H55" s="4">
        <v>356</v>
      </c>
      <c r="I55" s="4">
        <v>361</v>
      </c>
      <c r="J55" s="39">
        <v>348</v>
      </c>
      <c r="K55" s="12">
        <f t="shared" si="1"/>
        <v>350.77777777777777</v>
      </c>
    </row>
    <row r="56" spans="1:11" ht="12" customHeight="1" x14ac:dyDescent="0.2">
      <c r="A56" s="7" t="str">
        <f>'Pregnant Women Participating'!A56</f>
        <v>Citizen Potawatomi Nation, OK</v>
      </c>
      <c r="B56" s="12">
        <v>95</v>
      </c>
      <c r="C56" s="4">
        <v>112</v>
      </c>
      <c r="D56" s="4">
        <v>103</v>
      </c>
      <c r="E56" s="4">
        <v>101</v>
      </c>
      <c r="F56" s="4">
        <v>99</v>
      </c>
      <c r="G56" s="4">
        <v>92</v>
      </c>
      <c r="H56" s="4">
        <v>81</v>
      </c>
      <c r="I56" s="4">
        <v>71</v>
      </c>
      <c r="J56" s="39">
        <v>70</v>
      </c>
      <c r="K56" s="12">
        <f t="shared" si="1"/>
        <v>91.555555555555557</v>
      </c>
    </row>
    <row r="57" spans="1:11" ht="12" customHeight="1" x14ac:dyDescent="0.2">
      <c r="A57" s="7" t="str">
        <f>'Pregnant Women Participating'!A57</f>
        <v>Inter-Tribal Council, OK</v>
      </c>
      <c r="B57" s="12">
        <v>47</v>
      </c>
      <c r="C57" s="4">
        <v>45</v>
      </c>
      <c r="D57" s="4">
        <v>47</v>
      </c>
      <c r="E57" s="4">
        <v>38</v>
      </c>
      <c r="F57" s="4">
        <v>36</v>
      </c>
      <c r="G57" s="4">
        <v>33</v>
      </c>
      <c r="H57" s="4">
        <v>37</v>
      </c>
      <c r="I57" s="4">
        <v>49</v>
      </c>
      <c r="J57" s="39">
        <v>49</v>
      </c>
      <c r="K57" s="12">
        <f t="shared" si="1"/>
        <v>42.333333333333336</v>
      </c>
    </row>
    <row r="58" spans="1:11" ht="12" customHeight="1" x14ac:dyDescent="0.2">
      <c r="A58" s="7" t="str">
        <f>'Pregnant Women Participating'!A58</f>
        <v>Muscogee Creek Nation, OK</v>
      </c>
      <c r="B58" s="12">
        <v>143</v>
      </c>
      <c r="C58" s="4">
        <v>142</v>
      </c>
      <c r="D58" s="4">
        <v>143</v>
      </c>
      <c r="E58" s="4">
        <v>150</v>
      </c>
      <c r="F58" s="4">
        <v>146</v>
      </c>
      <c r="G58" s="4">
        <v>134</v>
      </c>
      <c r="H58" s="4">
        <v>130</v>
      </c>
      <c r="I58" s="4">
        <v>122</v>
      </c>
      <c r="J58" s="39">
        <v>116</v>
      </c>
      <c r="K58" s="12">
        <f t="shared" si="1"/>
        <v>136.22222222222223</v>
      </c>
    </row>
    <row r="59" spans="1:11" ht="12" customHeight="1" x14ac:dyDescent="0.2">
      <c r="A59" s="7" t="str">
        <f>'Pregnant Women Participating'!A59</f>
        <v>Osage Tribal Council, OK</v>
      </c>
      <c r="B59" s="12">
        <v>211</v>
      </c>
      <c r="C59" s="4">
        <v>227</v>
      </c>
      <c r="D59" s="4">
        <v>213</v>
      </c>
      <c r="E59" s="4">
        <v>216</v>
      </c>
      <c r="F59" s="4">
        <v>211</v>
      </c>
      <c r="G59" s="4">
        <v>209</v>
      </c>
      <c r="H59" s="4">
        <v>197</v>
      </c>
      <c r="I59" s="4">
        <v>191</v>
      </c>
      <c r="J59" s="39">
        <v>188</v>
      </c>
      <c r="K59" s="12">
        <f t="shared" si="1"/>
        <v>207</v>
      </c>
    </row>
    <row r="60" spans="1:11" ht="12" customHeight="1" x14ac:dyDescent="0.2">
      <c r="A60" s="7" t="str">
        <f>'Pregnant Women Participating'!A60</f>
        <v>Otoe-Missouria Tribe, OK</v>
      </c>
      <c r="B60" s="12">
        <v>29</v>
      </c>
      <c r="C60" s="4">
        <v>29</v>
      </c>
      <c r="D60" s="4">
        <v>28</v>
      </c>
      <c r="E60" s="4">
        <v>27</v>
      </c>
      <c r="F60" s="4">
        <v>25</v>
      </c>
      <c r="G60" s="4">
        <v>23</v>
      </c>
      <c r="H60" s="4">
        <v>25</v>
      </c>
      <c r="I60" s="4">
        <v>28</v>
      </c>
      <c r="J60" s="39">
        <v>29</v>
      </c>
      <c r="K60" s="12">
        <f t="shared" si="1"/>
        <v>27</v>
      </c>
    </row>
    <row r="61" spans="1:11" ht="12" customHeight="1" x14ac:dyDescent="0.2">
      <c r="A61" s="7" t="str">
        <f>'Pregnant Women Participating'!A61</f>
        <v>Wichita, Caddo &amp; Delaware (WCD), OK</v>
      </c>
      <c r="B61" s="12">
        <v>243</v>
      </c>
      <c r="C61" s="4">
        <v>240</v>
      </c>
      <c r="D61" s="4">
        <v>225</v>
      </c>
      <c r="E61" s="4">
        <v>244</v>
      </c>
      <c r="F61" s="4">
        <v>233</v>
      </c>
      <c r="G61" s="4">
        <v>234</v>
      </c>
      <c r="H61" s="4">
        <v>251</v>
      </c>
      <c r="I61" s="4">
        <v>258</v>
      </c>
      <c r="J61" s="39">
        <v>254</v>
      </c>
      <c r="K61" s="12">
        <f t="shared" si="1"/>
        <v>242.44444444444446</v>
      </c>
    </row>
    <row r="62" spans="1:11" ht="12" customHeight="1" x14ac:dyDescent="0.2">
      <c r="A62" s="7" t="str">
        <f>'Pregnant Women Participating'!A62</f>
        <v>Colorado</v>
      </c>
      <c r="B62" s="12">
        <v>5251</v>
      </c>
      <c r="C62" s="4">
        <v>5256</v>
      </c>
      <c r="D62" s="4">
        <v>5115</v>
      </c>
      <c r="E62" s="4">
        <v>5151</v>
      </c>
      <c r="F62" s="4">
        <v>5054</v>
      </c>
      <c r="G62" s="4">
        <v>4881</v>
      </c>
      <c r="H62" s="4">
        <v>4816</v>
      </c>
      <c r="I62" s="4">
        <v>4829</v>
      </c>
      <c r="J62" s="39">
        <v>4788</v>
      </c>
      <c r="K62" s="12">
        <f t="shared" si="1"/>
        <v>5015.666666666667</v>
      </c>
    </row>
    <row r="63" spans="1:11" ht="12" customHeight="1" x14ac:dyDescent="0.2">
      <c r="A63" s="7" t="str">
        <f>'Pregnant Women Participating'!A63</f>
        <v>Kansas</v>
      </c>
      <c r="B63" s="12">
        <v>2550</v>
      </c>
      <c r="C63" s="4">
        <v>2614</v>
      </c>
      <c r="D63" s="4">
        <v>2646</v>
      </c>
      <c r="E63" s="4">
        <v>2652</v>
      </c>
      <c r="F63" s="4">
        <v>2611</v>
      </c>
      <c r="G63" s="4">
        <v>2588</v>
      </c>
      <c r="H63" s="4">
        <v>2637</v>
      </c>
      <c r="I63" s="4">
        <v>2648</v>
      </c>
      <c r="J63" s="39">
        <v>2573</v>
      </c>
      <c r="K63" s="12">
        <f t="shared" si="1"/>
        <v>2613.2222222222222</v>
      </c>
    </row>
    <row r="64" spans="1:11" ht="12" customHeight="1" x14ac:dyDescent="0.2">
      <c r="A64" s="7" t="str">
        <f>'Pregnant Women Participating'!A64</f>
        <v>Missouri</v>
      </c>
      <c r="B64" s="12">
        <v>6471</v>
      </c>
      <c r="C64" s="4">
        <v>6591</v>
      </c>
      <c r="D64" s="4">
        <v>6454</v>
      </c>
      <c r="E64" s="4">
        <v>6539</v>
      </c>
      <c r="F64" s="4">
        <v>6540</v>
      </c>
      <c r="G64" s="4">
        <v>6519</v>
      </c>
      <c r="H64" s="4">
        <v>6580</v>
      </c>
      <c r="I64" s="4">
        <v>6499</v>
      </c>
      <c r="J64" s="39">
        <v>6348</v>
      </c>
      <c r="K64" s="12">
        <f t="shared" si="1"/>
        <v>6504.5555555555557</v>
      </c>
    </row>
    <row r="65" spans="1:11" ht="12" customHeight="1" x14ac:dyDescent="0.2">
      <c r="A65" s="7" t="str">
        <f>'Pregnant Women Participating'!A65</f>
        <v>Montana</v>
      </c>
      <c r="B65" s="12">
        <v>609</v>
      </c>
      <c r="C65" s="4">
        <v>603</v>
      </c>
      <c r="D65" s="4">
        <v>605</v>
      </c>
      <c r="E65" s="4">
        <v>610</v>
      </c>
      <c r="F65" s="4">
        <v>589</v>
      </c>
      <c r="G65" s="4">
        <v>568</v>
      </c>
      <c r="H65" s="4">
        <v>574</v>
      </c>
      <c r="I65" s="4">
        <v>571</v>
      </c>
      <c r="J65" s="39">
        <v>569</v>
      </c>
      <c r="K65" s="12">
        <f t="shared" si="1"/>
        <v>588.66666666666663</v>
      </c>
    </row>
    <row r="66" spans="1:11" ht="12" customHeight="1" x14ac:dyDescent="0.2">
      <c r="A66" s="7" t="str">
        <f>'Pregnant Women Participating'!A66</f>
        <v>Nebraska</v>
      </c>
      <c r="B66" s="12">
        <v>2025</v>
      </c>
      <c r="C66" s="4">
        <v>2077</v>
      </c>
      <c r="D66" s="4">
        <v>2012</v>
      </c>
      <c r="E66" s="4">
        <v>2006</v>
      </c>
      <c r="F66" s="4">
        <v>2041</v>
      </c>
      <c r="G66" s="4">
        <v>2062</v>
      </c>
      <c r="H66" s="4">
        <v>2073</v>
      </c>
      <c r="I66" s="4">
        <v>2135</v>
      </c>
      <c r="J66" s="39">
        <v>2048</v>
      </c>
      <c r="K66" s="12">
        <f t="shared" si="1"/>
        <v>2053.2222222222222</v>
      </c>
    </row>
    <row r="67" spans="1:11" ht="12" customHeight="1" x14ac:dyDescent="0.2">
      <c r="A67" s="7" t="str">
        <f>'Pregnant Women Participating'!A67</f>
        <v>North Dakota</v>
      </c>
      <c r="B67" s="12">
        <v>627</v>
      </c>
      <c r="C67" s="4">
        <v>624</v>
      </c>
      <c r="D67" s="4">
        <v>588</v>
      </c>
      <c r="E67" s="4">
        <v>579</v>
      </c>
      <c r="F67" s="4">
        <v>561</v>
      </c>
      <c r="G67" s="4">
        <v>559</v>
      </c>
      <c r="H67" s="4">
        <v>574</v>
      </c>
      <c r="I67" s="4">
        <v>575</v>
      </c>
      <c r="J67" s="39">
        <v>584</v>
      </c>
      <c r="K67" s="12">
        <f t="shared" si="1"/>
        <v>585.66666666666663</v>
      </c>
    </row>
    <row r="68" spans="1:11" ht="12" customHeight="1" x14ac:dyDescent="0.2">
      <c r="A68" s="7" t="str">
        <f>'Pregnant Women Participating'!A68</f>
        <v>South Dakota</v>
      </c>
      <c r="B68" s="12">
        <v>598</v>
      </c>
      <c r="C68" s="4">
        <v>593</v>
      </c>
      <c r="D68" s="4">
        <v>596</v>
      </c>
      <c r="E68" s="4">
        <v>615</v>
      </c>
      <c r="F68" s="4">
        <v>619</v>
      </c>
      <c r="G68" s="4">
        <v>651</v>
      </c>
      <c r="H68" s="4">
        <v>668</v>
      </c>
      <c r="I68" s="4">
        <v>644</v>
      </c>
      <c r="J68" s="39">
        <v>637</v>
      </c>
      <c r="K68" s="12">
        <f t="shared" si="1"/>
        <v>624.55555555555554</v>
      </c>
    </row>
    <row r="69" spans="1:11" ht="12" customHeight="1" x14ac:dyDescent="0.2">
      <c r="A69" s="7" t="str">
        <f>'Pregnant Women Participating'!A69</f>
        <v>Wyoming</v>
      </c>
      <c r="B69" s="12">
        <v>450</v>
      </c>
      <c r="C69" s="4">
        <v>447</v>
      </c>
      <c r="D69" s="4">
        <v>430</v>
      </c>
      <c r="E69" s="4">
        <v>438</v>
      </c>
      <c r="F69" s="4">
        <v>424</v>
      </c>
      <c r="G69" s="4">
        <v>422</v>
      </c>
      <c r="H69" s="4">
        <v>446</v>
      </c>
      <c r="I69" s="4">
        <v>479</v>
      </c>
      <c r="J69" s="39">
        <v>496</v>
      </c>
      <c r="K69" s="12">
        <f t="shared" si="1"/>
        <v>448</v>
      </c>
    </row>
    <row r="70" spans="1:11" ht="12" customHeight="1" x14ac:dyDescent="0.2">
      <c r="A70" s="7" t="str">
        <f>'Pregnant Women Participating'!A70</f>
        <v>Ute Mountain Ute Tribe, CO</v>
      </c>
      <c r="B70" s="12">
        <v>5</v>
      </c>
      <c r="C70" s="4">
        <v>5</v>
      </c>
      <c r="D70" s="4">
        <v>4</v>
      </c>
      <c r="E70" s="4">
        <v>4</v>
      </c>
      <c r="F70" s="4">
        <v>2</v>
      </c>
      <c r="G70" s="4">
        <v>3</v>
      </c>
      <c r="H70" s="4">
        <v>3</v>
      </c>
      <c r="I70" s="4">
        <v>3</v>
      </c>
      <c r="J70" s="39">
        <v>9</v>
      </c>
      <c r="K70" s="12">
        <f t="shared" si="1"/>
        <v>4.2222222222222223</v>
      </c>
    </row>
    <row r="71" spans="1:11" ht="12" customHeight="1" x14ac:dyDescent="0.2">
      <c r="A71" s="7" t="str">
        <f>'Pregnant Women Participating'!A71</f>
        <v>Omaha Sioux, NE</v>
      </c>
      <c r="B71" s="12">
        <v>10</v>
      </c>
      <c r="C71" s="4">
        <v>12</v>
      </c>
      <c r="D71" s="4">
        <v>10</v>
      </c>
      <c r="E71" s="4">
        <v>12</v>
      </c>
      <c r="F71" s="4">
        <v>10</v>
      </c>
      <c r="G71" s="4">
        <v>9</v>
      </c>
      <c r="H71" s="4">
        <v>10</v>
      </c>
      <c r="I71" s="4">
        <v>13</v>
      </c>
      <c r="J71" s="39">
        <v>12</v>
      </c>
      <c r="K71" s="12">
        <f t="shared" si="1"/>
        <v>10.888888888888889</v>
      </c>
    </row>
    <row r="72" spans="1:11" ht="12" customHeight="1" x14ac:dyDescent="0.2">
      <c r="A72" s="7" t="str">
        <f>'Pregnant Women Participating'!A72</f>
        <v>Santee Sioux, NE</v>
      </c>
      <c r="B72" s="12">
        <v>4</v>
      </c>
      <c r="C72" s="4">
        <v>4</v>
      </c>
      <c r="D72" s="4">
        <v>3</v>
      </c>
      <c r="E72" s="4">
        <v>3</v>
      </c>
      <c r="F72" s="4">
        <v>2</v>
      </c>
      <c r="G72" s="4">
        <v>2</v>
      </c>
      <c r="H72" s="4">
        <v>2</v>
      </c>
      <c r="I72" s="4">
        <v>2</v>
      </c>
      <c r="J72" s="39">
        <v>3</v>
      </c>
      <c r="K72" s="12">
        <f t="shared" si="1"/>
        <v>2.7777777777777777</v>
      </c>
    </row>
    <row r="73" spans="1:11" ht="12" customHeight="1" x14ac:dyDescent="0.2">
      <c r="A73" s="7" t="str">
        <f>'Pregnant Women Participating'!A73</f>
        <v>Winnebago Tribe, NE</v>
      </c>
      <c r="B73" s="12">
        <v>6</v>
      </c>
      <c r="C73" s="4">
        <v>5</v>
      </c>
      <c r="D73" s="4">
        <v>8</v>
      </c>
      <c r="E73" s="4">
        <v>5</v>
      </c>
      <c r="F73" s="4">
        <v>5</v>
      </c>
      <c r="G73" s="4">
        <v>5</v>
      </c>
      <c r="H73" s="4">
        <v>6</v>
      </c>
      <c r="I73" s="4">
        <v>5</v>
      </c>
      <c r="J73" s="39">
        <v>4</v>
      </c>
      <c r="K73" s="12">
        <f t="shared" si="1"/>
        <v>5.4444444444444446</v>
      </c>
    </row>
    <row r="74" spans="1:11" ht="12" customHeight="1" x14ac:dyDescent="0.2">
      <c r="A74" s="7" t="str">
        <f>'Pregnant Women Participating'!A74</f>
        <v>Standing Rock Sioux Tribe, ND</v>
      </c>
      <c r="B74" s="12">
        <v>5</v>
      </c>
      <c r="C74" s="4">
        <v>10</v>
      </c>
      <c r="D74" s="4">
        <v>14</v>
      </c>
      <c r="E74" s="4">
        <v>14</v>
      </c>
      <c r="F74" s="4">
        <v>20</v>
      </c>
      <c r="G74" s="4">
        <v>20</v>
      </c>
      <c r="H74" s="4">
        <v>15</v>
      </c>
      <c r="I74" s="4">
        <v>17</v>
      </c>
      <c r="J74" s="39">
        <v>16</v>
      </c>
      <c r="K74" s="12">
        <f t="shared" si="1"/>
        <v>14.555555555555555</v>
      </c>
    </row>
    <row r="75" spans="1:11" ht="12" customHeight="1" x14ac:dyDescent="0.2">
      <c r="A75" s="7" t="str">
        <f>'Pregnant Women Participating'!A75</f>
        <v>Three Affiliated Tribes, ND</v>
      </c>
      <c r="B75" s="12">
        <v>7</v>
      </c>
      <c r="C75" s="4">
        <v>6</v>
      </c>
      <c r="D75" s="4">
        <v>5</v>
      </c>
      <c r="E75" s="4">
        <v>5</v>
      </c>
      <c r="F75" s="4">
        <v>7</v>
      </c>
      <c r="G75" s="4">
        <v>7</v>
      </c>
      <c r="H75" s="4">
        <v>7</v>
      </c>
      <c r="I75" s="4">
        <v>8</v>
      </c>
      <c r="J75" s="39">
        <v>5</v>
      </c>
      <c r="K75" s="12">
        <f t="shared" si="1"/>
        <v>6.333333333333333</v>
      </c>
    </row>
    <row r="76" spans="1:11" ht="12" customHeight="1" x14ac:dyDescent="0.2">
      <c r="A76" s="7" t="str">
        <f>'Pregnant Women Participating'!A76</f>
        <v>Cheyenne River Sioux, SD</v>
      </c>
      <c r="B76" s="12">
        <v>17</v>
      </c>
      <c r="C76" s="4">
        <v>26</v>
      </c>
      <c r="D76" s="4">
        <v>35</v>
      </c>
      <c r="E76" s="4">
        <v>37</v>
      </c>
      <c r="F76" s="4">
        <v>36</v>
      </c>
      <c r="G76" s="4">
        <v>31</v>
      </c>
      <c r="H76" s="4">
        <v>27</v>
      </c>
      <c r="I76" s="4">
        <v>26</v>
      </c>
      <c r="J76" s="39">
        <v>23</v>
      </c>
      <c r="K76" s="12">
        <f t="shared" si="1"/>
        <v>28.666666666666668</v>
      </c>
    </row>
    <row r="77" spans="1:11" ht="12" customHeight="1" x14ac:dyDescent="0.2">
      <c r="A77" s="7" t="str">
        <f>'Pregnant Women Participating'!A77</f>
        <v>Rosebud Sioux, SD</v>
      </c>
      <c r="B77" s="12">
        <v>45</v>
      </c>
      <c r="C77" s="4">
        <v>56</v>
      </c>
      <c r="D77" s="4">
        <v>52</v>
      </c>
      <c r="E77" s="4">
        <v>49</v>
      </c>
      <c r="F77" s="4">
        <v>41</v>
      </c>
      <c r="G77" s="4">
        <v>37</v>
      </c>
      <c r="H77" s="4">
        <v>40</v>
      </c>
      <c r="I77" s="4">
        <v>32</v>
      </c>
      <c r="J77" s="39">
        <v>34</v>
      </c>
      <c r="K77" s="12">
        <f t="shared" si="1"/>
        <v>42.888888888888886</v>
      </c>
    </row>
    <row r="78" spans="1:11" ht="12" customHeight="1" x14ac:dyDescent="0.2">
      <c r="A78" s="7" t="str">
        <f>'Pregnant Women Participating'!A78</f>
        <v>Northern Arapahoe, WY</v>
      </c>
      <c r="B78" s="12">
        <v>7</v>
      </c>
      <c r="C78" s="4">
        <v>9</v>
      </c>
      <c r="D78" s="4">
        <v>10</v>
      </c>
      <c r="E78" s="4">
        <v>11</v>
      </c>
      <c r="F78" s="4">
        <v>9</v>
      </c>
      <c r="G78" s="4">
        <v>10</v>
      </c>
      <c r="H78" s="4">
        <v>10</v>
      </c>
      <c r="I78" s="4">
        <v>14</v>
      </c>
      <c r="J78" s="39">
        <v>17</v>
      </c>
      <c r="K78" s="12">
        <f t="shared" si="1"/>
        <v>10.777777777777779</v>
      </c>
    </row>
    <row r="79" spans="1:11" ht="12" customHeight="1" x14ac:dyDescent="0.2">
      <c r="A79" s="7" t="str">
        <f>'Pregnant Women Participating'!A79</f>
        <v>Shoshone Tribe, WY</v>
      </c>
      <c r="B79" s="12">
        <v>7</v>
      </c>
      <c r="C79" s="4">
        <v>12</v>
      </c>
      <c r="D79" s="4">
        <v>12</v>
      </c>
      <c r="E79" s="4">
        <v>8</v>
      </c>
      <c r="F79" s="4">
        <v>7</v>
      </c>
      <c r="G79" s="4">
        <v>6</v>
      </c>
      <c r="H79" s="4">
        <v>5</v>
      </c>
      <c r="I79" s="4">
        <v>9</v>
      </c>
      <c r="J79" s="39">
        <v>8</v>
      </c>
      <c r="K79" s="12">
        <f t="shared" si="1"/>
        <v>8.2222222222222214</v>
      </c>
    </row>
    <row r="80" spans="1:11" ht="12" customHeight="1" x14ac:dyDescent="0.2">
      <c r="A80" s="8" t="str">
        <f>'Pregnant Women Participating'!A80</f>
        <v>Alaska</v>
      </c>
      <c r="B80" s="12">
        <v>455</v>
      </c>
      <c r="C80" s="4">
        <v>440</v>
      </c>
      <c r="D80" s="4">
        <v>416</v>
      </c>
      <c r="E80" s="4">
        <v>427</v>
      </c>
      <c r="F80" s="4">
        <v>418</v>
      </c>
      <c r="G80" s="4">
        <v>396</v>
      </c>
      <c r="H80" s="4">
        <v>398</v>
      </c>
      <c r="I80" s="4">
        <v>419</v>
      </c>
      <c r="J80" s="39">
        <v>548</v>
      </c>
      <c r="K80" s="12">
        <f t="shared" si="1"/>
        <v>435.22222222222223</v>
      </c>
    </row>
    <row r="81" spans="1:11" ht="12" customHeight="1" x14ac:dyDescent="0.2">
      <c r="A81" s="8" t="str">
        <f>'Pregnant Women Participating'!A81</f>
        <v>American Samoa</v>
      </c>
      <c r="B81" s="12">
        <v>123</v>
      </c>
      <c r="C81" s="4">
        <v>118</v>
      </c>
      <c r="D81" s="4">
        <v>112</v>
      </c>
      <c r="E81" s="4">
        <v>123</v>
      </c>
      <c r="F81" s="4">
        <v>115</v>
      </c>
      <c r="G81" s="4">
        <v>110</v>
      </c>
      <c r="H81" s="4">
        <v>115</v>
      </c>
      <c r="I81" s="4">
        <v>120</v>
      </c>
      <c r="J81" s="39">
        <v>101</v>
      </c>
      <c r="K81" s="12">
        <f t="shared" si="1"/>
        <v>115.22222222222223</v>
      </c>
    </row>
    <row r="82" spans="1:11" ht="12" customHeight="1" x14ac:dyDescent="0.2">
      <c r="A82" s="8" t="str">
        <f>'Pregnant Women Participating'!A82</f>
        <v>California</v>
      </c>
      <c r="B82" s="12">
        <v>41721</v>
      </c>
      <c r="C82" s="4">
        <v>42487</v>
      </c>
      <c r="D82" s="4">
        <v>42693</v>
      </c>
      <c r="E82" s="4">
        <v>43560</v>
      </c>
      <c r="F82" s="4">
        <v>43720</v>
      </c>
      <c r="G82" s="4">
        <v>42974</v>
      </c>
      <c r="H82" s="4">
        <v>42283</v>
      </c>
      <c r="I82" s="4">
        <v>41448</v>
      </c>
      <c r="J82" s="39">
        <v>40390</v>
      </c>
      <c r="K82" s="12">
        <f t="shared" si="1"/>
        <v>42364</v>
      </c>
    </row>
    <row r="83" spans="1:11" ht="12" customHeight="1" x14ac:dyDescent="0.2">
      <c r="A83" s="8" t="str">
        <f>'Pregnant Women Participating'!A83</f>
        <v>Guam</v>
      </c>
      <c r="B83" s="12">
        <v>309</v>
      </c>
      <c r="C83" s="4">
        <v>318</v>
      </c>
      <c r="D83" s="4">
        <v>321</v>
      </c>
      <c r="E83" s="4">
        <v>333</v>
      </c>
      <c r="F83" s="4">
        <v>326</v>
      </c>
      <c r="G83" s="4">
        <v>317</v>
      </c>
      <c r="H83" s="4">
        <v>310</v>
      </c>
      <c r="I83" s="4">
        <v>303</v>
      </c>
      <c r="J83" s="39">
        <v>311</v>
      </c>
      <c r="K83" s="12">
        <f t="shared" si="1"/>
        <v>316.44444444444446</v>
      </c>
    </row>
    <row r="84" spans="1:11" ht="12" customHeight="1" x14ac:dyDescent="0.2">
      <c r="A84" s="8" t="str">
        <f>'Pregnant Women Participating'!A84</f>
        <v>Hawaii</v>
      </c>
      <c r="B84" s="12">
        <v>829</v>
      </c>
      <c r="C84" s="4">
        <v>826</v>
      </c>
      <c r="D84" s="4">
        <v>856</v>
      </c>
      <c r="E84" s="4">
        <v>874</v>
      </c>
      <c r="F84" s="4">
        <v>892</v>
      </c>
      <c r="G84" s="4">
        <v>898</v>
      </c>
      <c r="H84" s="4">
        <v>946</v>
      </c>
      <c r="I84" s="4">
        <v>897</v>
      </c>
      <c r="J84" s="39">
        <v>875</v>
      </c>
      <c r="K84" s="12">
        <f t="shared" si="1"/>
        <v>877</v>
      </c>
    </row>
    <row r="85" spans="1:11" ht="12" customHeight="1" x14ac:dyDescent="0.2">
      <c r="A85" s="8" t="str">
        <f>'Pregnant Women Participating'!A85</f>
        <v>Idaho</v>
      </c>
      <c r="B85" s="12">
        <v>1298</v>
      </c>
      <c r="C85" s="4">
        <v>1297</v>
      </c>
      <c r="D85" s="4">
        <v>1283</v>
      </c>
      <c r="E85" s="4">
        <v>1271</v>
      </c>
      <c r="F85" s="4">
        <v>1276</v>
      </c>
      <c r="G85" s="4">
        <v>1264</v>
      </c>
      <c r="H85" s="4">
        <v>1290</v>
      </c>
      <c r="I85" s="4">
        <v>1322</v>
      </c>
      <c r="J85" s="39">
        <v>1278</v>
      </c>
      <c r="K85" s="12">
        <f t="shared" si="1"/>
        <v>1286.5555555555557</v>
      </c>
    </row>
    <row r="86" spans="1:11" ht="12" customHeight="1" x14ac:dyDescent="0.2">
      <c r="A86" s="8" t="str">
        <f>'Pregnant Women Participating'!A86</f>
        <v>Nevada</v>
      </c>
      <c r="B86" s="12">
        <v>3430</v>
      </c>
      <c r="C86" s="4">
        <v>3500</v>
      </c>
      <c r="D86" s="4">
        <v>3454</v>
      </c>
      <c r="E86" s="4">
        <v>3496</v>
      </c>
      <c r="F86" s="4">
        <v>3493</v>
      </c>
      <c r="G86" s="4">
        <v>3400</v>
      </c>
      <c r="H86" s="4">
        <v>3444</v>
      </c>
      <c r="I86" s="4">
        <v>3389</v>
      </c>
      <c r="J86" s="39">
        <v>3268</v>
      </c>
      <c r="K86" s="12">
        <f t="shared" si="1"/>
        <v>3430.4444444444443</v>
      </c>
    </row>
    <row r="87" spans="1:11" ht="12" customHeight="1" x14ac:dyDescent="0.2">
      <c r="A87" s="8" t="str">
        <f>'Pregnant Women Participating'!A87</f>
        <v>Oregon</v>
      </c>
      <c r="B87" s="12">
        <v>3726</v>
      </c>
      <c r="C87" s="4">
        <v>3694</v>
      </c>
      <c r="D87" s="4">
        <v>3599</v>
      </c>
      <c r="E87" s="4">
        <v>3674</v>
      </c>
      <c r="F87" s="4">
        <v>3644</v>
      </c>
      <c r="G87" s="4">
        <v>3577</v>
      </c>
      <c r="H87" s="4">
        <v>3629</v>
      </c>
      <c r="I87" s="4">
        <v>3674</v>
      </c>
      <c r="J87" s="39">
        <v>3597</v>
      </c>
      <c r="K87" s="12">
        <f t="shared" si="1"/>
        <v>3646</v>
      </c>
    </row>
    <row r="88" spans="1:11" ht="12" customHeight="1" x14ac:dyDescent="0.2">
      <c r="A88" s="8" t="str">
        <f>'Pregnant Women Participating'!A88</f>
        <v>Washington</v>
      </c>
      <c r="B88" s="12">
        <v>7666</v>
      </c>
      <c r="C88" s="4">
        <v>7606</v>
      </c>
      <c r="D88" s="4">
        <v>7452</v>
      </c>
      <c r="E88" s="4">
        <v>7521</v>
      </c>
      <c r="F88" s="4">
        <v>7551</v>
      </c>
      <c r="G88" s="4">
        <v>7497</v>
      </c>
      <c r="H88" s="4">
        <v>7453</v>
      </c>
      <c r="I88" s="4">
        <v>7509</v>
      </c>
      <c r="J88" s="39">
        <v>7421</v>
      </c>
      <c r="K88" s="12">
        <f t="shared" si="1"/>
        <v>7519.5555555555557</v>
      </c>
    </row>
    <row r="89" spans="1:11" ht="12" customHeight="1" x14ac:dyDescent="0.2">
      <c r="A89" s="8" t="str">
        <f>'Pregnant Women Participating'!A89</f>
        <v>Northern Marianas</v>
      </c>
      <c r="B89" s="12">
        <v>96</v>
      </c>
      <c r="C89" s="4">
        <v>106</v>
      </c>
      <c r="D89" s="4">
        <v>106</v>
      </c>
      <c r="E89" s="4">
        <v>107</v>
      </c>
      <c r="F89" s="4">
        <v>94</v>
      </c>
      <c r="G89" s="4">
        <v>95</v>
      </c>
      <c r="H89" s="4">
        <v>85</v>
      </c>
      <c r="I89" s="4">
        <v>88</v>
      </c>
      <c r="J89" s="39">
        <v>77</v>
      </c>
      <c r="K89" s="12">
        <f t="shared" si="1"/>
        <v>94.888888888888886</v>
      </c>
    </row>
    <row r="90" spans="1:11" ht="12" customHeight="1" x14ac:dyDescent="0.2">
      <c r="A90" s="8" t="str">
        <f>'Pregnant Women Participating'!A90</f>
        <v>Inter-Tribal Council, NV</v>
      </c>
      <c r="B90" s="12">
        <v>26</v>
      </c>
      <c r="C90" s="4">
        <v>19</v>
      </c>
      <c r="D90" s="4">
        <v>21</v>
      </c>
      <c r="E90" s="4">
        <v>17</v>
      </c>
      <c r="F90" s="4">
        <v>16</v>
      </c>
      <c r="G90" s="4">
        <v>19</v>
      </c>
      <c r="H90" s="4">
        <v>19</v>
      </c>
      <c r="I90" s="4">
        <v>19</v>
      </c>
      <c r="J90" s="39">
        <v>17</v>
      </c>
      <c r="K90" s="12">
        <f t="shared" si="1"/>
        <v>19.222222222222221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M90"/>
  <sheetViews>
    <sheetView showGridLines="0" workbookViewId="0">
      <selection activeCell="D14" sqref="D14"/>
    </sheetView>
  </sheetViews>
  <sheetFormatPr defaultColWidth="9.140625" defaultRowHeight="12" x14ac:dyDescent="0.2"/>
  <cols>
    <col min="1" max="1" width="34.7109375" style="3" customWidth="1"/>
    <col min="2" max="10" width="11.7109375" style="3" customWidth="1"/>
    <col min="11" max="11" width="13.7109375" style="3" customWidth="1"/>
    <col min="12" max="16384" width="9.140625" style="3"/>
  </cols>
  <sheetData>
    <row r="1" spans="1:13" ht="24" customHeight="1" x14ac:dyDescent="0.2">
      <c r="A1" s="6" t="s">
        <v>124</v>
      </c>
      <c r="B1" s="17" t="s">
        <v>165</v>
      </c>
      <c r="C1" s="18" t="s">
        <v>166</v>
      </c>
      <c r="D1" s="18" t="s">
        <v>167</v>
      </c>
      <c r="E1" s="18" t="s">
        <v>168</v>
      </c>
      <c r="F1" s="18" t="s">
        <v>169</v>
      </c>
      <c r="G1" s="18" t="s">
        <v>170</v>
      </c>
      <c r="H1" s="18" t="s">
        <v>171</v>
      </c>
      <c r="I1" s="18" t="s">
        <v>172</v>
      </c>
      <c r="J1" s="18" t="s">
        <v>173</v>
      </c>
      <c r="K1" s="11" t="s">
        <v>174</v>
      </c>
      <c r="L1" s="18"/>
      <c r="M1" s="18"/>
    </row>
    <row r="2" spans="1:13" ht="12" customHeight="1" x14ac:dyDescent="0.2">
      <c r="A2" s="7" t="str">
        <f>'Pregnant Women Participating'!A2</f>
        <v>Connecticut</v>
      </c>
      <c r="B2" s="12">
        <v>10219</v>
      </c>
      <c r="C2" s="4">
        <v>10235</v>
      </c>
      <c r="D2" s="4">
        <v>10151</v>
      </c>
      <c r="E2" s="4">
        <v>10435</v>
      </c>
      <c r="F2" s="4">
        <v>10560</v>
      </c>
      <c r="G2" s="4">
        <v>10728</v>
      </c>
      <c r="H2" s="4">
        <v>10970</v>
      </c>
      <c r="I2" s="4">
        <v>11238</v>
      </c>
      <c r="J2" s="39">
        <v>10896</v>
      </c>
      <c r="K2" s="12">
        <f t="shared" ref="K2:K11" si="0">IF(SUM(B2:J2)&gt;0,AVERAGE(B2:J2)," ")</f>
        <v>10603.555555555555</v>
      </c>
    </row>
    <row r="3" spans="1:13" ht="12" customHeight="1" x14ac:dyDescent="0.2">
      <c r="A3" s="7" t="str">
        <f>'Pregnant Women Participating'!A3</f>
        <v>Maine</v>
      </c>
      <c r="B3" s="12">
        <v>3567</v>
      </c>
      <c r="C3" s="4">
        <v>3633</v>
      </c>
      <c r="D3" s="4">
        <v>3559</v>
      </c>
      <c r="E3" s="4">
        <v>3556</v>
      </c>
      <c r="F3" s="4">
        <v>3555</v>
      </c>
      <c r="G3" s="4">
        <v>3652</v>
      </c>
      <c r="H3" s="4">
        <v>3686</v>
      </c>
      <c r="I3" s="4">
        <v>3746</v>
      </c>
      <c r="J3" s="39">
        <v>3768</v>
      </c>
      <c r="K3" s="12">
        <f t="shared" si="0"/>
        <v>3635.7777777777778</v>
      </c>
    </row>
    <row r="4" spans="1:13" ht="12" customHeight="1" x14ac:dyDescent="0.2">
      <c r="A4" s="7" t="str">
        <f>'Pregnant Women Participating'!A4</f>
        <v>Massachusetts</v>
      </c>
      <c r="B4" s="12">
        <v>24971</v>
      </c>
      <c r="C4" s="4">
        <v>24721</v>
      </c>
      <c r="D4" s="4">
        <v>24369</v>
      </c>
      <c r="E4" s="4">
        <v>24668</v>
      </c>
      <c r="F4" s="4">
        <v>24988</v>
      </c>
      <c r="G4" s="4">
        <v>25308</v>
      </c>
      <c r="H4" s="4">
        <v>25347</v>
      </c>
      <c r="I4" s="4">
        <v>25684</v>
      </c>
      <c r="J4" s="39">
        <v>25334</v>
      </c>
      <c r="K4" s="12">
        <f t="shared" si="0"/>
        <v>25043.333333333332</v>
      </c>
    </row>
    <row r="5" spans="1:13" ht="12" customHeight="1" x14ac:dyDescent="0.2">
      <c r="A5" s="7" t="str">
        <f>'Pregnant Women Participating'!A5</f>
        <v>New Hampshire</v>
      </c>
      <c r="B5" s="12">
        <v>2279</v>
      </c>
      <c r="C5" s="4">
        <v>2314</v>
      </c>
      <c r="D5" s="4">
        <v>2249</v>
      </c>
      <c r="E5" s="4">
        <v>2277</v>
      </c>
      <c r="F5" s="4">
        <v>2283</v>
      </c>
      <c r="G5" s="4">
        <v>2348</v>
      </c>
      <c r="H5" s="4">
        <v>2344</v>
      </c>
      <c r="I5" s="4">
        <v>2423</v>
      </c>
      <c r="J5" s="39">
        <v>2390</v>
      </c>
      <c r="K5" s="12">
        <f t="shared" si="0"/>
        <v>2323</v>
      </c>
    </row>
    <row r="6" spans="1:13" ht="12" customHeight="1" x14ac:dyDescent="0.2">
      <c r="A6" s="7" t="str">
        <f>'Pregnant Women Participating'!A6</f>
        <v>New York</v>
      </c>
      <c r="B6" s="12">
        <v>91236</v>
      </c>
      <c r="C6" s="4">
        <v>90387</v>
      </c>
      <c r="D6" s="4">
        <v>89624</v>
      </c>
      <c r="E6" s="4">
        <v>92010</v>
      </c>
      <c r="F6" s="4">
        <v>93397</v>
      </c>
      <c r="G6" s="4">
        <v>94857</v>
      </c>
      <c r="H6" s="4">
        <v>95003</v>
      </c>
      <c r="I6" s="4">
        <v>95596</v>
      </c>
      <c r="J6" s="39">
        <v>93393</v>
      </c>
      <c r="K6" s="12">
        <f t="shared" si="0"/>
        <v>92833.666666666672</v>
      </c>
    </row>
    <row r="7" spans="1:13" ht="12" customHeight="1" x14ac:dyDescent="0.2">
      <c r="A7" s="7" t="str">
        <f>'Pregnant Women Participating'!A7</f>
        <v>Rhode Island</v>
      </c>
      <c r="B7" s="12">
        <v>3857</v>
      </c>
      <c r="C7" s="4">
        <v>3819</v>
      </c>
      <c r="D7" s="4">
        <v>3779</v>
      </c>
      <c r="E7" s="4">
        <v>3824</v>
      </c>
      <c r="F7" s="4">
        <v>3889</v>
      </c>
      <c r="G7" s="4">
        <v>3965</v>
      </c>
      <c r="H7" s="4">
        <v>4037</v>
      </c>
      <c r="I7" s="4">
        <v>4036</v>
      </c>
      <c r="J7" s="39">
        <v>3867</v>
      </c>
      <c r="K7" s="12">
        <f t="shared" si="0"/>
        <v>3897</v>
      </c>
    </row>
    <row r="8" spans="1:13" ht="12" customHeight="1" x14ac:dyDescent="0.2">
      <c r="A8" s="7" t="str">
        <f>'Pregnant Women Participating'!A8</f>
        <v>Vermont</v>
      </c>
      <c r="B8" s="12">
        <v>2147</v>
      </c>
      <c r="C8" s="4">
        <v>2116</v>
      </c>
      <c r="D8" s="4">
        <v>2075</v>
      </c>
      <c r="E8" s="4">
        <v>2079</v>
      </c>
      <c r="F8" s="4">
        <v>2101</v>
      </c>
      <c r="G8" s="4">
        <v>2119</v>
      </c>
      <c r="H8" s="4">
        <v>2117</v>
      </c>
      <c r="I8" s="4">
        <v>2150</v>
      </c>
      <c r="J8" s="39">
        <v>2155</v>
      </c>
      <c r="K8" s="12">
        <f t="shared" si="0"/>
        <v>2117.6666666666665</v>
      </c>
    </row>
    <row r="9" spans="1:13" ht="12" customHeight="1" x14ac:dyDescent="0.2">
      <c r="A9" s="7" t="str">
        <f>'Pregnant Women Participating'!A9</f>
        <v>Virgin Islands</v>
      </c>
      <c r="B9" s="12">
        <v>657</v>
      </c>
      <c r="C9" s="4">
        <v>647</v>
      </c>
      <c r="D9" s="4">
        <v>624</v>
      </c>
      <c r="E9" s="4">
        <v>608</v>
      </c>
      <c r="F9" s="4">
        <v>612</v>
      </c>
      <c r="G9" s="4">
        <v>623</v>
      </c>
      <c r="H9" s="4">
        <v>624</v>
      </c>
      <c r="I9" s="4">
        <v>611</v>
      </c>
      <c r="J9" s="39">
        <v>618</v>
      </c>
      <c r="K9" s="12">
        <f t="shared" si="0"/>
        <v>624.88888888888891</v>
      </c>
    </row>
    <row r="10" spans="1:13" ht="12" customHeight="1" x14ac:dyDescent="0.2">
      <c r="A10" s="7" t="str">
        <f>'Pregnant Women Participating'!A10</f>
        <v>Indian Township, ME</v>
      </c>
      <c r="B10" s="12">
        <v>16</v>
      </c>
      <c r="C10" s="4">
        <v>15</v>
      </c>
      <c r="D10" s="4">
        <v>14</v>
      </c>
      <c r="E10" s="4">
        <v>15</v>
      </c>
      <c r="F10" s="4">
        <v>14</v>
      </c>
      <c r="G10" s="4">
        <v>14</v>
      </c>
      <c r="H10" s="4">
        <v>14</v>
      </c>
      <c r="I10" s="4">
        <v>14</v>
      </c>
      <c r="J10" s="39">
        <v>14</v>
      </c>
      <c r="K10" s="12">
        <f t="shared" si="0"/>
        <v>14.444444444444445</v>
      </c>
    </row>
    <row r="11" spans="1:13" ht="12" customHeight="1" x14ac:dyDescent="0.2">
      <c r="A11" s="7" t="str">
        <f>'Pregnant Women Participating'!A11</f>
        <v>Pleasant Point, ME</v>
      </c>
      <c r="B11" s="12">
        <v>14</v>
      </c>
      <c r="C11" s="4">
        <v>12</v>
      </c>
      <c r="D11" s="4">
        <v>10</v>
      </c>
      <c r="E11" s="4">
        <v>9</v>
      </c>
      <c r="F11" s="4">
        <v>10</v>
      </c>
      <c r="G11" s="4">
        <v>10</v>
      </c>
      <c r="H11" s="4">
        <v>10</v>
      </c>
      <c r="I11" s="4">
        <v>8</v>
      </c>
      <c r="J11" s="39">
        <v>0</v>
      </c>
      <c r="K11" s="12">
        <f t="shared" si="0"/>
        <v>9.2222222222222214</v>
      </c>
    </row>
    <row r="12" spans="1:13" ht="12" customHeight="1" x14ac:dyDescent="0.2">
      <c r="A12" s="7" t="str">
        <f>'Pregnant Women Participating'!A12</f>
        <v>Delaware</v>
      </c>
      <c r="B12" s="12">
        <v>4424</v>
      </c>
      <c r="C12" s="4">
        <v>4485</v>
      </c>
      <c r="D12" s="4">
        <v>4358</v>
      </c>
      <c r="E12" s="4">
        <v>4358</v>
      </c>
      <c r="F12" s="4">
        <v>4460</v>
      </c>
      <c r="G12" s="4">
        <v>4537</v>
      </c>
      <c r="H12" s="4">
        <v>4558</v>
      </c>
      <c r="I12" s="4">
        <v>4766</v>
      </c>
      <c r="J12" s="39">
        <v>4779</v>
      </c>
      <c r="K12" s="12">
        <f t="shared" ref="K12:K90" si="1">IF(SUM(B12:J12)&gt;0,AVERAGE(B12:J12)," ")</f>
        <v>4525</v>
      </c>
    </row>
    <row r="13" spans="1:13" ht="12" customHeight="1" x14ac:dyDescent="0.2">
      <c r="A13" s="7" t="str">
        <f>'Pregnant Women Participating'!A13</f>
        <v>District of Columbia</v>
      </c>
      <c r="B13" s="12">
        <v>3093</v>
      </c>
      <c r="C13" s="4">
        <v>3122</v>
      </c>
      <c r="D13" s="4">
        <v>3032</v>
      </c>
      <c r="E13" s="4">
        <v>3092</v>
      </c>
      <c r="F13" s="4">
        <v>3098</v>
      </c>
      <c r="G13" s="4">
        <v>3101</v>
      </c>
      <c r="H13" s="4">
        <v>3121</v>
      </c>
      <c r="I13" s="4">
        <v>3095</v>
      </c>
      <c r="J13" s="39">
        <v>3021</v>
      </c>
      <c r="K13" s="12">
        <f t="shared" si="1"/>
        <v>3086.1111111111113</v>
      </c>
    </row>
    <row r="14" spans="1:13" ht="12" customHeight="1" x14ac:dyDescent="0.2">
      <c r="A14" s="7" t="str">
        <f>'Pregnant Women Participating'!A14</f>
        <v>Maryland</v>
      </c>
      <c r="B14" s="12">
        <v>27778</v>
      </c>
      <c r="C14" s="4">
        <v>27584</v>
      </c>
      <c r="D14" s="4">
        <v>27218</v>
      </c>
      <c r="E14" s="4">
        <v>27299</v>
      </c>
      <c r="F14" s="4">
        <v>27621</v>
      </c>
      <c r="G14" s="4">
        <v>28097</v>
      </c>
      <c r="H14" s="4">
        <v>28389</v>
      </c>
      <c r="I14" s="4">
        <v>28861</v>
      </c>
      <c r="J14" s="39">
        <v>28867</v>
      </c>
      <c r="K14" s="12">
        <f t="shared" si="1"/>
        <v>27968.222222222223</v>
      </c>
    </row>
    <row r="15" spans="1:13" ht="12" customHeight="1" x14ac:dyDescent="0.2">
      <c r="A15" s="7" t="str">
        <f>'Pregnant Women Participating'!A15</f>
        <v>New Jersey</v>
      </c>
      <c r="B15" s="12">
        <v>33262</v>
      </c>
      <c r="C15" s="4">
        <v>34572</v>
      </c>
      <c r="D15" s="4">
        <v>34235</v>
      </c>
      <c r="E15" s="4">
        <v>34009</v>
      </c>
      <c r="F15" s="4">
        <v>34823</v>
      </c>
      <c r="G15" s="4">
        <v>35372</v>
      </c>
      <c r="H15" s="4">
        <v>35670</v>
      </c>
      <c r="I15" s="4">
        <v>36303</v>
      </c>
      <c r="J15" s="39">
        <v>36355</v>
      </c>
      <c r="K15" s="12">
        <f t="shared" si="1"/>
        <v>34955.666666666664</v>
      </c>
    </row>
    <row r="16" spans="1:13" ht="12" customHeight="1" x14ac:dyDescent="0.2">
      <c r="A16" s="7" t="str">
        <f>'Pregnant Women Participating'!A16</f>
        <v>Pennsylvania</v>
      </c>
      <c r="B16" s="12">
        <v>38939</v>
      </c>
      <c r="C16" s="4">
        <v>38897</v>
      </c>
      <c r="D16" s="4">
        <v>38356</v>
      </c>
      <c r="E16" s="4">
        <v>38878</v>
      </c>
      <c r="F16" s="4">
        <v>39588</v>
      </c>
      <c r="G16" s="4">
        <v>40149</v>
      </c>
      <c r="H16" s="4">
        <v>40729</v>
      </c>
      <c r="I16" s="4">
        <v>41087</v>
      </c>
      <c r="J16" s="39">
        <v>40511</v>
      </c>
      <c r="K16" s="12">
        <f t="shared" si="1"/>
        <v>39681.555555555555</v>
      </c>
    </row>
    <row r="17" spans="1:11" ht="12" customHeight="1" x14ac:dyDescent="0.2">
      <c r="A17" s="7" t="str">
        <f>'Pregnant Women Participating'!A17</f>
        <v>Puerto Rico</v>
      </c>
      <c r="B17" s="12">
        <v>19259</v>
      </c>
      <c r="C17" s="4">
        <v>19164</v>
      </c>
      <c r="D17" s="4">
        <v>18723</v>
      </c>
      <c r="E17" s="4">
        <v>18724</v>
      </c>
      <c r="F17" s="4">
        <v>18752</v>
      </c>
      <c r="G17" s="4">
        <v>18686</v>
      </c>
      <c r="H17" s="4">
        <v>18704</v>
      </c>
      <c r="I17" s="4">
        <v>18793</v>
      </c>
      <c r="J17" s="39">
        <v>18651</v>
      </c>
      <c r="K17" s="12">
        <f t="shared" si="1"/>
        <v>18828.444444444445</v>
      </c>
    </row>
    <row r="18" spans="1:11" ht="12" customHeight="1" x14ac:dyDescent="0.2">
      <c r="A18" s="7" t="str">
        <f>'Pregnant Women Participating'!A18</f>
        <v>Virginia</v>
      </c>
      <c r="B18" s="12">
        <v>24115</v>
      </c>
      <c r="C18" s="4">
        <v>23332</v>
      </c>
      <c r="D18" s="4">
        <v>22580</v>
      </c>
      <c r="E18" s="4">
        <v>22884</v>
      </c>
      <c r="F18" s="4">
        <v>23305</v>
      </c>
      <c r="G18" s="4">
        <v>23698</v>
      </c>
      <c r="H18" s="4">
        <v>24127</v>
      </c>
      <c r="I18" s="4">
        <v>24487</v>
      </c>
      <c r="J18" s="39">
        <v>24191</v>
      </c>
      <c r="K18" s="12">
        <f t="shared" si="1"/>
        <v>23635.444444444445</v>
      </c>
    </row>
    <row r="19" spans="1:11" ht="12" customHeight="1" x14ac:dyDescent="0.2">
      <c r="A19" s="7" t="str">
        <f>'Pregnant Women Participating'!A19</f>
        <v>West Virginia</v>
      </c>
      <c r="B19" s="12">
        <v>7579</v>
      </c>
      <c r="C19" s="4">
        <v>7480</v>
      </c>
      <c r="D19" s="4">
        <v>7247</v>
      </c>
      <c r="E19" s="4">
        <v>7223</v>
      </c>
      <c r="F19" s="4">
        <v>7200</v>
      </c>
      <c r="G19" s="4">
        <v>7256</v>
      </c>
      <c r="H19" s="4">
        <v>7282</v>
      </c>
      <c r="I19" s="4">
        <v>7239</v>
      </c>
      <c r="J19" s="39">
        <v>7225</v>
      </c>
      <c r="K19" s="12">
        <f t="shared" si="1"/>
        <v>7303.4444444444443</v>
      </c>
    </row>
    <row r="20" spans="1:11" ht="12" customHeight="1" x14ac:dyDescent="0.2">
      <c r="A20" s="7" t="str">
        <f>'Pregnant Women Participating'!A20</f>
        <v>Alabama</v>
      </c>
      <c r="B20" s="12">
        <v>25582</v>
      </c>
      <c r="C20" s="4">
        <v>25078</v>
      </c>
      <c r="D20" s="4">
        <v>24573</v>
      </c>
      <c r="E20" s="4">
        <v>24429</v>
      </c>
      <c r="F20" s="4">
        <v>24439</v>
      </c>
      <c r="G20" s="4">
        <v>24498</v>
      </c>
      <c r="H20" s="4">
        <v>24586</v>
      </c>
      <c r="I20" s="4">
        <v>24882</v>
      </c>
      <c r="J20" s="39">
        <v>24745</v>
      </c>
      <c r="K20" s="12">
        <f t="shared" si="1"/>
        <v>24756.888888888891</v>
      </c>
    </row>
    <row r="21" spans="1:11" ht="12" customHeight="1" x14ac:dyDescent="0.2">
      <c r="A21" s="7" t="str">
        <f>'Pregnant Women Participating'!A21</f>
        <v>Florida</v>
      </c>
      <c r="B21" s="12">
        <v>96124</v>
      </c>
      <c r="C21" s="4">
        <v>94479</v>
      </c>
      <c r="D21" s="4">
        <v>92690</v>
      </c>
      <c r="E21" s="4">
        <v>93383</v>
      </c>
      <c r="F21" s="4">
        <v>94804</v>
      </c>
      <c r="G21" s="4">
        <v>99577</v>
      </c>
      <c r="H21" s="4">
        <v>96077</v>
      </c>
      <c r="I21" s="4">
        <v>96588</v>
      </c>
      <c r="J21" s="39">
        <v>94078</v>
      </c>
      <c r="K21" s="12">
        <f t="shared" si="1"/>
        <v>95311.111111111109</v>
      </c>
    </row>
    <row r="22" spans="1:11" ht="12" customHeight="1" x14ac:dyDescent="0.2">
      <c r="A22" s="7" t="str">
        <f>'Pregnant Women Participating'!A22</f>
        <v>Georgia</v>
      </c>
      <c r="B22" s="12">
        <v>51220</v>
      </c>
      <c r="C22" s="4">
        <v>50717</v>
      </c>
      <c r="D22" s="4">
        <v>50044</v>
      </c>
      <c r="E22" s="4">
        <v>50964</v>
      </c>
      <c r="F22" s="4">
        <v>51500</v>
      </c>
      <c r="G22" s="4">
        <v>52070</v>
      </c>
      <c r="H22" s="4">
        <v>52297</v>
      </c>
      <c r="I22" s="4">
        <v>52723</v>
      </c>
      <c r="J22" s="39">
        <v>52647</v>
      </c>
      <c r="K22" s="12">
        <f t="shared" si="1"/>
        <v>51575.777777777781</v>
      </c>
    </row>
    <row r="23" spans="1:11" ht="12" customHeight="1" x14ac:dyDescent="0.2">
      <c r="A23" s="7" t="str">
        <f>'Pregnant Women Participating'!A23</f>
        <v>Kentucky</v>
      </c>
      <c r="B23" s="12">
        <v>21924</v>
      </c>
      <c r="C23" s="4">
        <v>21607</v>
      </c>
      <c r="D23" s="4">
        <v>21211</v>
      </c>
      <c r="E23" s="4">
        <v>21701</v>
      </c>
      <c r="F23" s="4">
        <v>22269</v>
      </c>
      <c r="G23" s="4">
        <v>22599</v>
      </c>
      <c r="H23" s="4">
        <v>22841</v>
      </c>
      <c r="I23" s="4">
        <v>23020</v>
      </c>
      <c r="J23" s="39">
        <v>22902</v>
      </c>
      <c r="K23" s="12">
        <f t="shared" si="1"/>
        <v>22230.444444444445</v>
      </c>
    </row>
    <row r="24" spans="1:11" ht="12" customHeight="1" x14ac:dyDescent="0.2">
      <c r="A24" s="7" t="str">
        <f>'Pregnant Women Participating'!A24</f>
        <v>Mississippi</v>
      </c>
      <c r="B24" s="12">
        <v>12760</v>
      </c>
      <c r="C24" s="4">
        <v>13743</v>
      </c>
      <c r="D24" s="4">
        <v>13347</v>
      </c>
      <c r="E24" s="4">
        <v>12441</v>
      </c>
      <c r="F24" s="4">
        <v>12769</v>
      </c>
      <c r="G24" s="4">
        <v>12659</v>
      </c>
      <c r="H24" s="4">
        <v>13463</v>
      </c>
      <c r="I24" s="4">
        <v>13652</v>
      </c>
      <c r="J24" s="39">
        <v>13433</v>
      </c>
      <c r="K24" s="12">
        <f t="shared" si="1"/>
        <v>13140.777777777777</v>
      </c>
    </row>
    <row r="25" spans="1:11" ht="12" customHeight="1" x14ac:dyDescent="0.2">
      <c r="A25" s="7" t="str">
        <f>'Pregnant Women Participating'!A25</f>
        <v>North Carolina</v>
      </c>
      <c r="B25" s="12">
        <v>52228</v>
      </c>
      <c r="C25" s="4">
        <v>51542</v>
      </c>
      <c r="D25" s="4">
        <v>50590</v>
      </c>
      <c r="E25" s="4">
        <v>51981</v>
      </c>
      <c r="F25" s="4">
        <v>52912</v>
      </c>
      <c r="G25" s="4">
        <v>53492</v>
      </c>
      <c r="H25" s="4">
        <v>54116</v>
      </c>
      <c r="I25" s="4">
        <v>54375</v>
      </c>
      <c r="J25" s="39">
        <v>54494</v>
      </c>
      <c r="K25" s="12">
        <f t="shared" si="1"/>
        <v>52858.888888888891</v>
      </c>
    </row>
    <row r="26" spans="1:11" ht="12" customHeight="1" x14ac:dyDescent="0.2">
      <c r="A26" s="7" t="str">
        <f>'Pregnant Women Participating'!A26</f>
        <v>South Carolina</v>
      </c>
      <c r="B26" s="12">
        <v>21414</v>
      </c>
      <c r="C26" s="4">
        <v>21343</v>
      </c>
      <c r="D26" s="4">
        <v>20755</v>
      </c>
      <c r="E26" s="4">
        <v>21246</v>
      </c>
      <c r="F26" s="4">
        <v>21425</v>
      </c>
      <c r="G26" s="4">
        <v>21598</v>
      </c>
      <c r="H26" s="4">
        <v>21671</v>
      </c>
      <c r="I26" s="4">
        <v>21868</v>
      </c>
      <c r="J26" s="39">
        <v>21809</v>
      </c>
      <c r="K26" s="12">
        <f t="shared" si="1"/>
        <v>21458.777777777777</v>
      </c>
    </row>
    <row r="27" spans="1:11" ht="12" customHeight="1" x14ac:dyDescent="0.2">
      <c r="A27" s="7" t="str">
        <f>'Pregnant Women Participating'!A27</f>
        <v>Tennessee</v>
      </c>
      <c r="B27" s="12">
        <v>33592</v>
      </c>
      <c r="C27" s="4">
        <v>33011</v>
      </c>
      <c r="D27" s="4">
        <v>32141</v>
      </c>
      <c r="E27" s="4">
        <v>31960</v>
      </c>
      <c r="F27" s="4">
        <v>32779</v>
      </c>
      <c r="G27" s="4">
        <v>33322</v>
      </c>
      <c r="H27" s="4">
        <v>33916</v>
      </c>
      <c r="I27" s="4">
        <v>34281</v>
      </c>
      <c r="J27" s="39">
        <v>34190</v>
      </c>
      <c r="K27" s="12">
        <f t="shared" si="1"/>
        <v>33243.555555555555</v>
      </c>
    </row>
    <row r="28" spans="1:11" ht="12" customHeight="1" x14ac:dyDescent="0.2">
      <c r="A28" s="7" t="str">
        <f>'Pregnant Women Participating'!A28</f>
        <v>Choctaw Indians, MS</v>
      </c>
      <c r="B28" s="12">
        <v>137</v>
      </c>
      <c r="C28" s="4">
        <v>133</v>
      </c>
      <c r="D28" s="4">
        <v>124</v>
      </c>
      <c r="E28" s="4">
        <v>134</v>
      </c>
      <c r="F28" s="4">
        <v>133</v>
      </c>
      <c r="G28" s="4">
        <v>134</v>
      </c>
      <c r="H28" s="4">
        <v>154</v>
      </c>
      <c r="I28" s="4">
        <v>158</v>
      </c>
      <c r="J28" s="39">
        <v>153</v>
      </c>
      <c r="K28" s="12">
        <f t="shared" si="1"/>
        <v>140</v>
      </c>
    </row>
    <row r="29" spans="1:11" ht="12" customHeight="1" x14ac:dyDescent="0.2">
      <c r="A29" s="7" t="str">
        <f>'Pregnant Women Participating'!A29</f>
        <v>Eastern Cherokee, NC</v>
      </c>
      <c r="B29" s="12">
        <v>96</v>
      </c>
      <c r="C29" s="4">
        <v>93</v>
      </c>
      <c r="D29" s="4">
        <v>89</v>
      </c>
      <c r="E29" s="4">
        <v>106</v>
      </c>
      <c r="F29" s="4">
        <v>110</v>
      </c>
      <c r="G29" s="4">
        <v>106</v>
      </c>
      <c r="H29" s="4">
        <v>108</v>
      </c>
      <c r="I29" s="4">
        <v>106</v>
      </c>
      <c r="J29" s="39">
        <v>106</v>
      </c>
      <c r="K29" s="12">
        <f t="shared" si="1"/>
        <v>102.22222222222223</v>
      </c>
    </row>
    <row r="30" spans="1:11" ht="12" customHeight="1" x14ac:dyDescent="0.2">
      <c r="A30" s="7" t="str">
        <f>'Pregnant Women Participating'!A30</f>
        <v>Illinois</v>
      </c>
      <c r="B30" s="12">
        <v>38061</v>
      </c>
      <c r="C30" s="4">
        <v>37416</v>
      </c>
      <c r="D30" s="4">
        <v>36785</v>
      </c>
      <c r="E30" s="4">
        <v>37577</v>
      </c>
      <c r="F30" s="4">
        <v>38502</v>
      </c>
      <c r="G30" s="4">
        <v>39021</v>
      </c>
      <c r="H30" s="4">
        <v>39517</v>
      </c>
      <c r="I30" s="4">
        <v>39878</v>
      </c>
      <c r="J30" s="39">
        <v>39542</v>
      </c>
      <c r="K30" s="12">
        <f t="shared" si="1"/>
        <v>38477.666666666664</v>
      </c>
    </row>
    <row r="31" spans="1:11" ht="12" customHeight="1" x14ac:dyDescent="0.2">
      <c r="A31" s="7" t="str">
        <f>'Pregnant Women Participating'!A31</f>
        <v>Indiana</v>
      </c>
      <c r="B31" s="12">
        <v>33468</v>
      </c>
      <c r="C31" s="4">
        <v>33187</v>
      </c>
      <c r="D31" s="4">
        <v>32678</v>
      </c>
      <c r="E31" s="4">
        <v>33130</v>
      </c>
      <c r="F31" s="4">
        <v>33460</v>
      </c>
      <c r="G31" s="4">
        <v>33848</v>
      </c>
      <c r="H31" s="4">
        <v>34014</v>
      </c>
      <c r="I31" s="4">
        <v>34326</v>
      </c>
      <c r="J31" s="39">
        <v>33947</v>
      </c>
      <c r="K31" s="12">
        <f t="shared" si="1"/>
        <v>33562</v>
      </c>
    </row>
    <row r="32" spans="1:11" ht="12" customHeight="1" x14ac:dyDescent="0.2">
      <c r="A32" s="7" t="str">
        <f>'Pregnant Women Participating'!A32</f>
        <v>Iowa</v>
      </c>
      <c r="B32" s="12">
        <v>12530</v>
      </c>
      <c r="C32" s="4">
        <v>12489</v>
      </c>
      <c r="D32" s="4">
        <v>12273</v>
      </c>
      <c r="E32" s="4">
        <v>13382</v>
      </c>
      <c r="F32" s="4">
        <v>13448</v>
      </c>
      <c r="G32" s="4">
        <v>13407</v>
      </c>
      <c r="H32" s="4">
        <v>13526</v>
      </c>
      <c r="I32" s="4">
        <v>13579</v>
      </c>
      <c r="J32" s="39">
        <v>13452</v>
      </c>
      <c r="K32" s="12">
        <f t="shared" si="1"/>
        <v>13120.666666666666</v>
      </c>
    </row>
    <row r="33" spans="1:11" ht="12" customHeight="1" x14ac:dyDescent="0.2">
      <c r="A33" s="7" t="str">
        <f>'Pregnant Women Participating'!A33</f>
        <v>Michigan</v>
      </c>
      <c r="B33" s="12">
        <v>39662</v>
      </c>
      <c r="C33" s="4">
        <v>38946</v>
      </c>
      <c r="D33" s="4">
        <v>37846</v>
      </c>
      <c r="E33" s="4">
        <v>37756</v>
      </c>
      <c r="F33" s="4">
        <v>38204</v>
      </c>
      <c r="G33" s="4">
        <v>38150</v>
      </c>
      <c r="H33" s="4">
        <v>38416</v>
      </c>
      <c r="I33" s="4">
        <v>38727</v>
      </c>
      <c r="J33" s="39">
        <v>38468</v>
      </c>
      <c r="K33" s="12">
        <f t="shared" si="1"/>
        <v>38463.888888888891</v>
      </c>
    </row>
    <row r="34" spans="1:11" ht="12" customHeight="1" x14ac:dyDescent="0.2">
      <c r="A34" s="7" t="str">
        <f>'Pregnant Women Participating'!A34</f>
        <v>Minnesota</v>
      </c>
      <c r="B34" s="12">
        <v>21724</v>
      </c>
      <c r="C34" s="4">
        <v>21549</v>
      </c>
      <c r="D34" s="4">
        <v>21605</v>
      </c>
      <c r="E34" s="4">
        <v>21815</v>
      </c>
      <c r="F34" s="4">
        <v>21779</v>
      </c>
      <c r="G34" s="4">
        <v>21813</v>
      </c>
      <c r="H34" s="4">
        <v>21987</v>
      </c>
      <c r="I34" s="4">
        <v>22243</v>
      </c>
      <c r="J34" s="39">
        <v>21802</v>
      </c>
      <c r="K34" s="12">
        <f t="shared" si="1"/>
        <v>21813</v>
      </c>
    </row>
    <row r="35" spans="1:11" ht="12" customHeight="1" x14ac:dyDescent="0.2">
      <c r="A35" s="7" t="str">
        <f>'Pregnant Women Participating'!A35</f>
        <v>Ohio</v>
      </c>
      <c r="B35" s="12">
        <v>42020</v>
      </c>
      <c r="C35" s="4">
        <v>41600</v>
      </c>
      <c r="D35" s="4">
        <v>40330</v>
      </c>
      <c r="E35" s="4">
        <v>40718</v>
      </c>
      <c r="F35" s="4">
        <v>41018</v>
      </c>
      <c r="G35" s="4">
        <v>41079</v>
      </c>
      <c r="H35" s="4">
        <v>41494</v>
      </c>
      <c r="I35" s="4">
        <v>41938</v>
      </c>
      <c r="J35" s="39">
        <v>41678</v>
      </c>
      <c r="K35" s="12">
        <f t="shared" si="1"/>
        <v>41319.444444444445</v>
      </c>
    </row>
    <row r="36" spans="1:11" ht="12" customHeight="1" x14ac:dyDescent="0.2">
      <c r="A36" s="7" t="str">
        <f>'Pregnant Women Participating'!A36</f>
        <v>Wisconsin</v>
      </c>
      <c r="B36" s="12">
        <v>18813</v>
      </c>
      <c r="C36" s="4">
        <v>18851</v>
      </c>
      <c r="D36" s="4">
        <v>18459</v>
      </c>
      <c r="E36" s="4">
        <v>18690</v>
      </c>
      <c r="F36" s="4">
        <v>18745</v>
      </c>
      <c r="G36" s="4">
        <v>18857</v>
      </c>
      <c r="H36" s="4">
        <v>19033</v>
      </c>
      <c r="I36" s="4">
        <v>19150</v>
      </c>
      <c r="J36" s="39">
        <v>18913</v>
      </c>
      <c r="K36" s="12">
        <f t="shared" si="1"/>
        <v>18834.555555555555</v>
      </c>
    </row>
    <row r="37" spans="1:11" ht="12" customHeight="1" x14ac:dyDescent="0.2">
      <c r="A37" s="7" t="str">
        <f>'Pregnant Women Participating'!A37</f>
        <v>Arizona</v>
      </c>
      <c r="B37" s="12">
        <v>29154</v>
      </c>
      <c r="C37" s="4">
        <v>28797</v>
      </c>
      <c r="D37" s="4">
        <v>27761</v>
      </c>
      <c r="E37" s="4">
        <v>28136</v>
      </c>
      <c r="F37" s="4">
        <v>28594</v>
      </c>
      <c r="G37" s="4">
        <v>29268</v>
      </c>
      <c r="H37" s="4">
        <v>29944</v>
      </c>
      <c r="I37" s="4">
        <v>30208</v>
      </c>
      <c r="J37" s="39">
        <v>30480</v>
      </c>
      <c r="K37" s="12">
        <f t="shared" si="1"/>
        <v>29149.111111111109</v>
      </c>
    </row>
    <row r="38" spans="1:11" ht="12" customHeight="1" x14ac:dyDescent="0.2">
      <c r="A38" s="7" t="str">
        <f>'Pregnant Women Participating'!A38</f>
        <v>Arkansas</v>
      </c>
      <c r="B38" s="12">
        <v>14473</v>
      </c>
      <c r="C38" s="4">
        <v>14787</v>
      </c>
      <c r="D38" s="4">
        <v>14278</v>
      </c>
      <c r="E38" s="4">
        <v>14606</v>
      </c>
      <c r="F38" s="4">
        <v>14936</v>
      </c>
      <c r="G38" s="4">
        <v>15125</v>
      </c>
      <c r="H38" s="4">
        <v>15439</v>
      </c>
      <c r="I38" s="4">
        <v>15497</v>
      </c>
      <c r="J38" s="39">
        <v>15494</v>
      </c>
      <c r="K38" s="12">
        <f t="shared" si="1"/>
        <v>14959.444444444445</v>
      </c>
    </row>
    <row r="39" spans="1:11" ht="12" customHeight="1" x14ac:dyDescent="0.2">
      <c r="A39" s="7" t="str">
        <f>'Pregnant Women Participating'!A39</f>
        <v>Louisiana</v>
      </c>
      <c r="B39" s="12">
        <v>26372</v>
      </c>
      <c r="C39" s="4">
        <v>25928</v>
      </c>
      <c r="D39" s="4">
        <v>25342</v>
      </c>
      <c r="E39" s="4">
        <v>25161</v>
      </c>
      <c r="F39" s="4">
        <v>25199</v>
      </c>
      <c r="G39" s="4">
        <v>25448</v>
      </c>
      <c r="H39" s="4">
        <v>25845</v>
      </c>
      <c r="I39" s="4">
        <v>25995</v>
      </c>
      <c r="J39" s="39">
        <v>25979</v>
      </c>
      <c r="K39" s="12">
        <f t="shared" si="1"/>
        <v>25696.555555555555</v>
      </c>
    </row>
    <row r="40" spans="1:11" ht="12" customHeight="1" x14ac:dyDescent="0.2">
      <c r="A40" s="7" t="str">
        <f>'Pregnant Women Participating'!A40</f>
        <v>New Mexico</v>
      </c>
      <c r="B40" s="12">
        <v>9257</v>
      </c>
      <c r="C40" s="4">
        <v>9086</v>
      </c>
      <c r="D40" s="4">
        <v>8859</v>
      </c>
      <c r="E40" s="4">
        <v>9019</v>
      </c>
      <c r="F40" s="4">
        <v>9202</v>
      </c>
      <c r="G40" s="4">
        <v>9142</v>
      </c>
      <c r="H40" s="4">
        <v>9319</v>
      </c>
      <c r="I40" s="4">
        <v>9345</v>
      </c>
      <c r="J40" s="39">
        <v>9296</v>
      </c>
      <c r="K40" s="12">
        <f t="shared" si="1"/>
        <v>9169.4444444444453</v>
      </c>
    </row>
    <row r="41" spans="1:11" ht="12" customHeight="1" x14ac:dyDescent="0.2">
      <c r="A41" s="7" t="str">
        <f>'Pregnant Women Participating'!A41</f>
        <v>Oklahoma</v>
      </c>
      <c r="B41" s="12">
        <v>17550</v>
      </c>
      <c r="C41" s="4">
        <v>17386</v>
      </c>
      <c r="D41" s="4">
        <v>17072</v>
      </c>
      <c r="E41" s="4">
        <v>17416</v>
      </c>
      <c r="F41" s="4">
        <v>17614</v>
      </c>
      <c r="G41" s="4">
        <v>17726</v>
      </c>
      <c r="H41" s="4">
        <v>17793</v>
      </c>
      <c r="I41" s="4">
        <v>17828</v>
      </c>
      <c r="J41" s="39">
        <v>17715</v>
      </c>
      <c r="K41" s="12">
        <f t="shared" si="1"/>
        <v>17566.666666666668</v>
      </c>
    </row>
    <row r="42" spans="1:11" ht="12" customHeight="1" x14ac:dyDescent="0.2">
      <c r="A42" s="7" t="str">
        <f>'Pregnant Women Participating'!A42</f>
        <v>Texas</v>
      </c>
      <c r="B42" s="12">
        <v>210246</v>
      </c>
      <c r="C42" s="4">
        <v>205591</v>
      </c>
      <c r="D42" s="4">
        <v>200299</v>
      </c>
      <c r="E42" s="4">
        <v>203570</v>
      </c>
      <c r="F42" s="4">
        <v>206003</v>
      </c>
      <c r="G42" s="4">
        <v>206957</v>
      </c>
      <c r="H42" s="4">
        <v>209539</v>
      </c>
      <c r="I42" s="4">
        <v>211760</v>
      </c>
      <c r="J42" s="39">
        <v>212111</v>
      </c>
      <c r="K42" s="12">
        <f t="shared" si="1"/>
        <v>207341.77777777778</v>
      </c>
    </row>
    <row r="43" spans="1:11" ht="12" customHeight="1" x14ac:dyDescent="0.2">
      <c r="A43" s="7" t="str">
        <f>'Pregnant Women Participating'!A43</f>
        <v>Utah</v>
      </c>
      <c r="B43" s="12">
        <v>10766</v>
      </c>
      <c r="C43" s="4">
        <v>10773</v>
      </c>
      <c r="D43" s="4">
        <v>10704</v>
      </c>
      <c r="E43" s="4">
        <v>10835</v>
      </c>
      <c r="F43" s="4">
        <v>10975</v>
      </c>
      <c r="G43" s="4">
        <v>10989</v>
      </c>
      <c r="H43" s="4">
        <v>11080</v>
      </c>
      <c r="I43" s="4">
        <v>11015</v>
      </c>
      <c r="J43" s="39">
        <v>10976</v>
      </c>
      <c r="K43" s="12">
        <f t="shared" si="1"/>
        <v>10901.444444444445</v>
      </c>
    </row>
    <row r="44" spans="1:11" ht="12" customHeight="1" x14ac:dyDescent="0.2">
      <c r="A44" s="7" t="str">
        <f>'Pregnant Women Participating'!A44</f>
        <v>Inter-Tribal Council, AZ</v>
      </c>
      <c r="B44" s="12">
        <v>1092</v>
      </c>
      <c r="C44" s="4">
        <v>1045</v>
      </c>
      <c r="D44" s="4">
        <v>1077</v>
      </c>
      <c r="E44" s="4">
        <v>1116</v>
      </c>
      <c r="F44" s="4">
        <v>1131</v>
      </c>
      <c r="G44" s="4">
        <v>1130</v>
      </c>
      <c r="H44" s="4">
        <v>1139</v>
      </c>
      <c r="I44" s="4">
        <v>1168</v>
      </c>
      <c r="J44" s="39">
        <v>1148</v>
      </c>
      <c r="K44" s="12">
        <f t="shared" si="1"/>
        <v>1116.2222222222222</v>
      </c>
    </row>
    <row r="45" spans="1:11" ht="12" customHeight="1" x14ac:dyDescent="0.2">
      <c r="A45" s="7" t="str">
        <f>'Pregnant Women Participating'!A45</f>
        <v>Navajo Nation, AZ</v>
      </c>
      <c r="B45" s="12">
        <v>959</v>
      </c>
      <c r="C45" s="4">
        <v>945</v>
      </c>
      <c r="D45" s="4">
        <v>902</v>
      </c>
      <c r="E45" s="4">
        <v>937</v>
      </c>
      <c r="F45" s="4">
        <v>886</v>
      </c>
      <c r="G45" s="4">
        <v>899</v>
      </c>
      <c r="H45" s="4">
        <v>913</v>
      </c>
      <c r="I45" s="4">
        <v>920</v>
      </c>
      <c r="J45" s="39">
        <v>909</v>
      </c>
      <c r="K45" s="12">
        <f t="shared" si="1"/>
        <v>918.88888888888891</v>
      </c>
    </row>
    <row r="46" spans="1:11" ht="12" customHeight="1" x14ac:dyDescent="0.2">
      <c r="A46" s="7" t="str">
        <f>'Pregnant Women Participating'!A46</f>
        <v>Acoma, Canoncito &amp; Laguna, NM</v>
      </c>
      <c r="B46" s="12">
        <v>60</v>
      </c>
      <c r="C46" s="4">
        <v>68</v>
      </c>
      <c r="D46" s="4">
        <v>65</v>
      </c>
      <c r="E46" s="4">
        <v>74</v>
      </c>
      <c r="F46" s="4">
        <v>71</v>
      </c>
      <c r="G46" s="4">
        <v>73</v>
      </c>
      <c r="H46" s="4">
        <v>71</v>
      </c>
      <c r="I46" s="4">
        <v>75</v>
      </c>
      <c r="J46" s="39">
        <v>75</v>
      </c>
      <c r="K46" s="12">
        <f t="shared" si="1"/>
        <v>70.222222222222229</v>
      </c>
    </row>
    <row r="47" spans="1:11" ht="12" customHeight="1" x14ac:dyDescent="0.2">
      <c r="A47" s="7" t="str">
        <f>'Pregnant Women Participating'!A47</f>
        <v>Eight Northern Pueblos, NM</v>
      </c>
      <c r="B47" s="12">
        <v>63</v>
      </c>
      <c r="C47" s="4">
        <v>69</v>
      </c>
      <c r="D47" s="4">
        <v>68</v>
      </c>
      <c r="E47" s="4">
        <v>57</v>
      </c>
      <c r="F47" s="4">
        <v>59</v>
      </c>
      <c r="G47" s="4">
        <v>59</v>
      </c>
      <c r="H47" s="4">
        <v>70</v>
      </c>
      <c r="I47" s="4">
        <v>67</v>
      </c>
      <c r="J47" s="39">
        <v>60</v>
      </c>
      <c r="K47" s="12">
        <f t="shared" si="1"/>
        <v>63.555555555555557</v>
      </c>
    </row>
    <row r="48" spans="1:11" ht="12" customHeight="1" x14ac:dyDescent="0.2">
      <c r="A48" s="7" t="str">
        <f>'Pregnant Women Participating'!A48</f>
        <v>Five Sandoval Pueblos, NM</v>
      </c>
      <c r="B48" s="12">
        <v>28</v>
      </c>
      <c r="C48" s="4">
        <v>27</v>
      </c>
      <c r="D48" s="4">
        <v>24</v>
      </c>
      <c r="E48" s="4">
        <v>23</v>
      </c>
      <c r="F48" s="4">
        <v>21</v>
      </c>
      <c r="G48" s="4">
        <v>24</v>
      </c>
      <c r="H48" s="4">
        <v>25</v>
      </c>
      <c r="I48" s="4">
        <v>22</v>
      </c>
      <c r="J48" s="39">
        <v>22</v>
      </c>
      <c r="K48" s="12">
        <f t="shared" si="1"/>
        <v>24</v>
      </c>
    </row>
    <row r="49" spans="1:11" ht="12" customHeight="1" x14ac:dyDescent="0.2">
      <c r="A49" s="7" t="str">
        <f>'Pregnant Women Participating'!A49</f>
        <v>Isleta Pueblo, NM</v>
      </c>
      <c r="B49" s="12">
        <v>206</v>
      </c>
      <c r="C49" s="4">
        <v>224</v>
      </c>
      <c r="D49" s="4">
        <v>211</v>
      </c>
      <c r="E49" s="4">
        <v>210</v>
      </c>
      <c r="F49" s="4">
        <v>209</v>
      </c>
      <c r="G49" s="4">
        <v>202</v>
      </c>
      <c r="H49" s="4">
        <v>208</v>
      </c>
      <c r="I49" s="4">
        <v>225</v>
      </c>
      <c r="J49" s="39">
        <v>222</v>
      </c>
      <c r="K49" s="12">
        <f t="shared" si="1"/>
        <v>213</v>
      </c>
    </row>
    <row r="50" spans="1:11" ht="12" customHeight="1" x14ac:dyDescent="0.2">
      <c r="A50" s="7" t="str">
        <f>'Pregnant Women Participating'!A50</f>
        <v>San Felipe Pueblo, NM</v>
      </c>
      <c r="B50" s="12">
        <v>44</v>
      </c>
      <c r="C50" s="4">
        <v>48</v>
      </c>
      <c r="D50" s="4">
        <v>34</v>
      </c>
      <c r="E50" s="4">
        <v>48</v>
      </c>
      <c r="F50" s="4">
        <v>46</v>
      </c>
      <c r="G50" s="4">
        <v>48</v>
      </c>
      <c r="H50" s="4">
        <v>50</v>
      </c>
      <c r="I50" s="4">
        <v>51</v>
      </c>
      <c r="J50" s="39">
        <v>51</v>
      </c>
      <c r="K50" s="12">
        <f t="shared" si="1"/>
        <v>46.666666666666664</v>
      </c>
    </row>
    <row r="51" spans="1:11" ht="12" customHeight="1" x14ac:dyDescent="0.2">
      <c r="A51" s="7" t="str">
        <f>'Pregnant Women Participating'!A51</f>
        <v>Santo Domingo Tribe, NM</v>
      </c>
      <c r="B51" s="12">
        <v>26</v>
      </c>
      <c r="C51" s="4">
        <v>26</v>
      </c>
      <c r="D51" s="4">
        <v>23</v>
      </c>
      <c r="E51" s="4">
        <v>27</v>
      </c>
      <c r="F51" s="4">
        <v>33</v>
      </c>
      <c r="G51" s="4">
        <v>29</v>
      </c>
      <c r="H51" s="4">
        <v>27</v>
      </c>
      <c r="I51" s="4">
        <v>29</v>
      </c>
      <c r="J51" s="39">
        <v>28</v>
      </c>
      <c r="K51" s="12">
        <f t="shared" si="1"/>
        <v>27.555555555555557</v>
      </c>
    </row>
    <row r="52" spans="1:11" ht="12" customHeight="1" x14ac:dyDescent="0.2">
      <c r="A52" s="7" t="str">
        <f>'Pregnant Women Participating'!A52</f>
        <v>Zuni Pueblo, NM</v>
      </c>
      <c r="B52" s="12">
        <v>94</v>
      </c>
      <c r="C52" s="4">
        <v>95</v>
      </c>
      <c r="D52" s="4">
        <v>92</v>
      </c>
      <c r="E52" s="4">
        <v>99</v>
      </c>
      <c r="F52" s="4">
        <v>105</v>
      </c>
      <c r="G52" s="4">
        <v>106</v>
      </c>
      <c r="H52" s="4">
        <v>104</v>
      </c>
      <c r="I52" s="4">
        <v>109</v>
      </c>
      <c r="J52" s="39">
        <v>106</v>
      </c>
      <c r="K52" s="12">
        <f t="shared" si="1"/>
        <v>101.11111111111111</v>
      </c>
    </row>
    <row r="53" spans="1:11" ht="12" customHeight="1" x14ac:dyDescent="0.2">
      <c r="A53" s="7" t="str">
        <f>'Pregnant Women Participating'!A53</f>
        <v>Cherokee Nation, OK</v>
      </c>
      <c r="B53" s="12">
        <v>1733</v>
      </c>
      <c r="C53" s="4">
        <v>1770</v>
      </c>
      <c r="D53" s="4">
        <v>1776</v>
      </c>
      <c r="E53" s="4">
        <v>1735</v>
      </c>
      <c r="F53" s="4">
        <v>1721</v>
      </c>
      <c r="G53" s="4">
        <v>1679</v>
      </c>
      <c r="H53" s="4">
        <v>1632</v>
      </c>
      <c r="I53" s="4">
        <v>1628</v>
      </c>
      <c r="J53" s="39">
        <v>1591</v>
      </c>
      <c r="K53" s="12">
        <f t="shared" si="1"/>
        <v>1696.1111111111111</v>
      </c>
    </row>
    <row r="54" spans="1:11" ht="12" customHeight="1" x14ac:dyDescent="0.2">
      <c r="A54" s="7" t="str">
        <f>'Pregnant Women Participating'!A54</f>
        <v>Chickasaw Nation, OK</v>
      </c>
      <c r="B54" s="12">
        <v>864</v>
      </c>
      <c r="C54" s="4">
        <v>834</v>
      </c>
      <c r="D54" s="4">
        <v>824</v>
      </c>
      <c r="E54" s="4">
        <v>850</v>
      </c>
      <c r="F54" s="4">
        <v>837</v>
      </c>
      <c r="G54" s="4">
        <v>833</v>
      </c>
      <c r="H54" s="4">
        <v>869</v>
      </c>
      <c r="I54" s="4">
        <v>827</v>
      </c>
      <c r="J54" s="39">
        <v>816</v>
      </c>
      <c r="K54" s="12">
        <f t="shared" si="1"/>
        <v>839.33333333333337</v>
      </c>
    </row>
    <row r="55" spans="1:11" ht="12" customHeight="1" x14ac:dyDescent="0.2">
      <c r="A55" s="7" t="str">
        <f>'Pregnant Women Participating'!A55</f>
        <v>Choctaw Nation, OK</v>
      </c>
      <c r="B55" s="12">
        <v>1021</v>
      </c>
      <c r="C55" s="4">
        <v>988</v>
      </c>
      <c r="D55" s="4">
        <v>965</v>
      </c>
      <c r="E55" s="4">
        <v>983</v>
      </c>
      <c r="F55" s="4">
        <v>972</v>
      </c>
      <c r="G55" s="4">
        <v>1005</v>
      </c>
      <c r="H55" s="4">
        <v>1030</v>
      </c>
      <c r="I55" s="4">
        <v>1046</v>
      </c>
      <c r="J55" s="39">
        <v>1025</v>
      </c>
      <c r="K55" s="12">
        <f t="shared" si="1"/>
        <v>1003.8888888888889</v>
      </c>
    </row>
    <row r="56" spans="1:11" ht="12" customHeight="1" x14ac:dyDescent="0.2">
      <c r="A56" s="7" t="str">
        <f>'Pregnant Women Participating'!A56</f>
        <v>Citizen Potawatomi Nation, OK</v>
      </c>
      <c r="B56" s="12">
        <v>314</v>
      </c>
      <c r="C56" s="4">
        <v>316</v>
      </c>
      <c r="D56" s="4">
        <v>306</v>
      </c>
      <c r="E56" s="4">
        <v>303</v>
      </c>
      <c r="F56" s="4">
        <v>282</v>
      </c>
      <c r="G56" s="4">
        <v>287</v>
      </c>
      <c r="H56" s="4">
        <v>283</v>
      </c>
      <c r="I56" s="4">
        <v>272</v>
      </c>
      <c r="J56" s="39">
        <v>287</v>
      </c>
      <c r="K56" s="12">
        <f t="shared" si="1"/>
        <v>294.44444444444446</v>
      </c>
    </row>
    <row r="57" spans="1:11" ht="12" customHeight="1" x14ac:dyDescent="0.2">
      <c r="A57" s="7" t="str">
        <f>'Pregnant Women Participating'!A57</f>
        <v>Inter-Tribal Council, OK</v>
      </c>
      <c r="B57" s="12">
        <v>111</v>
      </c>
      <c r="C57" s="4">
        <v>110</v>
      </c>
      <c r="D57" s="4">
        <v>105</v>
      </c>
      <c r="E57" s="4">
        <v>101</v>
      </c>
      <c r="F57" s="4">
        <v>109</v>
      </c>
      <c r="G57" s="4">
        <v>110</v>
      </c>
      <c r="H57" s="4">
        <v>111</v>
      </c>
      <c r="I57" s="4">
        <v>119</v>
      </c>
      <c r="J57" s="39">
        <v>123</v>
      </c>
      <c r="K57" s="12">
        <f t="shared" si="1"/>
        <v>111</v>
      </c>
    </row>
    <row r="58" spans="1:11" ht="12" customHeight="1" x14ac:dyDescent="0.2">
      <c r="A58" s="7" t="str">
        <f>'Pregnant Women Participating'!A58</f>
        <v>Muscogee Creek Nation, OK</v>
      </c>
      <c r="B58" s="12">
        <v>407</v>
      </c>
      <c r="C58" s="4">
        <v>404</v>
      </c>
      <c r="D58" s="4">
        <v>390</v>
      </c>
      <c r="E58" s="4">
        <v>377</v>
      </c>
      <c r="F58" s="4">
        <v>371</v>
      </c>
      <c r="G58" s="4">
        <v>364</v>
      </c>
      <c r="H58" s="4">
        <v>379</v>
      </c>
      <c r="I58" s="4">
        <v>373</v>
      </c>
      <c r="J58" s="39">
        <v>371</v>
      </c>
      <c r="K58" s="12">
        <f t="shared" si="1"/>
        <v>381.77777777777777</v>
      </c>
    </row>
    <row r="59" spans="1:11" ht="12" customHeight="1" x14ac:dyDescent="0.2">
      <c r="A59" s="7" t="str">
        <f>'Pregnant Women Participating'!A59</f>
        <v>Osage Tribal Council, OK</v>
      </c>
      <c r="B59" s="12">
        <v>624</v>
      </c>
      <c r="C59" s="4">
        <v>629</v>
      </c>
      <c r="D59" s="4">
        <v>600</v>
      </c>
      <c r="E59" s="4">
        <v>615</v>
      </c>
      <c r="F59" s="4">
        <v>619</v>
      </c>
      <c r="G59" s="4">
        <v>628</v>
      </c>
      <c r="H59" s="4">
        <v>626</v>
      </c>
      <c r="I59" s="4">
        <v>655</v>
      </c>
      <c r="J59" s="39">
        <v>634</v>
      </c>
      <c r="K59" s="12">
        <f t="shared" si="1"/>
        <v>625.55555555555554</v>
      </c>
    </row>
    <row r="60" spans="1:11" ht="12" customHeight="1" x14ac:dyDescent="0.2">
      <c r="A60" s="7" t="str">
        <f>'Pregnant Women Participating'!A60</f>
        <v>Otoe-Missouria Tribe, OK</v>
      </c>
      <c r="B60" s="12">
        <v>63</v>
      </c>
      <c r="C60" s="4">
        <v>57</v>
      </c>
      <c r="D60" s="4">
        <v>54</v>
      </c>
      <c r="E60" s="4">
        <v>56</v>
      </c>
      <c r="F60" s="4">
        <v>57</v>
      </c>
      <c r="G60" s="4">
        <v>60</v>
      </c>
      <c r="H60" s="4">
        <v>64</v>
      </c>
      <c r="I60" s="4">
        <v>73</v>
      </c>
      <c r="J60" s="39">
        <v>70</v>
      </c>
      <c r="K60" s="12">
        <f t="shared" si="1"/>
        <v>61.555555555555557</v>
      </c>
    </row>
    <row r="61" spans="1:11" ht="12" customHeight="1" x14ac:dyDescent="0.2">
      <c r="A61" s="7" t="str">
        <f>'Pregnant Women Participating'!A61</f>
        <v>Wichita, Caddo &amp; Delaware (WCD), OK</v>
      </c>
      <c r="B61" s="12">
        <v>791</v>
      </c>
      <c r="C61" s="4">
        <v>788</v>
      </c>
      <c r="D61" s="4">
        <v>796</v>
      </c>
      <c r="E61" s="4">
        <v>803</v>
      </c>
      <c r="F61" s="4">
        <v>795</v>
      </c>
      <c r="G61" s="4">
        <v>799</v>
      </c>
      <c r="H61" s="4">
        <v>824</v>
      </c>
      <c r="I61" s="4">
        <v>855</v>
      </c>
      <c r="J61" s="39">
        <v>848</v>
      </c>
      <c r="K61" s="12">
        <f t="shared" si="1"/>
        <v>811</v>
      </c>
    </row>
    <row r="62" spans="1:11" ht="12" customHeight="1" x14ac:dyDescent="0.2">
      <c r="A62" s="7" t="str">
        <f>'Pregnant Women Participating'!A62</f>
        <v>Colorado</v>
      </c>
      <c r="B62" s="12">
        <v>20526</v>
      </c>
      <c r="C62" s="4">
        <v>20427</v>
      </c>
      <c r="D62" s="4">
        <v>20173</v>
      </c>
      <c r="E62" s="4">
        <v>20379</v>
      </c>
      <c r="F62" s="4">
        <v>20679</v>
      </c>
      <c r="G62" s="4">
        <v>20719</v>
      </c>
      <c r="H62" s="4">
        <v>20797</v>
      </c>
      <c r="I62" s="4">
        <v>21102</v>
      </c>
      <c r="J62" s="39">
        <v>21002</v>
      </c>
      <c r="K62" s="12">
        <f t="shared" si="1"/>
        <v>20644.888888888891</v>
      </c>
    </row>
    <row r="63" spans="1:11" ht="12" customHeight="1" x14ac:dyDescent="0.2">
      <c r="A63" s="7" t="str">
        <f>'Pregnant Women Participating'!A63</f>
        <v>Kansas</v>
      </c>
      <c r="B63" s="12">
        <v>10545</v>
      </c>
      <c r="C63" s="4">
        <v>10464</v>
      </c>
      <c r="D63" s="4">
        <v>10285</v>
      </c>
      <c r="E63" s="4">
        <v>10507</v>
      </c>
      <c r="F63" s="4">
        <v>10548</v>
      </c>
      <c r="G63" s="4">
        <v>10574</v>
      </c>
      <c r="H63" s="4">
        <v>10593</v>
      </c>
      <c r="I63" s="4">
        <v>10920</v>
      </c>
      <c r="J63" s="39">
        <v>10821</v>
      </c>
      <c r="K63" s="12">
        <f t="shared" si="1"/>
        <v>10584.111111111111</v>
      </c>
    </row>
    <row r="64" spans="1:11" ht="12" customHeight="1" x14ac:dyDescent="0.2">
      <c r="A64" s="7" t="str">
        <f>'Pregnant Women Participating'!A64</f>
        <v>Missouri</v>
      </c>
      <c r="B64" s="12">
        <v>22613</v>
      </c>
      <c r="C64" s="4">
        <v>22573</v>
      </c>
      <c r="D64" s="4">
        <v>22046</v>
      </c>
      <c r="E64" s="4">
        <v>22198</v>
      </c>
      <c r="F64" s="4">
        <v>22691</v>
      </c>
      <c r="G64" s="4">
        <v>22825</v>
      </c>
      <c r="H64" s="4">
        <v>23209</v>
      </c>
      <c r="I64" s="4">
        <v>23475</v>
      </c>
      <c r="J64" s="39">
        <v>23210</v>
      </c>
      <c r="K64" s="12">
        <f t="shared" si="1"/>
        <v>22760</v>
      </c>
    </row>
    <row r="65" spans="1:11" ht="12" customHeight="1" x14ac:dyDescent="0.2">
      <c r="A65" s="7" t="str">
        <f>'Pregnant Women Participating'!A65</f>
        <v>Montana</v>
      </c>
      <c r="B65" s="12">
        <v>2979</v>
      </c>
      <c r="C65" s="4">
        <v>2938</v>
      </c>
      <c r="D65" s="4">
        <v>2882</v>
      </c>
      <c r="E65" s="4">
        <v>2910</v>
      </c>
      <c r="F65" s="4">
        <v>2884</v>
      </c>
      <c r="G65" s="4">
        <v>2897</v>
      </c>
      <c r="H65" s="4">
        <v>2951</v>
      </c>
      <c r="I65" s="4">
        <v>2886</v>
      </c>
      <c r="J65" s="39">
        <v>2835</v>
      </c>
      <c r="K65" s="12">
        <f t="shared" si="1"/>
        <v>2906.8888888888887</v>
      </c>
    </row>
    <row r="66" spans="1:11" ht="12" customHeight="1" x14ac:dyDescent="0.2">
      <c r="A66" s="7" t="str">
        <f>'Pregnant Women Participating'!A66</f>
        <v>Nebraska</v>
      </c>
      <c r="B66" s="12">
        <v>7521</v>
      </c>
      <c r="C66" s="4">
        <v>7523</v>
      </c>
      <c r="D66" s="4">
        <v>7439</v>
      </c>
      <c r="E66" s="4">
        <v>7433</v>
      </c>
      <c r="F66" s="4">
        <v>7628</v>
      </c>
      <c r="G66" s="4">
        <v>7757</v>
      </c>
      <c r="H66" s="4">
        <v>7949</v>
      </c>
      <c r="I66" s="4">
        <v>8015</v>
      </c>
      <c r="J66" s="39">
        <v>7806</v>
      </c>
      <c r="K66" s="12">
        <f t="shared" si="1"/>
        <v>7674.5555555555557</v>
      </c>
    </row>
    <row r="67" spans="1:11" ht="12" customHeight="1" x14ac:dyDescent="0.2">
      <c r="A67" s="7" t="str">
        <f>'Pregnant Women Participating'!A67</f>
        <v>North Dakota</v>
      </c>
      <c r="B67" s="12">
        <v>2081</v>
      </c>
      <c r="C67" s="4">
        <v>2068</v>
      </c>
      <c r="D67" s="4">
        <v>2002</v>
      </c>
      <c r="E67" s="4">
        <v>1977</v>
      </c>
      <c r="F67" s="4">
        <v>1966</v>
      </c>
      <c r="G67" s="4">
        <v>1948</v>
      </c>
      <c r="H67" s="4">
        <v>1974</v>
      </c>
      <c r="I67" s="4">
        <v>1970</v>
      </c>
      <c r="J67" s="39">
        <v>1991</v>
      </c>
      <c r="K67" s="12">
        <f t="shared" si="1"/>
        <v>1997.4444444444443</v>
      </c>
    </row>
    <row r="68" spans="1:11" ht="12" customHeight="1" x14ac:dyDescent="0.2">
      <c r="A68" s="7" t="str">
        <f>'Pregnant Women Participating'!A68</f>
        <v>South Dakota</v>
      </c>
      <c r="B68" s="12">
        <v>2803</v>
      </c>
      <c r="C68" s="4">
        <v>2730</v>
      </c>
      <c r="D68" s="4">
        <v>2672</v>
      </c>
      <c r="E68" s="4">
        <v>2767</v>
      </c>
      <c r="F68" s="4">
        <v>2729</v>
      </c>
      <c r="G68" s="4">
        <v>2750</v>
      </c>
      <c r="H68" s="4">
        <v>2852</v>
      </c>
      <c r="I68" s="4">
        <v>2909</v>
      </c>
      <c r="J68" s="39">
        <v>2847</v>
      </c>
      <c r="K68" s="12">
        <f t="shared" si="1"/>
        <v>2784.3333333333335</v>
      </c>
    </row>
    <row r="69" spans="1:11" ht="12" customHeight="1" x14ac:dyDescent="0.2">
      <c r="A69" s="7" t="str">
        <f>'Pregnant Women Participating'!A69</f>
        <v>Wyoming</v>
      </c>
      <c r="B69" s="12">
        <v>1707</v>
      </c>
      <c r="C69" s="4">
        <v>1647</v>
      </c>
      <c r="D69" s="4">
        <v>1596</v>
      </c>
      <c r="E69" s="4">
        <v>1627</v>
      </c>
      <c r="F69" s="4">
        <v>1641</v>
      </c>
      <c r="G69" s="4">
        <v>1623</v>
      </c>
      <c r="H69" s="4">
        <v>1610</v>
      </c>
      <c r="I69" s="4">
        <v>1637</v>
      </c>
      <c r="J69" s="39">
        <v>1615</v>
      </c>
      <c r="K69" s="12">
        <f t="shared" si="1"/>
        <v>1633.6666666666667</v>
      </c>
    </row>
    <row r="70" spans="1:11" ht="12" customHeight="1" x14ac:dyDescent="0.2">
      <c r="A70" s="7" t="str">
        <f>'Pregnant Women Participating'!A70</f>
        <v>Ute Mountain Ute Tribe, CO</v>
      </c>
      <c r="B70" s="12">
        <v>33</v>
      </c>
      <c r="C70" s="4">
        <v>31</v>
      </c>
      <c r="D70" s="4">
        <v>32</v>
      </c>
      <c r="E70" s="4">
        <v>34</v>
      </c>
      <c r="F70" s="4">
        <v>39</v>
      </c>
      <c r="G70" s="4">
        <v>31</v>
      </c>
      <c r="H70" s="4">
        <v>32</v>
      </c>
      <c r="I70" s="4">
        <v>30</v>
      </c>
      <c r="J70" s="39">
        <v>30</v>
      </c>
      <c r="K70" s="12">
        <f t="shared" si="1"/>
        <v>32.444444444444443</v>
      </c>
    </row>
    <row r="71" spans="1:11" ht="12" customHeight="1" x14ac:dyDescent="0.2">
      <c r="A71" s="7" t="str">
        <f>'Pregnant Women Participating'!A71</f>
        <v>Omaha Sioux, NE</v>
      </c>
      <c r="B71" s="12">
        <v>33</v>
      </c>
      <c r="C71" s="4">
        <v>26</v>
      </c>
      <c r="D71" s="4">
        <v>26</v>
      </c>
      <c r="E71" s="4">
        <v>33</v>
      </c>
      <c r="F71" s="4">
        <v>31</v>
      </c>
      <c r="G71" s="4">
        <v>34</v>
      </c>
      <c r="H71" s="4">
        <v>35</v>
      </c>
      <c r="I71" s="4">
        <v>35</v>
      </c>
      <c r="J71" s="39">
        <v>34</v>
      </c>
      <c r="K71" s="12">
        <f t="shared" si="1"/>
        <v>31.888888888888889</v>
      </c>
    </row>
    <row r="72" spans="1:11" ht="12" customHeight="1" x14ac:dyDescent="0.2">
      <c r="A72" s="7" t="str">
        <f>'Pregnant Women Participating'!A72</f>
        <v>Santee Sioux, NE</v>
      </c>
      <c r="B72" s="12">
        <v>13</v>
      </c>
      <c r="C72" s="4">
        <v>13</v>
      </c>
      <c r="D72" s="4">
        <v>11</v>
      </c>
      <c r="E72" s="4">
        <v>14</v>
      </c>
      <c r="F72" s="4">
        <v>12</v>
      </c>
      <c r="G72" s="4">
        <v>12</v>
      </c>
      <c r="H72" s="4">
        <v>15</v>
      </c>
      <c r="I72" s="4">
        <v>17</v>
      </c>
      <c r="J72" s="39">
        <v>17</v>
      </c>
      <c r="K72" s="12">
        <f t="shared" si="1"/>
        <v>13.777777777777779</v>
      </c>
    </row>
    <row r="73" spans="1:11" ht="12" customHeight="1" x14ac:dyDescent="0.2">
      <c r="A73" s="7" t="str">
        <f>'Pregnant Women Participating'!A73</f>
        <v>Winnebago Tribe, NE</v>
      </c>
      <c r="B73" s="12">
        <v>31</v>
      </c>
      <c r="C73" s="4">
        <v>26</v>
      </c>
      <c r="D73" s="4">
        <v>24</v>
      </c>
      <c r="E73" s="4">
        <v>21</v>
      </c>
      <c r="F73" s="4">
        <v>17</v>
      </c>
      <c r="G73" s="4">
        <v>18</v>
      </c>
      <c r="H73" s="4">
        <v>22</v>
      </c>
      <c r="I73" s="4">
        <v>16</v>
      </c>
      <c r="J73" s="39">
        <v>18</v>
      </c>
      <c r="K73" s="12">
        <f t="shared" si="1"/>
        <v>21.444444444444443</v>
      </c>
    </row>
    <row r="74" spans="1:11" ht="12" customHeight="1" x14ac:dyDescent="0.2">
      <c r="A74" s="7" t="str">
        <f>'Pregnant Women Participating'!A74</f>
        <v>Standing Rock Sioux Tribe, ND</v>
      </c>
      <c r="B74" s="12">
        <v>43</v>
      </c>
      <c r="C74" s="4">
        <v>46</v>
      </c>
      <c r="D74" s="4">
        <v>44</v>
      </c>
      <c r="E74" s="4">
        <v>47</v>
      </c>
      <c r="F74" s="4">
        <v>50</v>
      </c>
      <c r="G74" s="4">
        <v>44</v>
      </c>
      <c r="H74" s="4">
        <v>41</v>
      </c>
      <c r="I74" s="4">
        <v>40</v>
      </c>
      <c r="J74" s="39">
        <v>39</v>
      </c>
      <c r="K74" s="12">
        <f t="shared" si="1"/>
        <v>43.777777777777779</v>
      </c>
    </row>
    <row r="75" spans="1:11" ht="12" customHeight="1" x14ac:dyDescent="0.2">
      <c r="A75" s="7" t="str">
        <f>'Pregnant Women Participating'!A75</f>
        <v>Three Affiliated Tribes, ND</v>
      </c>
      <c r="B75" s="12">
        <v>20</v>
      </c>
      <c r="C75" s="4">
        <v>19</v>
      </c>
      <c r="D75" s="4">
        <v>16</v>
      </c>
      <c r="E75" s="4">
        <v>15</v>
      </c>
      <c r="F75" s="4">
        <v>16</v>
      </c>
      <c r="G75" s="4">
        <v>18</v>
      </c>
      <c r="H75" s="4">
        <v>20</v>
      </c>
      <c r="I75" s="4">
        <v>18</v>
      </c>
      <c r="J75" s="39">
        <v>20</v>
      </c>
      <c r="K75" s="12">
        <f t="shared" si="1"/>
        <v>18</v>
      </c>
    </row>
    <row r="76" spans="1:11" ht="12" customHeight="1" x14ac:dyDescent="0.2">
      <c r="A76" s="7" t="str">
        <f>'Pregnant Women Participating'!A76</f>
        <v>Cheyenne River Sioux, SD</v>
      </c>
      <c r="B76" s="12">
        <v>87</v>
      </c>
      <c r="C76" s="4">
        <v>91</v>
      </c>
      <c r="D76" s="4">
        <v>87</v>
      </c>
      <c r="E76" s="4">
        <v>86</v>
      </c>
      <c r="F76" s="4">
        <v>88</v>
      </c>
      <c r="G76" s="4">
        <v>76</v>
      </c>
      <c r="H76" s="4">
        <v>77</v>
      </c>
      <c r="I76" s="4">
        <v>78</v>
      </c>
      <c r="J76" s="39">
        <v>76</v>
      </c>
      <c r="K76" s="12">
        <f t="shared" si="1"/>
        <v>82.888888888888886</v>
      </c>
    </row>
    <row r="77" spans="1:11" ht="12" customHeight="1" x14ac:dyDescent="0.2">
      <c r="A77" s="7" t="str">
        <f>'Pregnant Women Participating'!A77</f>
        <v>Rosebud Sioux, SD</v>
      </c>
      <c r="B77" s="12">
        <v>195</v>
      </c>
      <c r="C77" s="4">
        <v>198</v>
      </c>
      <c r="D77" s="4">
        <v>163</v>
      </c>
      <c r="E77" s="4">
        <v>159</v>
      </c>
      <c r="F77" s="4">
        <v>131</v>
      </c>
      <c r="G77" s="4">
        <v>138</v>
      </c>
      <c r="H77" s="4">
        <v>146</v>
      </c>
      <c r="I77" s="4">
        <v>127</v>
      </c>
      <c r="J77" s="39">
        <v>136</v>
      </c>
      <c r="K77" s="12">
        <f t="shared" si="1"/>
        <v>154.77777777777777</v>
      </c>
    </row>
    <row r="78" spans="1:11" ht="12" customHeight="1" x14ac:dyDescent="0.2">
      <c r="A78" s="7" t="str">
        <f>'Pregnant Women Participating'!A78</f>
        <v>Northern Arapahoe, WY</v>
      </c>
      <c r="B78" s="12">
        <v>52</v>
      </c>
      <c r="C78" s="4">
        <v>50</v>
      </c>
      <c r="D78" s="4">
        <v>46</v>
      </c>
      <c r="E78" s="4">
        <v>49</v>
      </c>
      <c r="F78" s="4">
        <v>45</v>
      </c>
      <c r="G78" s="4">
        <v>48</v>
      </c>
      <c r="H78" s="4">
        <v>49</v>
      </c>
      <c r="I78" s="4">
        <v>48</v>
      </c>
      <c r="J78" s="39">
        <v>53</v>
      </c>
      <c r="K78" s="12">
        <f t="shared" si="1"/>
        <v>48.888888888888886</v>
      </c>
    </row>
    <row r="79" spans="1:11" ht="12" customHeight="1" x14ac:dyDescent="0.2">
      <c r="A79" s="7" t="str">
        <f>'Pregnant Women Participating'!A79</f>
        <v>Shoshone Tribe, WY</v>
      </c>
      <c r="B79" s="12">
        <v>26</v>
      </c>
      <c r="C79" s="4">
        <v>24</v>
      </c>
      <c r="D79" s="4">
        <v>22</v>
      </c>
      <c r="E79" s="4">
        <v>20</v>
      </c>
      <c r="F79" s="4">
        <v>17</v>
      </c>
      <c r="G79" s="4">
        <v>18</v>
      </c>
      <c r="H79" s="4">
        <v>21</v>
      </c>
      <c r="I79" s="4">
        <v>22</v>
      </c>
      <c r="J79" s="39">
        <v>21</v>
      </c>
      <c r="K79" s="12">
        <f t="shared" si="1"/>
        <v>21.222222222222221</v>
      </c>
    </row>
    <row r="80" spans="1:11" ht="12" customHeight="1" x14ac:dyDescent="0.2">
      <c r="A80" s="8" t="str">
        <f>'Pregnant Women Participating'!A80</f>
        <v>Alaska</v>
      </c>
      <c r="B80" s="12">
        <v>3121</v>
      </c>
      <c r="C80" s="4">
        <v>3058</v>
      </c>
      <c r="D80" s="4">
        <v>2986</v>
      </c>
      <c r="E80" s="4">
        <v>3013</v>
      </c>
      <c r="F80" s="4">
        <v>3000</v>
      </c>
      <c r="G80" s="4">
        <v>3010</v>
      </c>
      <c r="H80" s="4">
        <v>3051</v>
      </c>
      <c r="I80" s="4">
        <v>3054</v>
      </c>
      <c r="J80" s="39">
        <v>3949</v>
      </c>
      <c r="K80" s="12">
        <f t="shared" si="1"/>
        <v>3138</v>
      </c>
    </row>
    <row r="81" spans="1:11" ht="12" customHeight="1" x14ac:dyDescent="0.2">
      <c r="A81" s="8" t="str">
        <f>'Pregnant Women Participating'!A81</f>
        <v>American Samoa</v>
      </c>
      <c r="B81" s="12">
        <v>758</v>
      </c>
      <c r="C81" s="4">
        <v>754</v>
      </c>
      <c r="D81" s="4">
        <v>752</v>
      </c>
      <c r="E81" s="4">
        <v>797</v>
      </c>
      <c r="F81" s="4">
        <v>792</v>
      </c>
      <c r="G81" s="4">
        <v>778</v>
      </c>
      <c r="H81" s="4">
        <v>766</v>
      </c>
      <c r="I81" s="4">
        <v>774</v>
      </c>
      <c r="J81" s="39">
        <v>760</v>
      </c>
      <c r="K81" s="12">
        <f t="shared" si="1"/>
        <v>770.11111111111109</v>
      </c>
    </row>
    <row r="82" spans="1:11" ht="12" customHeight="1" x14ac:dyDescent="0.2">
      <c r="A82" s="8" t="str">
        <f>'Pregnant Women Participating'!A82</f>
        <v>California</v>
      </c>
      <c r="B82" s="12">
        <v>207877</v>
      </c>
      <c r="C82" s="4">
        <v>206210</v>
      </c>
      <c r="D82" s="4">
        <v>203698</v>
      </c>
      <c r="E82" s="4">
        <v>208488</v>
      </c>
      <c r="F82" s="4">
        <v>209436</v>
      </c>
      <c r="G82" s="4">
        <v>210407</v>
      </c>
      <c r="H82" s="4">
        <v>212116</v>
      </c>
      <c r="I82" s="4">
        <v>213196</v>
      </c>
      <c r="J82" s="39">
        <v>210825</v>
      </c>
      <c r="K82" s="12">
        <f t="shared" si="1"/>
        <v>209139.22222222222</v>
      </c>
    </row>
    <row r="83" spans="1:11" ht="12" customHeight="1" x14ac:dyDescent="0.2">
      <c r="A83" s="8" t="str">
        <f>'Pregnant Women Participating'!A83</f>
        <v>Guam</v>
      </c>
      <c r="B83" s="12">
        <v>1180</v>
      </c>
      <c r="C83" s="4">
        <v>1206</v>
      </c>
      <c r="D83" s="4">
        <v>1211</v>
      </c>
      <c r="E83" s="4">
        <v>1229</v>
      </c>
      <c r="F83" s="4">
        <v>1244</v>
      </c>
      <c r="G83" s="4">
        <v>1258</v>
      </c>
      <c r="H83" s="4">
        <v>1238</v>
      </c>
      <c r="I83" s="4">
        <v>1233</v>
      </c>
      <c r="J83" s="39">
        <v>1215</v>
      </c>
      <c r="K83" s="12">
        <f t="shared" si="1"/>
        <v>1223.7777777777778</v>
      </c>
    </row>
    <row r="84" spans="1:11" ht="12" customHeight="1" x14ac:dyDescent="0.2">
      <c r="A84" s="8" t="str">
        <f>'Pregnant Women Participating'!A84</f>
        <v>Hawaii</v>
      </c>
      <c r="B84" s="12">
        <v>5304</v>
      </c>
      <c r="C84" s="4">
        <v>5299</v>
      </c>
      <c r="D84" s="4">
        <v>5250</v>
      </c>
      <c r="E84" s="4">
        <v>5370</v>
      </c>
      <c r="F84" s="4">
        <v>5384</v>
      </c>
      <c r="G84" s="4">
        <v>5409</v>
      </c>
      <c r="H84" s="4">
        <v>5509</v>
      </c>
      <c r="I84" s="4">
        <v>5609</v>
      </c>
      <c r="J84" s="39">
        <v>5569</v>
      </c>
      <c r="K84" s="12">
        <f t="shared" si="1"/>
        <v>5411.4444444444443</v>
      </c>
    </row>
    <row r="85" spans="1:11" ht="12" customHeight="1" x14ac:dyDescent="0.2">
      <c r="A85" s="8" t="str">
        <f>'Pregnant Women Participating'!A85</f>
        <v>Idaho</v>
      </c>
      <c r="B85" s="12">
        <v>6883</v>
      </c>
      <c r="C85" s="4">
        <v>6891</v>
      </c>
      <c r="D85" s="4">
        <v>6871</v>
      </c>
      <c r="E85" s="4">
        <v>6956</v>
      </c>
      <c r="F85" s="4">
        <v>7038</v>
      </c>
      <c r="G85" s="4">
        <v>7160</v>
      </c>
      <c r="H85" s="4">
        <v>7286</v>
      </c>
      <c r="I85" s="4">
        <v>7323</v>
      </c>
      <c r="J85" s="39">
        <v>7217</v>
      </c>
      <c r="K85" s="12">
        <f t="shared" si="1"/>
        <v>7069.4444444444443</v>
      </c>
    </row>
    <row r="86" spans="1:11" ht="12" customHeight="1" x14ac:dyDescent="0.2">
      <c r="A86" s="8" t="str">
        <f>'Pregnant Women Participating'!A86</f>
        <v>Nevada</v>
      </c>
      <c r="B86" s="12">
        <v>11853</v>
      </c>
      <c r="C86" s="4">
        <v>11862</v>
      </c>
      <c r="D86" s="4">
        <v>11656</v>
      </c>
      <c r="E86" s="4">
        <v>11741</v>
      </c>
      <c r="F86" s="4">
        <v>11839</v>
      </c>
      <c r="G86" s="4">
        <v>11819</v>
      </c>
      <c r="H86" s="4">
        <v>12043</v>
      </c>
      <c r="I86" s="4">
        <v>12066</v>
      </c>
      <c r="J86" s="39">
        <v>11859</v>
      </c>
      <c r="K86" s="12">
        <f t="shared" si="1"/>
        <v>11859.777777777777</v>
      </c>
    </row>
    <row r="87" spans="1:11" ht="12" customHeight="1" x14ac:dyDescent="0.2">
      <c r="A87" s="8" t="str">
        <f>'Pregnant Women Participating'!A87</f>
        <v>Oregon</v>
      </c>
      <c r="B87" s="12">
        <v>16781</v>
      </c>
      <c r="C87" s="4">
        <v>16599</v>
      </c>
      <c r="D87" s="4">
        <v>16391</v>
      </c>
      <c r="E87" s="4">
        <v>16643</v>
      </c>
      <c r="F87" s="4">
        <v>16837</v>
      </c>
      <c r="G87" s="4">
        <v>16995</v>
      </c>
      <c r="H87" s="4">
        <v>17128</v>
      </c>
      <c r="I87" s="4">
        <v>17330</v>
      </c>
      <c r="J87" s="39">
        <v>17093</v>
      </c>
      <c r="K87" s="12">
        <f t="shared" si="1"/>
        <v>16866.333333333332</v>
      </c>
    </row>
    <row r="88" spans="1:11" ht="12" customHeight="1" x14ac:dyDescent="0.2">
      <c r="A88" s="8" t="str">
        <f>'Pregnant Women Participating'!A88</f>
        <v>Washington</v>
      </c>
      <c r="B88" s="12">
        <v>28406</v>
      </c>
      <c r="C88" s="4">
        <v>28221</v>
      </c>
      <c r="D88" s="4">
        <v>27897</v>
      </c>
      <c r="E88" s="4">
        <v>28611</v>
      </c>
      <c r="F88" s="4">
        <v>28933</v>
      </c>
      <c r="G88" s="4">
        <v>29275</v>
      </c>
      <c r="H88" s="4">
        <v>29460</v>
      </c>
      <c r="I88" s="4">
        <v>29773</v>
      </c>
      <c r="J88" s="39">
        <v>29485</v>
      </c>
      <c r="K88" s="12">
        <f t="shared" si="1"/>
        <v>28895.666666666668</v>
      </c>
    </row>
    <row r="89" spans="1:11" ht="12" customHeight="1" x14ac:dyDescent="0.2">
      <c r="A89" s="8" t="str">
        <f>'Pregnant Women Participating'!A89</f>
        <v>Northern Marianas</v>
      </c>
      <c r="B89" s="12">
        <v>531</v>
      </c>
      <c r="C89" s="4">
        <v>534</v>
      </c>
      <c r="D89" s="4">
        <v>533</v>
      </c>
      <c r="E89" s="4">
        <v>536</v>
      </c>
      <c r="F89" s="4">
        <v>540</v>
      </c>
      <c r="G89" s="4">
        <v>558</v>
      </c>
      <c r="H89" s="4">
        <v>548</v>
      </c>
      <c r="I89" s="4">
        <v>548</v>
      </c>
      <c r="J89" s="39">
        <v>537</v>
      </c>
      <c r="K89" s="12">
        <f t="shared" si="1"/>
        <v>540.55555555555554</v>
      </c>
    </row>
    <row r="90" spans="1:11" ht="12" customHeight="1" x14ac:dyDescent="0.2">
      <c r="A90" s="8" t="str">
        <f>'Pregnant Women Participating'!A90</f>
        <v>Inter-Tribal Council, NV</v>
      </c>
      <c r="B90" s="12">
        <v>64</v>
      </c>
      <c r="C90" s="4">
        <v>49</v>
      </c>
      <c r="D90" s="4">
        <v>57</v>
      </c>
      <c r="E90" s="4">
        <v>59</v>
      </c>
      <c r="F90" s="4">
        <v>57</v>
      </c>
      <c r="G90" s="4">
        <v>64</v>
      </c>
      <c r="H90" s="4">
        <v>63</v>
      </c>
      <c r="I90" s="4">
        <v>66</v>
      </c>
      <c r="J90" s="39">
        <v>65</v>
      </c>
      <c r="K90" s="12">
        <f t="shared" si="1"/>
        <v>60.444444444444443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0"/>
  <sheetViews>
    <sheetView topLeftCell="A60" workbookViewId="0">
      <selection activeCell="C89" sqref="C89"/>
    </sheetView>
  </sheetViews>
  <sheetFormatPr defaultColWidth="9.140625" defaultRowHeight="12" x14ac:dyDescent="0.2"/>
  <cols>
    <col min="1" max="1" width="34.7109375" style="49" customWidth="1"/>
    <col min="2" max="9" width="11.7109375" style="49" customWidth="1"/>
    <col min="10" max="11" width="13.7109375" style="49" customWidth="1"/>
    <col min="12" max="16384" width="9.140625" style="49"/>
  </cols>
  <sheetData>
    <row r="1" spans="1:11" ht="24" customHeight="1" x14ac:dyDescent="0.2">
      <c r="A1" s="77" t="s">
        <v>124</v>
      </c>
      <c r="B1" s="17" t="s">
        <v>195</v>
      </c>
      <c r="C1" s="18" t="s">
        <v>196</v>
      </c>
      <c r="D1" s="18" t="s">
        <v>197</v>
      </c>
      <c r="E1" s="18" t="s">
        <v>198</v>
      </c>
      <c r="F1" s="18" t="s">
        <v>199</v>
      </c>
      <c r="G1" s="18" t="s">
        <v>200</v>
      </c>
      <c r="H1" s="18" t="s">
        <v>201</v>
      </c>
      <c r="I1" s="18" t="s">
        <v>202</v>
      </c>
      <c r="J1" s="18" t="s">
        <v>203</v>
      </c>
      <c r="K1" s="55" t="s">
        <v>204</v>
      </c>
    </row>
    <row r="2" spans="1:11" ht="12" customHeight="1" x14ac:dyDescent="0.2">
      <c r="A2" s="56" t="str">
        <f>'Pregnant Women Participating'!A2</f>
        <v>Connecticut</v>
      </c>
      <c r="B2" s="57">
        <v>1506</v>
      </c>
      <c r="C2" s="58">
        <v>1520</v>
      </c>
      <c r="D2" s="58">
        <v>1536</v>
      </c>
      <c r="E2" s="58">
        <v>1606</v>
      </c>
      <c r="F2" s="58">
        <v>1602</v>
      </c>
      <c r="G2" s="58">
        <v>1657</v>
      </c>
      <c r="H2" s="58">
        <v>1727</v>
      </c>
      <c r="I2" s="58">
        <v>1728</v>
      </c>
      <c r="J2" s="59">
        <v>1708</v>
      </c>
      <c r="K2" s="57">
        <f t="shared" ref="K2:K90" si="0">IF(SUM(B2:J2)&gt;0,AVERAGE(B2:J2),"0")</f>
        <v>1621.1111111111111</v>
      </c>
    </row>
    <row r="3" spans="1:11" ht="12" customHeight="1" x14ac:dyDescent="0.2">
      <c r="A3" s="56" t="str">
        <f>'Pregnant Women Participating'!A3</f>
        <v>Maine</v>
      </c>
      <c r="B3" s="57">
        <v>913</v>
      </c>
      <c r="C3" s="58">
        <v>943</v>
      </c>
      <c r="D3" s="58">
        <v>929</v>
      </c>
      <c r="E3" s="58">
        <v>925</v>
      </c>
      <c r="F3" s="58">
        <v>904</v>
      </c>
      <c r="G3" s="58">
        <v>931</v>
      </c>
      <c r="H3" s="58">
        <v>934</v>
      </c>
      <c r="I3" s="58">
        <v>940</v>
      </c>
      <c r="J3" s="59">
        <v>949</v>
      </c>
      <c r="K3" s="57">
        <f t="shared" si="0"/>
        <v>929.77777777777783</v>
      </c>
    </row>
    <row r="4" spans="1:11" ht="12" customHeight="1" x14ac:dyDescent="0.2">
      <c r="A4" s="56" t="str">
        <f>'Pregnant Women Participating'!A4</f>
        <v>Massachusetts</v>
      </c>
      <c r="B4" s="57">
        <v>4047</v>
      </c>
      <c r="C4" s="58">
        <v>4040</v>
      </c>
      <c r="D4" s="58">
        <v>4042</v>
      </c>
      <c r="E4" s="58">
        <v>4098</v>
      </c>
      <c r="F4" s="58">
        <v>4095</v>
      </c>
      <c r="G4" s="58">
        <v>4081</v>
      </c>
      <c r="H4" s="58">
        <v>4036</v>
      </c>
      <c r="I4" s="58">
        <v>4004</v>
      </c>
      <c r="J4" s="59">
        <v>3950</v>
      </c>
      <c r="K4" s="57">
        <f t="shared" si="0"/>
        <v>4043.6666666666665</v>
      </c>
    </row>
    <row r="5" spans="1:11" ht="12" customHeight="1" x14ac:dyDescent="0.2">
      <c r="A5" s="56" t="str">
        <f>'Pregnant Women Participating'!A5</f>
        <v>New Hampshire</v>
      </c>
      <c r="B5" s="57">
        <v>550</v>
      </c>
      <c r="C5" s="58">
        <v>574</v>
      </c>
      <c r="D5" s="58">
        <v>576</v>
      </c>
      <c r="E5" s="58">
        <v>572</v>
      </c>
      <c r="F5" s="58">
        <v>565</v>
      </c>
      <c r="G5" s="58">
        <v>584</v>
      </c>
      <c r="H5" s="58">
        <v>580</v>
      </c>
      <c r="I5" s="58">
        <v>597</v>
      </c>
      <c r="J5" s="59">
        <v>582</v>
      </c>
      <c r="K5" s="57">
        <f t="shared" si="0"/>
        <v>575.55555555555554</v>
      </c>
    </row>
    <row r="6" spans="1:11" ht="12" customHeight="1" x14ac:dyDescent="0.2">
      <c r="A6" s="56" t="str">
        <f>'Pregnant Women Participating'!A6</f>
        <v>New York</v>
      </c>
      <c r="B6" s="57">
        <v>13210</v>
      </c>
      <c r="C6" s="58">
        <v>13080</v>
      </c>
      <c r="D6" s="58">
        <v>13021</v>
      </c>
      <c r="E6" s="58">
        <v>13218</v>
      </c>
      <c r="F6" s="58">
        <v>13343</v>
      </c>
      <c r="G6" s="58">
        <v>13576</v>
      </c>
      <c r="H6" s="58">
        <v>13596</v>
      </c>
      <c r="I6" s="58">
        <v>13680</v>
      </c>
      <c r="J6" s="59">
        <v>13462</v>
      </c>
      <c r="K6" s="57">
        <f t="shared" si="0"/>
        <v>13354</v>
      </c>
    </row>
    <row r="7" spans="1:11" ht="12" customHeight="1" x14ac:dyDescent="0.2">
      <c r="A7" s="56" t="str">
        <f>'Pregnant Women Participating'!A7</f>
        <v>Rhode Island</v>
      </c>
      <c r="B7" s="57">
        <v>477</v>
      </c>
      <c r="C7" s="58">
        <v>466</v>
      </c>
      <c r="D7" s="58">
        <v>453</v>
      </c>
      <c r="E7" s="58">
        <v>467</v>
      </c>
      <c r="F7" s="58">
        <v>462</v>
      </c>
      <c r="G7" s="58">
        <v>475</v>
      </c>
      <c r="H7" s="58">
        <v>504</v>
      </c>
      <c r="I7" s="58">
        <v>478</v>
      </c>
      <c r="J7" s="59">
        <v>454</v>
      </c>
      <c r="K7" s="57">
        <f t="shared" si="0"/>
        <v>470.66666666666669</v>
      </c>
    </row>
    <row r="8" spans="1:11" ht="12" customHeight="1" x14ac:dyDescent="0.2">
      <c r="A8" s="56" t="str">
        <f>'Pregnant Women Participating'!A8</f>
        <v>Vermont</v>
      </c>
      <c r="B8" s="57">
        <v>654</v>
      </c>
      <c r="C8" s="58">
        <v>618</v>
      </c>
      <c r="D8" s="58">
        <v>616</v>
      </c>
      <c r="E8" s="58">
        <v>608</v>
      </c>
      <c r="F8" s="58">
        <v>645</v>
      </c>
      <c r="G8" s="58">
        <v>659</v>
      </c>
      <c r="H8" s="58">
        <v>649</v>
      </c>
      <c r="I8" s="58">
        <v>663</v>
      </c>
      <c r="J8" s="59">
        <v>660</v>
      </c>
      <c r="K8" s="57">
        <f t="shared" si="0"/>
        <v>641.33333333333337</v>
      </c>
    </row>
    <row r="9" spans="1:11" ht="12" customHeight="1" x14ac:dyDescent="0.2">
      <c r="A9" s="56" t="str">
        <f>'Pregnant Women Participating'!A9</f>
        <v>Virgin Islands</v>
      </c>
      <c r="B9" s="57">
        <v>67</v>
      </c>
      <c r="C9" s="58">
        <v>67</v>
      </c>
      <c r="D9" s="58">
        <v>70</v>
      </c>
      <c r="E9" s="58">
        <v>71</v>
      </c>
      <c r="F9" s="58">
        <v>68</v>
      </c>
      <c r="G9" s="58">
        <v>72</v>
      </c>
      <c r="H9" s="58">
        <v>70</v>
      </c>
      <c r="I9" s="58">
        <v>70</v>
      </c>
      <c r="J9" s="59">
        <v>71</v>
      </c>
      <c r="K9" s="57">
        <f t="shared" si="0"/>
        <v>69.555555555555557</v>
      </c>
    </row>
    <row r="10" spans="1:11" ht="12" customHeight="1" x14ac:dyDescent="0.2">
      <c r="A10" s="56" t="str">
        <f>'Pregnant Women Participating'!A10</f>
        <v>Indian Township, ME</v>
      </c>
      <c r="B10" s="57">
        <v>8</v>
      </c>
      <c r="C10" s="58">
        <v>7</v>
      </c>
      <c r="D10" s="58">
        <v>5</v>
      </c>
      <c r="E10" s="58">
        <v>4</v>
      </c>
      <c r="F10" s="58">
        <v>6</v>
      </c>
      <c r="G10" s="58">
        <v>6</v>
      </c>
      <c r="H10" s="58">
        <v>6</v>
      </c>
      <c r="I10" s="58">
        <v>6</v>
      </c>
      <c r="J10" s="59">
        <v>6</v>
      </c>
      <c r="K10" s="57">
        <f t="shared" si="0"/>
        <v>6</v>
      </c>
    </row>
    <row r="11" spans="1:11" ht="12" customHeight="1" x14ac:dyDescent="0.2">
      <c r="A11" s="56" t="str">
        <f>'Pregnant Women Participating'!A11</f>
        <v>Pleasant Point, ME</v>
      </c>
      <c r="B11" s="57">
        <v>1</v>
      </c>
      <c r="C11" s="58">
        <v>0</v>
      </c>
      <c r="D11" s="58">
        <v>3</v>
      </c>
      <c r="E11" s="58">
        <v>3</v>
      </c>
      <c r="F11" s="58">
        <v>3</v>
      </c>
      <c r="G11" s="58">
        <v>3</v>
      </c>
      <c r="H11" s="58">
        <v>3</v>
      </c>
      <c r="I11" s="58">
        <v>3</v>
      </c>
      <c r="J11" s="59">
        <v>0</v>
      </c>
      <c r="K11" s="57">
        <f t="shared" si="0"/>
        <v>2.1111111111111112</v>
      </c>
    </row>
    <row r="12" spans="1:11" ht="12" customHeight="1" x14ac:dyDescent="0.2">
      <c r="A12" s="56" t="str">
        <f>'Pregnant Women Participating'!A12</f>
        <v>Delaware</v>
      </c>
      <c r="B12" s="57">
        <v>470</v>
      </c>
      <c r="C12" s="58">
        <v>490</v>
      </c>
      <c r="D12" s="58">
        <v>491</v>
      </c>
      <c r="E12" s="58">
        <v>485</v>
      </c>
      <c r="F12" s="58">
        <v>497</v>
      </c>
      <c r="G12" s="58">
        <v>499</v>
      </c>
      <c r="H12" s="58">
        <v>502</v>
      </c>
      <c r="I12" s="58">
        <v>517</v>
      </c>
      <c r="J12" s="59">
        <v>521</v>
      </c>
      <c r="K12" s="57">
        <f t="shared" si="0"/>
        <v>496.88888888888891</v>
      </c>
    </row>
    <row r="13" spans="1:11" ht="12" customHeight="1" x14ac:dyDescent="0.2">
      <c r="A13" s="56" t="str">
        <f>'Pregnant Women Participating'!A13</f>
        <v>District of Columbia</v>
      </c>
      <c r="B13" s="57">
        <v>352</v>
      </c>
      <c r="C13" s="58">
        <v>357</v>
      </c>
      <c r="D13" s="58">
        <v>338</v>
      </c>
      <c r="E13" s="58">
        <v>340</v>
      </c>
      <c r="F13" s="58">
        <v>363</v>
      </c>
      <c r="G13" s="58">
        <v>353</v>
      </c>
      <c r="H13" s="58">
        <v>336</v>
      </c>
      <c r="I13" s="58">
        <v>330</v>
      </c>
      <c r="J13" s="59">
        <v>309</v>
      </c>
      <c r="K13" s="57">
        <f t="shared" si="0"/>
        <v>342</v>
      </c>
    </row>
    <row r="14" spans="1:11" ht="12" customHeight="1" x14ac:dyDescent="0.2">
      <c r="A14" s="56" t="str">
        <f>'Pregnant Women Participating'!A14</f>
        <v>Maryland</v>
      </c>
      <c r="B14" s="57">
        <v>4104</v>
      </c>
      <c r="C14" s="58">
        <v>4169</v>
      </c>
      <c r="D14" s="58">
        <v>4120</v>
      </c>
      <c r="E14" s="58">
        <v>4142</v>
      </c>
      <c r="F14" s="58">
        <v>4249</v>
      </c>
      <c r="G14" s="58">
        <v>4376</v>
      </c>
      <c r="H14" s="58">
        <v>4446</v>
      </c>
      <c r="I14" s="58">
        <v>4592</v>
      </c>
      <c r="J14" s="59">
        <v>4547</v>
      </c>
      <c r="K14" s="57">
        <f t="shared" si="0"/>
        <v>4305</v>
      </c>
    </row>
    <row r="15" spans="1:11" ht="12" customHeight="1" x14ac:dyDescent="0.2">
      <c r="A15" s="56" t="str">
        <f>'Pregnant Women Participating'!A15</f>
        <v>New Jersey</v>
      </c>
      <c r="B15" s="57">
        <v>5029</v>
      </c>
      <c r="C15" s="58">
        <v>5047</v>
      </c>
      <c r="D15" s="58">
        <v>4967</v>
      </c>
      <c r="E15" s="58">
        <v>5081</v>
      </c>
      <c r="F15" s="58">
        <v>5259</v>
      </c>
      <c r="G15" s="58">
        <v>5253</v>
      </c>
      <c r="H15" s="58">
        <v>5353</v>
      </c>
      <c r="I15" s="58">
        <v>5480</v>
      </c>
      <c r="J15" s="59">
        <v>5586</v>
      </c>
      <c r="K15" s="57">
        <f t="shared" si="0"/>
        <v>5228.333333333333</v>
      </c>
    </row>
    <row r="16" spans="1:11" ht="12" customHeight="1" x14ac:dyDescent="0.2">
      <c r="A16" s="56" t="str">
        <f>'Pregnant Women Participating'!A16</f>
        <v>Pennsylvania</v>
      </c>
      <c r="B16" s="57">
        <v>5287</v>
      </c>
      <c r="C16" s="58">
        <v>5354</v>
      </c>
      <c r="D16" s="58">
        <v>5269</v>
      </c>
      <c r="E16" s="58">
        <v>5397</v>
      </c>
      <c r="F16" s="58">
        <v>5438</v>
      </c>
      <c r="G16" s="58">
        <v>5588</v>
      </c>
      <c r="H16" s="58">
        <v>5684</v>
      </c>
      <c r="I16" s="58">
        <v>5728</v>
      </c>
      <c r="J16" s="59">
        <v>5649</v>
      </c>
      <c r="K16" s="57">
        <f t="shared" si="0"/>
        <v>5488.2222222222226</v>
      </c>
    </row>
    <row r="17" spans="1:11" ht="12" customHeight="1" x14ac:dyDescent="0.2">
      <c r="A17" s="56" t="str">
        <f>'Pregnant Women Participating'!A17</f>
        <v>Puerto Rico</v>
      </c>
      <c r="B17" s="57">
        <v>2996</v>
      </c>
      <c r="C17" s="58">
        <v>2872</v>
      </c>
      <c r="D17" s="58">
        <v>2804</v>
      </c>
      <c r="E17" s="58">
        <v>2786</v>
      </c>
      <c r="F17" s="58">
        <v>2828</v>
      </c>
      <c r="G17" s="58">
        <v>2781</v>
      </c>
      <c r="H17" s="58">
        <v>2802</v>
      </c>
      <c r="I17" s="58">
        <v>2753</v>
      </c>
      <c r="J17" s="59">
        <v>2718</v>
      </c>
      <c r="K17" s="57">
        <f t="shared" si="0"/>
        <v>2815.5555555555557</v>
      </c>
    </row>
    <row r="18" spans="1:11" ht="12" customHeight="1" x14ac:dyDescent="0.2">
      <c r="A18" s="56" t="str">
        <f>'Pregnant Women Participating'!A18</f>
        <v>Virginia</v>
      </c>
      <c r="B18" s="57">
        <v>3475</v>
      </c>
      <c r="C18" s="58">
        <v>3384</v>
      </c>
      <c r="D18" s="58">
        <v>3246</v>
      </c>
      <c r="E18" s="58">
        <v>3270</v>
      </c>
      <c r="F18" s="58">
        <v>3294</v>
      </c>
      <c r="G18" s="58">
        <v>3340</v>
      </c>
      <c r="H18" s="58">
        <v>3410</v>
      </c>
      <c r="I18" s="58">
        <v>3476</v>
      </c>
      <c r="J18" s="59">
        <v>3414</v>
      </c>
      <c r="K18" s="57">
        <f t="shared" si="0"/>
        <v>3367.6666666666665</v>
      </c>
    </row>
    <row r="19" spans="1:11" ht="12" customHeight="1" x14ac:dyDescent="0.2">
      <c r="A19" s="56" t="str">
        <f>'Pregnant Women Participating'!A19</f>
        <v>West Virginia</v>
      </c>
      <c r="B19" s="57">
        <v>1219</v>
      </c>
      <c r="C19" s="58">
        <v>1212</v>
      </c>
      <c r="D19" s="58">
        <v>1216</v>
      </c>
      <c r="E19" s="58">
        <v>1229</v>
      </c>
      <c r="F19" s="58">
        <v>1234</v>
      </c>
      <c r="G19" s="58">
        <v>1223</v>
      </c>
      <c r="H19" s="58">
        <v>1252</v>
      </c>
      <c r="I19" s="58">
        <v>1279</v>
      </c>
      <c r="J19" s="59">
        <v>1279</v>
      </c>
      <c r="K19" s="57">
        <f t="shared" si="0"/>
        <v>1238.1111111111111</v>
      </c>
    </row>
    <row r="20" spans="1:11" ht="12" customHeight="1" x14ac:dyDescent="0.2">
      <c r="A20" s="56" t="str">
        <f>'Pregnant Women Participating'!A20</f>
        <v>Alabama</v>
      </c>
      <c r="B20" s="57">
        <v>2377</v>
      </c>
      <c r="C20" s="58">
        <v>2287</v>
      </c>
      <c r="D20" s="58">
        <v>2240</v>
      </c>
      <c r="E20" s="58">
        <v>2193</v>
      </c>
      <c r="F20" s="58">
        <v>2242</v>
      </c>
      <c r="G20" s="58">
        <v>2296</v>
      </c>
      <c r="H20" s="58">
        <v>2275</v>
      </c>
      <c r="I20" s="58">
        <v>2296</v>
      </c>
      <c r="J20" s="59">
        <v>2270</v>
      </c>
      <c r="K20" s="57">
        <f t="shared" si="0"/>
        <v>2275.1111111111113</v>
      </c>
    </row>
    <row r="21" spans="1:11" ht="12" customHeight="1" x14ac:dyDescent="0.2">
      <c r="A21" s="56" t="str">
        <f>'Pregnant Women Participating'!A21</f>
        <v>Florida</v>
      </c>
      <c r="B21" s="57">
        <v>14197</v>
      </c>
      <c r="C21" s="58">
        <v>13996</v>
      </c>
      <c r="D21" s="58">
        <v>13710</v>
      </c>
      <c r="E21" s="58">
        <v>13779</v>
      </c>
      <c r="F21" s="58">
        <v>14142</v>
      </c>
      <c r="G21" s="58">
        <v>14027</v>
      </c>
      <c r="H21" s="58">
        <v>14434</v>
      </c>
      <c r="I21" s="58">
        <v>14432</v>
      </c>
      <c r="J21" s="59">
        <v>14231</v>
      </c>
      <c r="K21" s="57">
        <f t="shared" si="0"/>
        <v>14105.333333333334</v>
      </c>
    </row>
    <row r="22" spans="1:11" ht="12" customHeight="1" x14ac:dyDescent="0.2">
      <c r="A22" s="56" t="str">
        <f>'Pregnant Women Participating'!A22</f>
        <v>Georgia</v>
      </c>
      <c r="B22" s="57">
        <v>6482</v>
      </c>
      <c r="C22" s="58">
        <v>6420</v>
      </c>
      <c r="D22" s="58">
        <v>6281</v>
      </c>
      <c r="E22" s="58">
        <v>6317</v>
      </c>
      <c r="F22" s="58">
        <v>6383</v>
      </c>
      <c r="G22" s="58">
        <v>6536</v>
      </c>
      <c r="H22" s="58">
        <v>6613</v>
      </c>
      <c r="I22" s="58">
        <v>6715</v>
      </c>
      <c r="J22" s="59">
        <v>6802</v>
      </c>
      <c r="K22" s="57">
        <f t="shared" si="0"/>
        <v>6505.4444444444443</v>
      </c>
    </row>
    <row r="23" spans="1:11" ht="12" customHeight="1" x14ac:dyDescent="0.2">
      <c r="A23" s="56" t="str">
        <f>'Pregnant Women Participating'!A23</f>
        <v>Kentucky</v>
      </c>
      <c r="B23" s="57">
        <v>2505</v>
      </c>
      <c r="C23" s="58">
        <v>2469</v>
      </c>
      <c r="D23" s="58">
        <v>2479</v>
      </c>
      <c r="E23" s="58">
        <v>2531</v>
      </c>
      <c r="F23" s="58">
        <v>2595</v>
      </c>
      <c r="G23" s="58">
        <v>2643</v>
      </c>
      <c r="H23" s="58">
        <v>2735</v>
      </c>
      <c r="I23" s="58">
        <v>2744</v>
      </c>
      <c r="J23" s="59">
        <v>2708</v>
      </c>
      <c r="K23" s="57">
        <f t="shared" si="0"/>
        <v>2601</v>
      </c>
    </row>
    <row r="24" spans="1:11" ht="12" customHeight="1" x14ac:dyDescent="0.2">
      <c r="A24" s="56" t="str">
        <f>'Pregnant Women Participating'!A24</f>
        <v>Mississippi</v>
      </c>
      <c r="B24" s="57">
        <v>948</v>
      </c>
      <c r="C24" s="58">
        <v>969</v>
      </c>
      <c r="D24" s="58">
        <v>922</v>
      </c>
      <c r="E24" s="58">
        <v>846</v>
      </c>
      <c r="F24" s="58">
        <v>893</v>
      </c>
      <c r="G24" s="58">
        <v>899</v>
      </c>
      <c r="H24" s="58">
        <v>946</v>
      </c>
      <c r="I24" s="58">
        <v>942</v>
      </c>
      <c r="J24" s="59">
        <v>915</v>
      </c>
      <c r="K24" s="57">
        <f t="shared" si="0"/>
        <v>920</v>
      </c>
    </row>
    <row r="25" spans="1:11" ht="12" customHeight="1" x14ac:dyDescent="0.2">
      <c r="A25" s="56" t="str">
        <f>'Pregnant Women Participating'!A25</f>
        <v>North Carolina</v>
      </c>
      <c r="B25" s="57">
        <v>8368</v>
      </c>
      <c r="C25" s="58">
        <v>8319</v>
      </c>
      <c r="D25" s="58">
        <v>8204</v>
      </c>
      <c r="E25" s="58">
        <v>8366</v>
      </c>
      <c r="F25" s="58">
        <v>8565</v>
      </c>
      <c r="G25" s="58">
        <v>8819</v>
      </c>
      <c r="H25" s="58">
        <v>8967</v>
      </c>
      <c r="I25" s="58">
        <v>9041</v>
      </c>
      <c r="J25" s="59">
        <v>9035</v>
      </c>
      <c r="K25" s="57">
        <f t="shared" si="0"/>
        <v>8631.5555555555547</v>
      </c>
    </row>
    <row r="26" spans="1:11" ht="12" customHeight="1" x14ac:dyDescent="0.2">
      <c r="A26" s="56" t="str">
        <f>'Pregnant Women Participating'!A26</f>
        <v>South Carolina</v>
      </c>
      <c r="B26" s="57">
        <v>2493</v>
      </c>
      <c r="C26" s="58">
        <v>2525</v>
      </c>
      <c r="D26" s="58">
        <v>2447</v>
      </c>
      <c r="E26" s="58">
        <v>2517</v>
      </c>
      <c r="F26" s="58">
        <v>2673</v>
      </c>
      <c r="G26" s="58">
        <v>2709</v>
      </c>
      <c r="H26" s="58">
        <v>2724</v>
      </c>
      <c r="I26" s="58">
        <v>2728</v>
      </c>
      <c r="J26" s="59">
        <v>2699</v>
      </c>
      <c r="K26" s="57">
        <f t="shared" si="0"/>
        <v>2612.7777777777778</v>
      </c>
    </row>
    <row r="27" spans="1:11" ht="12" customHeight="1" x14ac:dyDescent="0.2">
      <c r="A27" s="56" t="str">
        <f>'Pregnant Women Participating'!A27</f>
        <v>Tennessee</v>
      </c>
      <c r="B27" s="57">
        <v>4326</v>
      </c>
      <c r="C27" s="58">
        <v>4285</v>
      </c>
      <c r="D27" s="58">
        <v>4189</v>
      </c>
      <c r="E27" s="58">
        <v>4197</v>
      </c>
      <c r="F27" s="58">
        <v>4307</v>
      </c>
      <c r="G27" s="58">
        <v>4320</v>
      </c>
      <c r="H27" s="58">
        <v>4399</v>
      </c>
      <c r="I27" s="58">
        <v>4455</v>
      </c>
      <c r="J27" s="59">
        <v>4485</v>
      </c>
      <c r="K27" s="57">
        <f t="shared" si="0"/>
        <v>4329.2222222222226</v>
      </c>
    </row>
    <row r="28" spans="1:11" ht="12" customHeight="1" x14ac:dyDescent="0.2">
      <c r="A28" s="56" t="str">
        <f>'Pregnant Women Participating'!A28</f>
        <v>Choctaw Indians, MS</v>
      </c>
      <c r="B28" s="57">
        <v>9</v>
      </c>
      <c r="C28" s="58">
        <v>7</v>
      </c>
      <c r="D28" s="58">
        <v>5</v>
      </c>
      <c r="E28" s="58">
        <v>4</v>
      </c>
      <c r="F28" s="58">
        <v>3</v>
      </c>
      <c r="G28" s="58">
        <v>3</v>
      </c>
      <c r="H28" s="58">
        <v>3</v>
      </c>
      <c r="I28" s="58">
        <v>5</v>
      </c>
      <c r="J28" s="59">
        <v>6</v>
      </c>
      <c r="K28" s="57">
        <f t="shared" si="0"/>
        <v>5</v>
      </c>
    </row>
    <row r="29" spans="1:11" ht="12" customHeight="1" x14ac:dyDescent="0.2">
      <c r="A29" s="56" t="str">
        <f>'Pregnant Women Participating'!A29</f>
        <v>Eastern Cherokee, NC</v>
      </c>
      <c r="B29" s="57">
        <v>24</v>
      </c>
      <c r="C29" s="58">
        <v>22</v>
      </c>
      <c r="D29" s="58">
        <v>20</v>
      </c>
      <c r="E29" s="58">
        <v>22</v>
      </c>
      <c r="F29" s="58">
        <v>22</v>
      </c>
      <c r="G29" s="58">
        <v>22</v>
      </c>
      <c r="H29" s="58">
        <v>18</v>
      </c>
      <c r="I29" s="58">
        <v>17</v>
      </c>
      <c r="J29" s="59">
        <v>15</v>
      </c>
      <c r="K29" s="57">
        <f t="shared" si="0"/>
        <v>20.222222222222221</v>
      </c>
    </row>
    <row r="30" spans="1:11" ht="12" customHeight="1" x14ac:dyDescent="0.2">
      <c r="A30" s="56" t="str">
        <f>'Pregnant Women Participating'!A30</f>
        <v>Illinois</v>
      </c>
      <c r="B30" s="57">
        <v>4530</v>
      </c>
      <c r="C30" s="58">
        <v>4478</v>
      </c>
      <c r="D30" s="58">
        <v>4469</v>
      </c>
      <c r="E30" s="58">
        <v>4585</v>
      </c>
      <c r="F30" s="58">
        <v>4675</v>
      </c>
      <c r="G30" s="58">
        <v>4761</v>
      </c>
      <c r="H30" s="58">
        <v>4830</v>
      </c>
      <c r="I30" s="58">
        <v>4878</v>
      </c>
      <c r="J30" s="59">
        <v>4833</v>
      </c>
      <c r="K30" s="57">
        <f t="shared" si="0"/>
        <v>4671</v>
      </c>
    </row>
    <row r="31" spans="1:11" ht="12" customHeight="1" x14ac:dyDescent="0.2">
      <c r="A31" s="56" t="str">
        <f>'Pregnant Women Participating'!A31</f>
        <v>Indiana</v>
      </c>
      <c r="B31" s="57">
        <v>6107</v>
      </c>
      <c r="C31" s="58">
        <v>6110</v>
      </c>
      <c r="D31" s="58">
        <v>5900</v>
      </c>
      <c r="E31" s="58">
        <v>5982</v>
      </c>
      <c r="F31" s="58">
        <v>6101</v>
      </c>
      <c r="G31" s="58">
        <v>6177</v>
      </c>
      <c r="H31" s="58">
        <v>6257</v>
      </c>
      <c r="I31" s="58">
        <v>6248</v>
      </c>
      <c r="J31" s="59">
        <v>6142</v>
      </c>
      <c r="K31" s="57">
        <f t="shared" si="0"/>
        <v>6113.7777777777774</v>
      </c>
    </row>
    <row r="32" spans="1:11" ht="12" customHeight="1" x14ac:dyDescent="0.2">
      <c r="A32" s="56" t="str">
        <f>'Pregnant Women Participating'!A32</f>
        <v>Iowa</v>
      </c>
      <c r="B32" s="57">
        <v>2405</v>
      </c>
      <c r="C32" s="58">
        <v>2405</v>
      </c>
      <c r="D32" s="58">
        <v>2361</v>
      </c>
      <c r="E32" s="58">
        <v>2550</v>
      </c>
      <c r="F32" s="58">
        <v>2542</v>
      </c>
      <c r="G32" s="58">
        <v>2571</v>
      </c>
      <c r="H32" s="58">
        <v>2602</v>
      </c>
      <c r="I32" s="58">
        <v>2609</v>
      </c>
      <c r="J32" s="59">
        <v>2584</v>
      </c>
      <c r="K32" s="57">
        <f t="shared" si="0"/>
        <v>2514.3333333333335</v>
      </c>
    </row>
    <row r="33" spans="1:11" ht="12" customHeight="1" x14ac:dyDescent="0.2">
      <c r="A33" s="56" t="str">
        <f>'Pregnant Women Participating'!A33</f>
        <v>Michigan</v>
      </c>
      <c r="B33" s="57">
        <v>7588</v>
      </c>
      <c r="C33" s="58">
        <v>7446</v>
      </c>
      <c r="D33" s="58">
        <v>7293</v>
      </c>
      <c r="E33" s="58">
        <v>7315</v>
      </c>
      <c r="F33" s="58">
        <v>7400</v>
      </c>
      <c r="G33" s="58">
        <v>7445</v>
      </c>
      <c r="H33" s="58">
        <v>7517</v>
      </c>
      <c r="I33" s="58">
        <v>7578</v>
      </c>
      <c r="J33" s="59">
        <v>7570</v>
      </c>
      <c r="K33" s="57">
        <f t="shared" si="0"/>
        <v>7461.333333333333</v>
      </c>
    </row>
    <row r="34" spans="1:11" ht="12" customHeight="1" x14ac:dyDescent="0.2">
      <c r="A34" s="56" t="str">
        <f>'Pregnant Women Participating'!A34</f>
        <v>Minnesota</v>
      </c>
      <c r="B34" s="57">
        <v>4278</v>
      </c>
      <c r="C34" s="58">
        <v>4277</v>
      </c>
      <c r="D34" s="58">
        <v>4267</v>
      </c>
      <c r="E34" s="58">
        <v>4238</v>
      </c>
      <c r="F34" s="58">
        <v>4263</v>
      </c>
      <c r="G34" s="58">
        <v>4343</v>
      </c>
      <c r="H34" s="58">
        <v>4391</v>
      </c>
      <c r="I34" s="58">
        <v>4470</v>
      </c>
      <c r="J34" s="59">
        <v>4403</v>
      </c>
      <c r="K34" s="57">
        <f t="shared" si="0"/>
        <v>4325.5555555555557</v>
      </c>
    </row>
    <row r="35" spans="1:11" ht="12" customHeight="1" x14ac:dyDescent="0.2">
      <c r="A35" s="56" t="str">
        <f>'Pregnant Women Participating'!A35</f>
        <v>Ohio</v>
      </c>
      <c r="B35" s="57">
        <v>5745</v>
      </c>
      <c r="C35" s="58">
        <v>5614</v>
      </c>
      <c r="D35" s="58">
        <v>5443</v>
      </c>
      <c r="E35" s="58">
        <v>5467</v>
      </c>
      <c r="F35" s="58">
        <v>5467</v>
      </c>
      <c r="G35" s="58">
        <v>5463</v>
      </c>
      <c r="H35" s="58">
        <v>5626</v>
      </c>
      <c r="I35" s="58">
        <v>5715</v>
      </c>
      <c r="J35" s="59">
        <v>5684</v>
      </c>
      <c r="K35" s="57">
        <f t="shared" si="0"/>
        <v>5580.4444444444443</v>
      </c>
    </row>
    <row r="36" spans="1:11" ht="12" customHeight="1" x14ac:dyDescent="0.2">
      <c r="A36" s="56" t="str">
        <f>'Pregnant Women Participating'!A36</f>
        <v>Wisconsin</v>
      </c>
      <c r="B36" s="57">
        <v>3365</v>
      </c>
      <c r="C36" s="58">
        <v>3358</v>
      </c>
      <c r="D36" s="58">
        <v>3352</v>
      </c>
      <c r="E36" s="58">
        <v>3442</v>
      </c>
      <c r="F36" s="58">
        <v>3521</v>
      </c>
      <c r="G36" s="58">
        <v>3548</v>
      </c>
      <c r="H36" s="58">
        <v>3617</v>
      </c>
      <c r="I36" s="58">
        <v>3667</v>
      </c>
      <c r="J36" s="59">
        <v>3633</v>
      </c>
      <c r="K36" s="57">
        <f t="shared" si="0"/>
        <v>3500.3333333333335</v>
      </c>
    </row>
    <row r="37" spans="1:11" ht="12" customHeight="1" x14ac:dyDescent="0.2">
      <c r="A37" s="56" t="str">
        <f>'Pregnant Women Participating'!A37</f>
        <v>Arizona</v>
      </c>
      <c r="B37" s="57">
        <v>4278</v>
      </c>
      <c r="C37" s="58">
        <v>4209</v>
      </c>
      <c r="D37" s="58">
        <v>4054</v>
      </c>
      <c r="E37" s="58">
        <v>4202</v>
      </c>
      <c r="F37" s="58">
        <v>4241</v>
      </c>
      <c r="G37" s="58">
        <v>4346</v>
      </c>
      <c r="H37" s="58">
        <v>4422</v>
      </c>
      <c r="I37" s="58">
        <v>4474</v>
      </c>
      <c r="J37" s="59">
        <v>4441</v>
      </c>
      <c r="K37" s="57">
        <f t="shared" si="0"/>
        <v>4296.333333333333</v>
      </c>
    </row>
    <row r="38" spans="1:11" ht="12" customHeight="1" x14ac:dyDescent="0.2">
      <c r="A38" s="56" t="str">
        <f>'Pregnant Women Participating'!A38</f>
        <v>Arkansas</v>
      </c>
      <c r="B38" s="57">
        <v>1906</v>
      </c>
      <c r="C38" s="58">
        <v>1957</v>
      </c>
      <c r="D38" s="58">
        <v>1861</v>
      </c>
      <c r="E38" s="58">
        <v>1909</v>
      </c>
      <c r="F38" s="58">
        <v>1986</v>
      </c>
      <c r="G38" s="58">
        <v>2016</v>
      </c>
      <c r="H38" s="58">
        <v>2044</v>
      </c>
      <c r="I38" s="58">
        <v>2025</v>
      </c>
      <c r="J38" s="59">
        <v>2062</v>
      </c>
      <c r="K38" s="57">
        <f t="shared" si="0"/>
        <v>1974</v>
      </c>
    </row>
    <row r="39" spans="1:11" ht="12" customHeight="1" x14ac:dyDescent="0.2">
      <c r="A39" s="56" t="str">
        <f>'Pregnant Women Participating'!A39</f>
        <v>Louisiana</v>
      </c>
      <c r="B39" s="57">
        <v>2103</v>
      </c>
      <c r="C39" s="58">
        <v>2067</v>
      </c>
      <c r="D39" s="58">
        <v>2018</v>
      </c>
      <c r="E39" s="58">
        <v>1954</v>
      </c>
      <c r="F39" s="58">
        <v>1972</v>
      </c>
      <c r="G39" s="58">
        <v>2050</v>
      </c>
      <c r="H39" s="58">
        <v>2119</v>
      </c>
      <c r="I39" s="58">
        <v>2138</v>
      </c>
      <c r="J39" s="59">
        <v>2126</v>
      </c>
      <c r="K39" s="57">
        <f t="shared" si="0"/>
        <v>2060.7777777777778</v>
      </c>
    </row>
    <row r="40" spans="1:11" ht="12" customHeight="1" x14ac:dyDescent="0.2">
      <c r="A40" s="56" t="str">
        <f>'Pregnant Women Participating'!A40</f>
        <v>New Mexico</v>
      </c>
      <c r="B40" s="57">
        <v>1962</v>
      </c>
      <c r="C40" s="58">
        <v>1904</v>
      </c>
      <c r="D40" s="58">
        <v>1818</v>
      </c>
      <c r="E40" s="58">
        <v>1830</v>
      </c>
      <c r="F40" s="58">
        <v>1835</v>
      </c>
      <c r="G40" s="58">
        <v>1816</v>
      </c>
      <c r="H40" s="58">
        <v>1875</v>
      </c>
      <c r="I40" s="58">
        <v>1896</v>
      </c>
      <c r="J40" s="59">
        <v>1871</v>
      </c>
      <c r="K40" s="57">
        <f t="shared" si="0"/>
        <v>1867.4444444444443</v>
      </c>
    </row>
    <row r="41" spans="1:11" ht="12" customHeight="1" x14ac:dyDescent="0.2">
      <c r="A41" s="56" t="str">
        <f>'Pregnant Women Participating'!A41</f>
        <v>Oklahoma</v>
      </c>
      <c r="B41" s="57">
        <v>3296</v>
      </c>
      <c r="C41" s="58">
        <v>3243</v>
      </c>
      <c r="D41" s="58">
        <v>3212</v>
      </c>
      <c r="E41" s="58">
        <v>3205</v>
      </c>
      <c r="F41" s="58">
        <v>3174</v>
      </c>
      <c r="G41" s="58">
        <v>3260</v>
      </c>
      <c r="H41" s="58">
        <v>3289</v>
      </c>
      <c r="I41" s="58">
        <v>3356</v>
      </c>
      <c r="J41" s="59">
        <v>2900</v>
      </c>
      <c r="K41" s="57">
        <f t="shared" si="0"/>
        <v>3215</v>
      </c>
    </row>
    <row r="42" spans="1:11" ht="12" customHeight="1" x14ac:dyDescent="0.2">
      <c r="A42" s="56" t="str">
        <f>'Pregnant Women Participating'!A42</f>
        <v>Texas</v>
      </c>
      <c r="B42" s="57">
        <v>20241</v>
      </c>
      <c r="C42" s="58">
        <v>19984</v>
      </c>
      <c r="D42" s="58">
        <v>19508</v>
      </c>
      <c r="E42" s="58">
        <v>19900</v>
      </c>
      <c r="F42" s="58">
        <v>20050</v>
      </c>
      <c r="G42" s="58">
        <v>20094</v>
      </c>
      <c r="H42" s="58">
        <v>20133</v>
      </c>
      <c r="I42" s="58">
        <v>20384</v>
      </c>
      <c r="J42" s="59">
        <v>20356</v>
      </c>
      <c r="K42" s="57">
        <f t="shared" si="0"/>
        <v>20072.222222222223</v>
      </c>
    </row>
    <row r="43" spans="1:11" ht="12" customHeight="1" x14ac:dyDescent="0.2">
      <c r="A43" s="56" t="str">
        <f>'Pregnant Women Participating'!A43</f>
        <v>Utah</v>
      </c>
      <c r="B43" s="57">
        <v>3033</v>
      </c>
      <c r="C43" s="58">
        <v>3075</v>
      </c>
      <c r="D43" s="58">
        <v>3043</v>
      </c>
      <c r="E43" s="58">
        <v>3036</v>
      </c>
      <c r="F43" s="58">
        <v>3071</v>
      </c>
      <c r="G43" s="58">
        <v>3083</v>
      </c>
      <c r="H43" s="58">
        <v>3099</v>
      </c>
      <c r="I43" s="58">
        <v>3022</v>
      </c>
      <c r="J43" s="59">
        <v>2991</v>
      </c>
      <c r="K43" s="57">
        <f t="shared" si="0"/>
        <v>3050.3333333333335</v>
      </c>
    </row>
    <row r="44" spans="1:11" ht="12" customHeight="1" x14ac:dyDescent="0.2">
      <c r="A44" s="56" t="str">
        <f>'Pregnant Women Participating'!A44</f>
        <v>Inter-Tribal Council, AZ</v>
      </c>
      <c r="B44" s="57">
        <v>154</v>
      </c>
      <c r="C44" s="58">
        <v>157</v>
      </c>
      <c r="D44" s="58">
        <v>154</v>
      </c>
      <c r="E44" s="58">
        <v>174</v>
      </c>
      <c r="F44" s="58">
        <v>181</v>
      </c>
      <c r="G44" s="58">
        <v>182</v>
      </c>
      <c r="H44" s="58">
        <v>183</v>
      </c>
      <c r="I44" s="58">
        <v>176</v>
      </c>
      <c r="J44" s="59">
        <v>172</v>
      </c>
      <c r="K44" s="57">
        <f t="shared" si="0"/>
        <v>170.33333333333334</v>
      </c>
    </row>
    <row r="45" spans="1:11" ht="12" customHeight="1" x14ac:dyDescent="0.2">
      <c r="A45" s="56" t="str">
        <f>'Pregnant Women Participating'!A45</f>
        <v>Navajo Nation, AZ</v>
      </c>
      <c r="B45" s="57">
        <v>464</v>
      </c>
      <c r="C45" s="58">
        <v>227</v>
      </c>
      <c r="D45" s="58">
        <v>219</v>
      </c>
      <c r="E45" s="58">
        <v>220</v>
      </c>
      <c r="F45" s="58">
        <v>216</v>
      </c>
      <c r="G45" s="58">
        <v>218</v>
      </c>
      <c r="H45" s="58">
        <v>222</v>
      </c>
      <c r="I45" s="58">
        <v>216</v>
      </c>
      <c r="J45" s="59">
        <v>208</v>
      </c>
      <c r="K45" s="57">
        <f t="shared" si="0"/>
        <v>245.55555555555554</v>
      </c>
    </row>
    <row r="46" spans="1:11" ht="12" customHeight="1" x14ac:dyDescent="0.2">
      <c r="A46" s="56" t="str">
        <f>'Pregnant Women Participating'!A46</f>
        <v>Acoma, Canoncito &amp; Laguna, NM</v>
      </c>
      <c r="B46" s="57">
        <v>23</v>
      </c>
      <c r="C46" s="58">
        <v>28</v>
      </c>
      <c r="D46" s="58">
        <v>26</v>
      </c>
      <c r="E46" s="58">
        <v>30</v>
      </c>
      <c r="F46" s="58">
        <v>30</v>
      </c>
      <c r="G46" s="58">
        <v>30</v>
      </c>
      <c r="H46" s="58">
        <v>22</v>
      </c>
      <c r="I46" s="58">
        <v>26</v>
      </c>
      <c r="J46" s="59">
        <v>25</v>
      </c>
      <c r="K46" s="57">
        <f t="shared" si="0"/>
        <v>26.666666666666668</v>
      </c>
    </row>
    <row r="47" spans="1:11" ht="12" customHeight="1" x14ac:dyDescent="0.2">
      <c r="A47" s="56" t="str">
        <f>'Pregnant Women Participating'!A47</f>
        <v>Eight Northern Pueblos, NM</v>
      </c>
      <c r="B47" s="57">
        <v>13</v>
      </c>
      <c r="C47" s="58">
        <v>13</v>
      </c>
      <c r="D47" s="58">
        <v>11</v>
      </c>
      <c r="E47" s="58">
        <v>9</v>
      </c>
      <c r="F47" s="58">
        <v>10</v>
      </c>
      <c r="G47" s="58">
        <v>11</v>
      </c>
      <c r="H47" s="58">
        <v>12</v>
      </c>
      <c r="I47" s="58">
        <v>9</v>
      </c>
      <c r="J47" s="59">
        <v>8</v>
      </c>
      <c r="K47" s="57">
        <f t="shared" si="0"/>
        <v>10.666666666666666</v>
      </c>
    </row>
    <row r="48" spans="1:11" ht="12" customHeight="1" x14ac:dyDescent="0.2">
      <c r="A48" s="56" t="str">
        <f>'Pregnant Women Participating'!A48</f>
        <v>Five Sandoval Pueblos, NM</v>
      </c>
      <c r="B48" s="57">
        <v>5</v>
      </c>
      <c r="C48" s="58">
        <v>4</v>
      </c>
      <c r="D48" s="58">
        <v>4</v>
      </c>
      <c r="E48" s="58">
        <v>2</v>
      </c>
      <c r="F48" s="58">
        <v>3</v>
      </c>
      <c r="G48" s="58">
        <v>4</v>
      </c>
      <c r="H48" s="58">
        <v>4</v>
      </c>
      <c r="I48" s="58">
        <v>3</v>
      </c>
      <c r="J48" s="59">
        <v>3</v>
      </c>
      <c r="K48" s="57">
        <f t="shared" si="0"/>
        <v>3.5555555555555554</v>
      </c>
    </row>
    <row r="49" spans="1:11" ht="12" customHeight="1" x14ac:dyDescent="0.2">
      <c r="A49" s="56" t="str">
        <f>'Pregnant Women Participating'!A49</f>
        <v>Isleta Pueblo, NM</v>
      </c>
      <c r="B49" s="57">
        <v>32</v>
      </c>
      <c r="C49" s="58">
        <v>34</v>
      </c>
      <c r="D49" s="58">
        <v>26</v>
      </c>
      <c r="E49" s="58">
        <v>26</v>
      </c>
      <c r="F49" s="58">
        <v>30</v>
      </c>
      <c r="G49" s="58">
        <v>28</v>
      </c>
      <c r="H49" s="58">
        <v>28</v>
      </c>
      <c r="I49" s="58">
        <v>30</v>
      </c>
      <c r="J49" s="59">
        <v>31</v>
      </c>
      <c r="K49" s="57">
        <f t="shared" si="0"/>
        <v>29.444444444444443</v>
      </c>
    </row>
    <row r="50" spans="1:11" ht="12" customHeight="1" x14ac:dyDescent="0.2">
      <c r="A50" s="56" t="str">
        <f>'Pregnant Women Participating'!A50</f>
        <v>San Felipe Pueblo, NM</v>
      </c>
      <c r="B50" s="57">
        <v>12</v>
      </c>
      <c r="C50" s="58">
        <v>14</v>
      </c>
      <c r="D50" s="58">
        <v>8</v>
      </c>
      <c r="E50" s="58">
        <v>12</v>
      </c>
      <c r="F50" s="58">
        <v>9</v>
      </c>
      <c r="G50" s="58">
        <v>12</v>
      </c>
      <c r="H50" s="58">
        <v>13</v>
      </c>
      <c r="I50" s="58">
        <v>13</v>
      </c>
      <c r="J50" s="59">
        <v>13</v>
      </c>
      <c r="K50" s="57">
        <f t="shared" si="0"/>
        <v>11.777777777777779</v>
      </c>
    </row>
    <row r="51" spans="1:11" ht="12" customHeight="1" x14ac:dyDescent="0.2">
      <c r="A51" s="56" t="str">
        <f>'Pregnant Women Participating'!A51</f>
        <v>Santo Domingo Tribe, NM</v>
      </c>
      <c r="B51" s="57">
        <v>8</v>
      </c>
      <c r="C51" s="58">
        <v>7</v>
      </c>
      <c r="D51" s="58">
        <v>6</v>
      </c>
      <c r="E51" s="58">
        <v>3</v>
      </c>
      <c r="F51" s="58">
        <v>3</v>
      </c>
      <c r="G51" s="58">
        <v>3</v>
      </c>
      <c r="H51" s="58">
        <v>2</v>
      </c>
      <c r="I51" s="58">
        <v>11</v>
      </c>
      <c r="J51" s="59">
        <v>4</v>
      </c>
      <c r="K51" s="57">
        <f t="shared" si="0"/>
        <v>5.2222222222222223</v>
      </c>
    </row>
    <row r="52" spans="1:11" ht="12" customHeight="1" x14ac:dyDescent="0.2">
      <c r="A52" s="56" t="str">
        <f>'Pregnant Women Participating'!A52</f>
        <v>Zuni Pueblo, NM</v>
      </c>
      <c r="B52" s="57">
        <v>40</v>
      </c>
      <c r="C52" s="58">
        <v>42</v>
      </c>
      <c r="D52" s="58">
        <v>43</v>
      </c>
      <c r="E52" s="58">
        <v>50</v>
      </c>
      <c r="F52" s="58">
        <v>53</v>
      </c>
      <c r="G52" s="58">
        <v>45</v>
      </c>
      <c r="H52" s="58">
        <v>42</v>
      </c>
      <c r="I52" s="58">
        <v>39</v>
      </c>
      <c r="J52" s="59">
        <v>34</v>
      </c>
      <c r="K52" s="57">
        <f t="shared" si="0"/>
        <v>43.111111111111114</v>
      </c>
    </row>
    <row r="53" spans="1:11" ht="12" customHeight="1" x14ac:dyDescent="0.2">
      <c r="A53" s="56" t="str">
        <f>'Pregnant Women Participating'!A53</f>
        <v>Cherokee Nation, OK</v>
      </c>
      <c r="B53" s="57">
        <v>195</v>
      </c>
      <c r="C53" s="58">
        <v>188</v>
      </c>
      <c r="D53" s="58">
        <v>191</v>
      </c>
      <c r="E53" s="58">
        <v>205</v>
      </c>
      <c r="F53" s="58">
        <v>208</v>
      </c>
      <c r="G53" s="58">
        <v>210</v>
      </c>
      <c r="H53" s="58">
        <v>214</v>
      </c>
      <c r="I53" s="58">
        <v>225</v>
      </c>
      <c r="J53" s="59">
        <v>235</v>
      </c>
      <c r="K53" s="57">
        <f t="shared" si="0"/>
        <v>207.88888888888889</v>
      </c>
    </row>
    <row r="54" spans="1:11" ht="12" customHeight="1" x14ac:dyDescent="0.2">
      <c r="A54" s="56" t="str">
        <f>'Pregnant Women Participating'!A54</f>
        <v>Chickasaw Nation, OK</v>
      </c>
      <c r="B54" s="57">
        <v>193</v>
      </c>
      <c r="C54" s="58">
        <v>197</v>
      </c>
      <c r="D54" s="58">
        <v>188</v>
      </c>
      <c r="E54" s="58">
        <v>193</v>
      </c>
      <c r="F54" s="58">
        <v>195</v>
      </c>
      <c r="G54" s="58">
        <v>199</v>
      </c>
      <c r="H54" s="58">
        <v>200</v>
      </c>
      <c r="I54" s="58">
        <v>177</v>
      </c>
      <c r="J54" s="59">
        <v>176</v>
      </c>
      <c r="K54" s="57">
        <f t="shared" si="0"/>
        <v>190.88888888888889</v>
      </c>
    </row>
    <row r="55" spans="1:11" ht="12" customHeight="1" x14ac:dyDescent="0.2">
      <c r="A55" s="56" t="str">
        <f>'Pregnant Women Participating'!A55</f>
        <v>Choctaw Nation, OK</v>
      </c>
      <c r="B55" s="57">
        <v>162</v>
      </c>
      <c r="C55" s="58">
        <v>159</v>
      </c>
      <c r="D55" s="58">
        <v>162</v>
      </c>
      <c r="E55" s="58">
        <v>174</v>
      </c>
      <c r="F55" s="58">
        <v>159</v>
      </c>
      <c r="G55" s="58">
        <v>158</v>
      </c>
      <c r="H55" s="58">
        <v>172</v>
      </c>
      <c r="I55" s="58">
        <v>162</v>
      </c>
      <c r="J55" s="59">
        <v>176</v>
      </c>
      <c r="K55" s="57">
        <f t="shared" si="0"/>
        <v>164.88888888888889</v>
      </c>
    </row>
    <row r="56" spans="1:11" ht="12" customHeight="1" x14ac:dyDescent="0.2">
      <c r="A56" s="56" t="str">
        <f>'Pregnant Women Participating'!A56</f>
        <v>Citizen Potawatomi Nation, OK</v>
      </c>
      <c r="B56" s="57">
        <v>62</v>
      </c>
      <c r="C56" s="58">
        <v>53</v>
      </c>
      <c r="D56" s="58">
        <v>57</v>
      </c>
      <c r="E56" s="58">
        <v>59</v>
      </c>
      <c r="F56" s="58">
        <v>59</v>
      </c>
      <c r="G56" s="58">
        <v>56</v>
      </c>
      <c r="H56" s="58">
        <v>54</v>
      </c>
      <c r="I56" s="58">
        <v>45</v>
      </c>
      <c r="J56" s="59">
        <v>53</v>
      </c>
      <c r="K56" s="57">
        <f t="shared" si="0"/>
        <v>55.333333333333336</v>
      </c>
    </row>
    <row r="57" spans="1:11" ht="12" customHeight="1" x14ac:dyDescent="0.2">
      <c r="A57" s="56" t="str">
        <f>'Pregnant Women Participating'!A57</f>
        <v>Inter-Tribal Council, OK</v>
      </c>
      <c r="B57" s="57">
        <v>23</v>
      </c>
      <c r="C57" s="58">
        <v>22</v>
      </c>
      <c r="D57" s="58">
        <v>23</v>
      </c>
      <c r="E57" s="58">
        <v>23</v>
      </c>
      <c r="F57" s="58">
        <v>24</v>
      </c>
      <c r="G57" s="58">
        <v>22</v>
      </c>
      <c r="H57" s="58">
        <v>18</v>
      </c>
      <c r="I57" s="58">
        <v>19</v>
      </c>
      <c r="J57" s="59">
        <v>19</v>
      </c>
      <c r="K57" s="57">
        <f t="shared" si="0"/>
        <v>21.444444444444443</v>
      </c>
    </row>
    <row r="58" spans="1:11" ht="12" customHeight="1" x14ac:dyDescent="0.2">
      <c r="A58" s="56" t="str">
        <f>'Pregnant Women Participating'!A58</f>
        <v>Muscogee Creek Nation, OK</v>
      </c>
      <c r="B58" s="57">
        <v>56</v>
      </c>
      <c r="C58" s="58">
        <v>54</v>
      </c>
      <c r="D58" s="58">
        <v>53</v>
      </c>
      <c r="E58" s="58">
        <v>53</v>
      </c>
      <c r="F58" s="58">
        <v>52</v>
      </c>
      <c r="G58" s="58">
        <v>52</v>
      </c>
      <c r="H58" s="58">
        <v>56</v>
      </c>
      <c r="I58" s="58">
        <v>50</v>
      </c>
      <c r="J58" s="59">
        <v>45</v>
      </c>
      <c r="K58" s="57">
        <f t="shared" si="0"/>
        <v>52.333333333333336</v>
      </c>
    </row>
    <row r="59" spans="1:11" ht="12" customHeight="1" x14ac:dyDescent="0.2">
      <c r="A59" s="56" t="str">
        <f>'Pregnant Women Participating'!A59</f>
        <v>Osage Tribal Council, OK</v>
      </c>
      <c r="B59" s="57">
        <v>73</v>
      </c>
      <c r="C59" s="58">
        <v>67</v>
      </c>
      <c r="D59" s="58">
        <v>59</v>
      </c>
      <c r="E59" s="58">
        <v>62</v>
      </c>
      <c r="F59" s="58">
        <v>62</v>
      </c>
      <c r="G59" s="58">
        <v>69</v>
      </c>
      <c r="H59" s="58">
        <v>64</v>
      </c>
      <c r="I59" s="58">
        <v>72</v>
      </c>
      <c r="J59" s="59">
        <v>72</v>
      </c>
      <c r="K59" s="57">
        <f t="shared" si="0"/>
        <v>66.666666666666671</v>
      </c>
    </row>
    <row r="60" spans="1:11" ht="12" customHeight="1" x14ac:dyDescent="0.2">
      <c r="A60" s="56" t="str">
        <f>'Pregnant Women Participating'!A60</f>
        <v>Otoe-Missouria Tribe, OK</v>
      </c>
      <c r="B60" s="57">
        <v>10</v>
      </c>
      <c r="C60" s="58">
        <v>8</v>
      </c>
      <c r="D60" s="58">
        <v>6</v>
      </c>
      <c r="E60" s="58">
        <v>5</v>
      </c>
      <c r="F60" s="58">
        <v>5</v>
      </c>
      <c r="G60" s="58">
        <v>8</v>
      </c>
      <c r="H60" s="58">
        <v>7</v>
      </c>
      <c r="I60" s="58">
        <v>10</v>
      </c>
      <c r="J60" s="59">
        <v>12</v>
      </c>
      <c r="K60" s="57">
        <f t="shared" si="0"/>
        <v>7.8888888888888893</v>
      </c>
    </row>
    <row r="61" spans="1:11" ht="12" customHeight="1" x14ac:dyDescent="0.2">
      <c r="A61" s="56" t="str">
        <f>'Pregnant Women Participating'!A61</f>
        <v>Wichita, Caddo &amp; Delaware (WCD), OK</v>
      </c>
      <c r="B61" s="57">
        <v>120</v>
      </c>
      <c r="C61" s="58">
        <v>117</v>
      </c>
      <c r="D61" s="58">
        <v>115</v>
      </c>
      <c r="E61" s="58">
        <v>116</v>
      </c>
      <c r="F61" s="58">
        <v>114</v>
      </c>
      <c r="G61" s="58">
        <v>121</v>
      </c>
      <c r="H61" s="58">
        <v>129</v>
      </c>
      <c r="I61" s="58">
        <v>146</v>
      </c>
      <c r="J61" s="59">
        <v>139</v>
      </c>
      <c r="K61" s="57">
        <f t="shared" si="0"/>
        <v>124.11111111111111</v>
      </c>
    </row>
    <row r="62" spans="1:11" ht="12" customHeight="1" x14ac:dyDescent="0.2">
      <c r="A62" s="56" t="str">
        <f>'Pregnant Women Participating'!A62</f>
        <v>Colorado</v>
      </c>
      <c r="B62" s="57">
        <v>4615</v>
      </c>
      <c r="C62" s="58">
        <v>4599</v>
      </c>
      <c r="D62" s="58">
        <v>4562</v>
      </c>
      <c r="E62" s="58">
        <v>4635</v>
      </c>
      <c r="F62" s="58">
        <v>4748</v>
      </c>
      <c r="G62" s="58">
        <v>4731</v>
      </c>
      <c r="H62" s="58">
        <v>4739</v>
      </c>
      <c r="I62" s="58">
        <v>4833</v>
      </c>
      <c r="J62" s="59">
        <v>4762</v>
      </c>
      <c r="K62" s="57">
        <f t="shared" si="0"/>
        <v>4691.5555555555557</v>
      </c>
    </row>
    <row r="63" spans="1:11" ht="12" customHeight="1" x14ac:dyDescent="0.2">
      <c r="A63" s="56" t="str">
        <f>'Pregnant Women Participating'!A63</f>
        <v>Kansas</v>
      </c>
      <c r="B63" s="57">
        <v>2185</v>
      </c>
      <c r="C63" s="58">
        <v>2152</v>
      </c>
      <c r="D63" s="58">
        <v>2062</v>
      </c>
      <c r="E63" s="58">
        <v>2071</v>
      </c>
      <c r="F63" s="58">
        <v>2112</v>
      </c>
      <c r="G63" s="58">
        <v>2116</v>
      </c>
      <c r="H63" s="58">
        <v>2108</v>
      </c>
      <c r="I63" s="58">
        <v>2182</v>
      </c>
      <c r="J63" s="59">
        <v>2161</v>
      </c>
      <c r="K63" s="57">
        <f t="shared" si="0"/>
        <v>2127.6666666666665</v>
      </c>
    </row>
    <row r="64" spans="1:11" ht="12" customHeight="1" x14ac:dyDescent="0.2">
      <c r="A64" s="56" t="str">
        <f>'Pregnant Women Participating'!A64</f>
        <v>Missouri</v>
      </c>
      <c r="B64" s="57">
        <v>4237</v>
      </c>
      <c r="C64" s="58">
        <v>4192</v>
      </c>
      <c r="D64" s="58">
        <v>4103</v>
      </c>
      <c r="E64" s="58">
        <v>4040</v>
      </c>
      <c r="F64" s="58">
        <v>4115</v>
      </c>
      <c r="G64" s="58">
        <v>4152</v>
      </c>
      <c r="H64" s="58">
        <v>4225</v>
      </c>
      <c r="I64" s="58">
        <v>4277</v>
      </c>
      <c r="J64" s="59">
        <v>4267</v>
      </c>
      <c r="K64" s="57">
        <f t="shared" si="0"/>
        <v>4178.666666666667</v>
      </c>
    </row>
    <row r="65" spans="1:11" ht="12" customHeight="1" x14ac:dyDescent="0.2">
      <c r="A65" s="56" t="str">
        <f>'Pregnant Women Participating'!A65</f>
        <v>Montana</v>
      </c>
      <c r="B65" s="57">
        <v>720</v>
      </c>
      <c r="C65" s="58">
        <v>705</v>
      </c>
      <c r="D65" s="58">
        <v>768</v>
      </c>
      <c r="E65" s="58">
        <v>757</v>
      </c>
      <c r="F65" s="58">
        <v>751</v>
      </c>
      <c r="G65" s="58">
        <v>774</v>
      </c>
      <c r="H65" s="58">
        <v>816</v>
      </c>
      <c r="I65" s="58">
        <v>826</v>
      </c>
      <c r="J65" s="59">
        <v>790</v>
      </c>
      <c r="K65" s="57">
        <f t="shared" si="0"/>
        <v>767.44444444444446</v>
      </c>
    </row>
    <row r="66" spans="1:11" ht="12" customHeight="1" x14ac:dyDescent="0.2">
      <c r="A66" s="56" t="str">
        <f>'Pregnant Women Participating'!A66</f>
        <v>Nebraska</v>
      </c>
      <c r="B66" s="57">
        <v>1176</v>
      </c>
      <c r="C66" s="58">
        <v>1187</v>
      </c>
      <c r="D66" s="58">
        <v>1189</v>
      </c>
      <c r="E66" s="58">
        <v>1177</v>
      </c>
      <c r="F66" s="58">
        <v>1202</v>
      </c>
      <c r="G66" s="58">
        <v>1185</v>
      </c>
      <c r="H66" s="58">
        <v>1222</v>
      </c>
      <c r="I66" s="58">
        <v>1235</v>
      </c>
      <c r="J66" s="59">
        <v>1338</v>
      </c>
      <c r="K66" s="57">
        <f t="shared" si="0"/>
        <v>1212.3333333333333</v>
      </c>
    </row>
    <row r="67" spans="1:11" ht="12" customHeight="1" x14ac:dyDescent="0.2">
      <c r="A67" s="56" t="str">
        <f>'Pregnant Women Participating'!A67</f>
        <v>North Dakota</v>
      </c>
      <c r="B67" s="57">
        <v>462</v>
      </c>
      <c r="C67" s="58">
        <v>452</v>
      </c>
      <c r="D67" s="58">
        <v>450</v>
      </c>
      <c r="E67" s="58">
        <v>448</v>
      </c>
      <c r="F67" s="58">
        <v>435</v>
      </c>
      <c r="G67" s="58">
        <v>441</v>
      </c>
      <c r="H67" s="58">
        <v>428</v>
      </c>
      <c r="I67" s="58">
        <v>410</v>
      </c>
      <c r="J67" s="59">
        <v>407</v>
      </c>
      <c r="K67" s="57">
        <f t="shared" si="0"/>
        <v>437</v>
      </c>
    </row>
    <row r="68" spans="1:11" ht="12" customHeight="1" x14ac:dyDescent="0.2">
      <c r="A68" s="56" t="str">
        <f>'Pregnant Women Participating'!A68</f>
        <v>South Dakota</v>
      </c>
      <c r="B68" s="57">
        <v>584</v>
      </c>
      <c r="C68" s="58">
        <v>566</v>
      </c>
      <c r="D68" s="58">
        <v>556</v>
      </c>
      <c r="E68" s="58">
        <v>578</v>
      </c>
      <c r="F68" s="58">
        <v>565</v>
      </c>
      <c r="G68" s="58">
        <v>579</v>
      </c>
      <c r="H68" s="58">
        <v>584</v>
      </c>
      <c r="I68" s="58">
        <v>609</v>
      </c>
      <c r="J68" s="59">
        <v>610</v>
      </c>
      <c r="K68" s="57">
        <f t="shared" si="0"/>
        <v>581.22222222222217</v>
      </c>
    </row>
    <row r="69" spans="1:11" ht="12" customHeight="1" x14ac:dyDescent="0.2">
      <c r="A69" s="56" t="str">
        <f>'Pregnant Women Participating'!A69</f>
        <v>Wyoming</v>
      </c>
      <c r="B69" s="57">
        <v>465</v>
      </c>
      <c r="C69" s="58">
        <v>428</v>
      </c>
      <c r="D69" s="58">
        <v>423</v>
      </c>
      <c r="E69" s="58">
        <v>448</v>
      </c>
      <c r="F69" s="58">
        <v>457</v>
      </c>
      <c r="G69" s="58">
        <v>450</v>
      </c>
      <c r="H69" s="58">
        <v>456</v>
      </c>
      <c r="I69" s="58">
        <v>420</v>
      </c>
      <c r="J69" s="59">
        <v>407</v>
      </c>
      <c r="K69" s="57">
        <f t="shared" si="0"/>
        <v>439.33333333333331</v>
      </c>
    </row>
    <row r="70" spans="1:11" ht="12" customHeight="1" x14ac:dyDescent="0.2">
      <c r="A70" s="56" t="str">
        <f>'Pregnant Women Participating'!A70</f>
        <v>Ute Mountain Ute Tribe, CO</v>
      </c>
      <c r="B70" s="57">
        <v>5</v>
      </c>
      <c r="C70" s="58">
        <v>3</v>
      </c>
      <c r="D70" s="58">
        <v>4</v>
      </c>
      <c r="E70" s="58">
        <v>4</v>
      </c>
      <c r="F70" s="58">
        <v>4</v>
      </c>
      <c r="G70" s="58">
        <v>2</v>
      </c>
      <c r="H70" s="58">
        <v>2</v>
      </c>
      <c r="I70" s="58">
        <v>4</v>
      </c>
      <c r="J70" s="59">
        <v>4</v>
      </c>
      <c r="K70" s="57">
        <f t="shared" si="0"/>
        <v>3.5555555555555554</v>
      </c>
    </row>
    <row r="71" spans="1:11" ht="12" customHeight="1" x14ac:dyDescent="0.2">
      <c r="A71" s="56" t="str">
        <f>'Pregnant Women Participating'!A71</f>
        <v>Omaha Sioux, NE</v>
      </c>
      <c r="B71" s="57">
        <v>3</v>
      </c>
      <c r="C71" s="58">
        <v>3</v>
      </c>
      <c r="D71" s="58">
        <v>3</v>
      </c>
      <c r="E71" s="58">
        <v>3</v>
      </c>
      <c r="F71" s="58">
        <v>5</v>
      </c>
      <c r="G71" s="58">
        <v>6</v>
      </c>
      <c r="H71" s="58">
        <v>5</v>
      </c>
      <c r="I71" s="58">
        <v>5</v>
      </c>
      <c r="J71" s="59">
        <v>5</v>
      </c>
      <c r="K71" s="57">
        <f t="shared" si="0"/>
        <v>4.2222222222222223</v>
      </c>
    </row>
    <row r="72" spans="1:11" ht="12" customHeight="1" x14ac:dyDescent="0.2">
      <c r="A72" s="56" t="str">
        <f>'Pregnant Women Participating'!A72</f>
        <v>Santee Sioux, NE</v>
      </c>
      <c r="B72" s="57">
        <v>1</v>
      </c>
      <c r="C72" s="58">
        <v>1</v>
      </c>
      <c r="D72" s="58">
        <v>1</v>
      </c>
      <c r="E72" s="58">
        <v>0</v>
      </c>
      <c r="F72" s="58">
        <v>1</v>
      </c>
      <c r="G72" s="58">
        <v>1</v>
      </c>
      <c r="H72" s="58">
        <v>0</v>
      </c>
      <c r="I72" s="58">
        <v>2</v>
      </c>
      <c r="J72" s="59">
        <v>2</v>
      </c>
      <c r="K72" s="57">
        <f t="shared" si="0"/>
        <v>1</v>
      </c>
    </row>
    <row r="73" spans="1:11" ht="12" customHeight="1" x14ac:dyDescent="0.2">
      <c r="A73" s="56" t="str">
        <f>'Pregnant Women Participating'!A73</f>
        <v>Winnebago Tribe, NE</v>
      </c>
      <c r="B73" s="57">
        <v>3</v>
      </c>
      <c r="C73" s="58">
        <v>2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9">
        <v>0</v>
      </c>
      <c r="K73" s="57">
        <f t="shared" si="0"/>
        <v>0.55555555555555558</v>
      </c>
    </row>
    <row r="74" spans="1:11" ht="12" customHeight="1" x14ac:dyDescent="0.2">
      <c r="A74" s="56" t="str">
        <f>'Pregnant Women Participating'!A74</f>
        <v>Standing Rock Sioux Tribe, ND</v>
      </c>
      <c r="B74" s="57">
        <v>11</v>
      </c>
      <c r="C74" s="58">
        <v>7</v>
      </c>
      <c r="D74" s="58">
        <v>4</v>
      </c>
      <c r="E74" s="58">
        <v>5</v>
      </c>
      <c r="F74" s="58">
        <v>3</v>
      </c>
      <c r="G74" s="58">
        <v>4</v>
      </c>
      <c r="H74" s="58">
        <v>5</v>
      </c>
      <c r="I74" s="58">
        <v>7</v>
      </c>
      <c r="J74" s="59">
        <v>5</v>
      </c>
      <c r="K74" s="57">
        <f t="shared" si="0"/>
        <v>5.666666666666667</v>
      </c>
    </row>
    <row r="75" spans="1:11" ht="12" customHeight="1" x14ac:dyDescent="0.2">
      <c r="A75" s="56" t="str">
        <f>'Pregnant Women Participating'!A75</f>
        <v>Three Affiliated Tribes, ND</v>
      </c>
      <c r="B75" s="57">
        <v>2</v>
      </c>
      <c r="C75" s="58">
        <v>3</v>
      </c>
      <c r="D75" s="58">
        <v>3</v>
      </c>
      <c r="E75" s="58">
        <v>2</v>
      </c>
      <c r="F75" s="58">
        <v>1</v>
      </c>
      <c r="G75" s="58">
        <v>2</v>
      </c>
      <c r="H75" s="58">
        <v>3</v>
      </c>
      <c r="I75" s="58">
        <v>3</v>
      </c>
      <c r="J75" s="59">
        <v>5</v>
      </c>
      <c r="K75" s="57">
        <f t="shared" si="0"/>
        <v>2.6666666666666665</v>
      </c>
    </row>
    <row r="76" spans="1:11" ht="12" customHeight="1" x14ac:dyDescent="0.2">
      <c r="A76" s="56" t="str">
        <f>'Pregnant Women Participating'!A76</f>
        <v>Cheyenne River Sioux, SD</v>
      </c>
      <c r="B76" s="57">
        <v>22</v>
      </c>
      <c r="C76" s="58">
        <v>18</v>
      </c>
      <c r="D76" s="58">
        <v>18</v>
      </c>
      <c r="E76" s="58">
        <v>16</v>
      </c>
      <c r="F76" s="58">
        <v>14</v>
      </c>
      <c r="G76" s="58">
        <v>10</v>
      </c>
      <c r="H76" s="58">
        <v>10</v>
      </c>
      <c r="I76" s="58">
        <v>10</v>
      </c>
      <c r="J76" s="59">
        <v>11</v>
      </c>
      <c r="K76" s="57">
        <f t="shared" si="0"/>
        <v>14.333333333333334</v>
      </c>
    </row>
    <row r="77" spans="1:11" ht="12" customHeight="1" x14ac:dyDescent="0.2">
      <c r="A77" s="56" t="str">
        <f>'Pregnant Women Participating'!A77</f>
        <v>Rosebud Sioux, SD</v>
      </c>
      <c r="B77" s="57">
        <v>69</v>
      </c>
      <c r="C77" s="58">
        <v>43</v>
      </c>
      <c r="D77" s="58">
        <v>34</v>
      </c>
      <c r="E77" s="58">
        <v>32</v>
      </c>
      <c r="F77" s="58">
        <v>29</v>
      </c>
      <c r="G77" s="58">
        <v>27</v>
      </c>
      <c r="H77" s="58">
        <v>27</v>
      </c>
      <c r="I77" s="58">
        <v>23</v>
      </c>
      <c r="J77" s="59">
        <v>24</v>
      </c>
      <c r="K77" s="57">
        <f t="shared" si="0"/>
        <v>34.222222222222221</v>
      </c>
    </row>
    <row r="78" spans="1:11" ht="12" customHeight="1" x14ac:dyDescent="0.2">
      <c r="A78" s="56" t="str">
        <f>'Pregnant Women Participating'!A78</f>
        <v>Northern Arapahoe, WY</v>
      </c>
      <c r="B78" s="57">
        <v>15</v>
      </c>
      <c r="C78" s="58">
        <v>9</v>
      </c>
      <c r="D78" s="58">
        <v>10</v>
      </c>
      <c r="E78" s="58">
        <v>10</v>
      </c>
      <c r="F78" s="58">
        <v>10</v>
      </c>
      <c r="G78" s="58">
        <v>10</v>
      </c>
      <c r="H78" s="58">
        <v>14</v>
      </c>
      <c r="I78" s="58">
        <v>11</v>
      </c>
      <c r="J78" s="59">
        <v>12</v>
      </c>
      <c r="K78" s="57">
        <f t="shared" si="0"/>
        <v>11.222222222222221</v>
      </c>
    </row>
    <row r="79" spans="1:11" ht="12" customHeight="1" x14ac:dyDescent="0.2">
      <c r="A79" s="56" t="str">
        <f>'Pregnant Women Participating'!A79</f>
        <v>Shoshone Tribe, WY</v>
      </c>
      <c r="B79" s="57">
        <v>5</v>
      </c>
      <c r="C79" s="58">
        <v>3</v>
      </c>
      <c r="D79" s="58">
        <v>2</v>
      </c>
      <c r="E79" s="58">
        <v>4</v>
      </c>
      <c r="F79" s="58">
        <v>3</v>
      </c>
      <c r="G79" s="58">
        <v>2</v>
      </c>
      <c r="H79" s="58">
        <v>2</v>
      </c>
      <c r="I79" s="58">
        <v>3</v>
      </c>
      <c r="J79" s="59">
        <v>3</v>
      </c>
      <c r="K79" s="57">
        <f t="shared" si="0"/>
        <v>3</v>
      </c>
    </row>
    <row r="80" spans="1:11" ht="12" customHeight="1" x14ac:dyDescent="0.2">
      <c r="A80" s="65" t="str">
        <f>'Pregnant Women Participating'!A80</f>
        <v>Alaska</v>
      </c>
      <c r="B80" s="57">
        <v>858</v>
      </c>
      <c r="C80" s="58">
        <v>838</v>
      </c>
      <c r="D80" s="58">
        <v>827</v>
      </c>
      <c r="E80" s="58">
        <v>833</v>
      </c>
      <c r="F80" s="58">
        <v>842</v>
      </c>
      <c r="G80" s="58">
        <v>886</v>
      </c>
      <c r="H80" s="58">
        <v>908</v>
      </c>
      <c r="I80" s="58">
        <v>881</v>
      </c>
      <c r="J80" s="59">
        <v>1117</v>
      </c>
      <c r="K80" s="57">
        <f t="shared" si="0"/>
        <v>887.77777777777783</v>
      </c>
    </row>
    <row r="81" spans="1:11" ht="12" customHeight="1" x14ac:dyDescent="0.2">
      <c r="A81" s="65" t="str">
        <f>'Pregnant Women Participating'!A81</f>
        <v>American Samoa</v>
      </c>
      <c r="B81" s="57">
        <v>42</v>
      </c>
      <c r="C81" s="58">
        <v>44</v>
      </c>
      <c r="D81" s="58">
        <v>42</v>
      </c>
      <c r="E81" s="58">
        <v>39</v>
      </c>
      <c r="F81" s="58">
        <v>39</v>
      </c>
      <c r="G81" s="58">
        <v>46</v>
      </c>
      <c r="H81" s="58">
        <v>38</v>
      </c>
      <c r="I81" s="58">
        <v>40</v>
      </c>
      <c r="J81" s="59">
        <v>37</v>
      </c>
      <c r="K81" s="57">
        <f t="shared" si="0"/>
        <v>40.777777777777779</v>
      </c>
    </row>
    <row r="82" spans="1:11" ht="12" customHeight="1" x14ac:dyDescent="0.2">
      <c r="A82" s="65" t="str">
        <f>'Pregnant Women Participating'!A82</f>
        <v>California</v>
      </c>
      <c r="B82" s="57">
        <v>42717</v>
      </c>
      <c r="C82" s="58">
        <v>42385</v>
      </c>
      <c r="D82" s="58">
        <v>41764</v>
      </c>
      <c r="E82" s="58">
        <v>42568</v>
      </c>
      <c r="F82" s="58">
        <v>42835</v>
      </c>
      <c r="G82" s="58">
        <v>42962</v>
      </c>
      <c r="H82" s="58">
        <v>43600</v>
      </c>
      <c r="I82" s="58">
        <v>43944</v>
      </c>
      <c r="J82" s="59">
        <v>43525</v>
      </c>
      <c r="K82" s="57">
        <f t="shared" si="0"/>
        <v>42922.222222222219</v>
      </c>
    </row>
    <row r="83" spans="1:11" ht="12" customHeight="1" x14ac:dyDescent="0.2">
      <c r="A83" s="65" t="str">
        <f>'Pregnant Women Participating'!A83</f>
        <v>Guam</v>
      </c>
      <c r="B83" s="57">
        <v>172</v>
      </c>
      <c r="C83" s="58">
        <v>177</v>
      </c>
      <c r="D83" s="58">
        <v>172</v>
      </c>
      <c r="E83" s="58">
        <v>185</v>
      </c>
      <c r="F83" s="58">
        <v>174</v>
      </c>
      <c r="G83" s="58">
        <v>180</v>
      </c>
      <c r="H83" s="58">
        <v>177</v>
      </c>
      <c r="I83" s="58">
        <v>168</v>
      </c>
      <c r="J83" s="59">
        <v>170</v>
      </c>
      <c r="K83" s="57">
        <f t="shared" si="0"/>
        <v>175</v>
      </c>
    </row>
    <row r="84" spans="1:11" ht="12" customHeight="1" x14ac:dyDescent="0.2">
      <c r="A84" s="65" t="str">
        <f>'Pregnant Women Participating'!A84</f>
        <v>Hawaii</v>
      </c>
      <c r="B84" s="57">
        <v>1432</v>
      </c>
      <c r="C84" s="58">
        <v>1442</v>
      </c>
      <c r="D84" s="58">
        <v>1478</v>
      </c>
      <c r="E84" s="58">
        <v>1508</v>
      </c>
      <c r="F84" s="58">
        <v>1507</v>
      </c>
      <c r="G84" s="58">
        <v>1531</v>
      </c>
      <c r="H84" s="58">
        <v>1531</v>
      </c>
      <c r="I84" s="58">
        <v>1563</v>
      </c>
      <c r="J84" s="59">
        <v>1559</v>
      </c>
      <c r="K84" s="57">
        <f t="shared" si="0"/>
        <v>1505.6666666666667</v>
      </c>
    </row>
    <row r="85" spans="1:11" ht="12" customHeight="1" x14ac:dyDescent="0.2">
      <c r="A85" s="65" t="str">
        <f>'Pregnant Women Participating'!A85</f>
        <v>Idaho</v>
      </c>
      <c r="B85" s="57">
        <v>1994</v>
      </c>
      <c r="C85" s="58">
        <v>2000</v>
      </c>
      <c r="D85" s="58">
        <v>2030</v>
      </c>
      <c r="E85" s="58">
        <v>2060</v>
      </c>
      <c r="F85" s="58">
        <v>2095</v>
      </c>
      <c r="G85" s="58">
        <v>2142</v>
      </c>
      <c r="H85" s="58">
        <v>2136</v>
      </c>
      <c r="I85" s="58">
        <v>2141</v>
      </c>
      <c r="J85" s="59">
        <v>2135</v>
      </c>
      <c r="K85" s="57">
        <f t="shared" si="0"/>
        <v>2081.4444444444443</v>
      </c>
    </row>
    <row r="86" spans="1:11" ht="12" customHeight="1" x14ac:dyDescent="0.2">
      <c r="A86" s="65" t="str">
        <f>'Pregnant Women Participating'!A86</f>
        <v>Nevada</v>
      </c>
      <c r="B86" s="57">
        <v>1898</v>
      </c>
      <c r="C86" s="58">
        <v>1903</v>
      </c>
      <c r="D86" s="58">
        <v>2024</v>
      </c>
      <c r="E86" s="58">
        <v>1991</v>
      </c>
      <c r="F86" s="58">
        <v>2008</v>
      </c>
      <c r="G86" s="58">
        <v>2028</v>
      </c>
      <c r="H86" s="58">
        <v>2058</v>
      </c>
      <c r="I86" s="58">
        <v>2065</v>
      </c>
      <c r="J86" s="59">
        <v>2011</v>
      </c>
      <c r="K86" s="57">
        <f t="shared" si="0"/>
        <v>1998.4444444444443</v>
      </c>
    </row>
    <row r="87" spans="1:11" ht="12" customHeight="1" x14ac:dyDescent="0.2">
      <c r="A87" s="65" t="str">
        <f>'Pregnant Women Participating'!A87</f>
        <v>Oregon</v>
      </c>
      <c r="B87" s="57">
        <v>5059</v>
      </c>
      <c r="C87" s="58">
        <v>5096</v>
      </c>
      <c r="D87" s="58">
        <v>5124</v>
      </c>
      <c r="E87" s="58">
        <v>5148</v>
      </c>
      <c r="F87" s="58">
        <v>5161</v>
      </c>
      <c r="G87" s="58">
        <v>5263</v>
      </c>
      <c r="H87" s="58">
        <v>5292</v>
      </c>
      <c r="I87" s="58">
        <v>5355</v>
      </c>
      <c r="J87" s="59">
        <v>5229</v>
      </c>
      <c r="K87" s="57">
        <f t="shared" si="0"/>
        <v>5191.8888888888887</v>
      </c>
    </row>
    <row r="88" spans="1:11" ht="12" customHeight="1" x14ac:dyDescent="0.2">
      <c r="A88" s="65" t="str">
        <f>'Pregnant Women Participating'!A88</f>
        <v>Washington</v>
      </c>
      <c r="B88" s="57">
        <v>7071</v>
      </c>
      <c r="C88" s="58">
        <v>7040</v>
      </c>
      <c r="D88" s="58">
        <v>6978</v>
      </c>
      <c r="E88" s="58">
        <v>7089</v>
      </c>
      <c r="F88" s="58">
        <v>7177</v>
      </c>
      <c r="G88" s="58">
        <v>7202</v>
      </c>
      <c r="H88" s="58">
        <v>7184</v>
      </c>
      <c r="I88" s="58">
        <v>7234</v>
      </c>
      <c r="J88" s="59">
        <v>7145</v>
      </c>
      <c r="K88" s="57">
        <f t="shared" si="0"/>
        <v>7124.4444444444443</v>
      </c>
    </row>
    <row r="89" spans="1:11" ht="12" customHeight="1" x14ac:dyDescent="0.2">
      <c r="A89" s="65" t="str">
        <f>'Pregnant Women Participating'!A89</f>
        <v>Northern Marianas</v>
      </c>
      <c r="B89" s="57">
        <v>95</v>
      </c>
      <c r="C89" s="58">
        <v>100</v>
      </c>
      <c r="D89" s="58">
        <v>97</v>
      </c>
      <c r="E89" s="58">
        <v>111</v>
      </c>
      <c r="F89" s="58">
        <v>111</v>
      </c>
      <c r="G89" s="58">
        <v>97</v>
      </c>
      <c r="H89" s="58">
        <v>97</v>
      </c>
      <c r="I89" s="58">
        <v>96</v>
      </c>
      <c r="J89" s="59">
        <v>94</v>
      </c>
      <c r="K89" s="57">
        <f t="shared" si="0"/>
        <v>99.777777777777771</v>
      </c>
    </row>
    <row r="90" spans="1:11" ht="12" customHeight="1" x14ac:dyDescent="0.2">
      <c r="A90" s="65" t="str">
        <f>'Pregnant Women Participating'!A90</f>
        <v>Inter-Tribal Council, NV</v>
      </c>
      <c r="B90" s="57">
        <v>10</v>
      </c>
      <c r="C90" s="58">
        <v>9</v>
      </c>
      <c r="D90" s="58">
        <v>9</v>
      </c>
      <c r="E90" s="58">
        <v>11</v>
      </c>
      <c r="F90" s="58">
        <v>13</v>
      </c>
      <c r="G90" s="58">
        <v>14</v>
      </c>
      <c r="H90" s="58">
        <v>14</v>
      </c>
      <c r="I90" s="58">
        <v>14</v>
      </c>
      <c r="J90" s="59">
        <v>10</v>
      </c>
      <c r="K90" s="57">
        <f t="shared" si="0"/>
        <v>11.555555555555555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0"/>
  <sheetViews>
    <sheetView tabSelected="1" workbookViewId="0">
      <selection activeCell="A91" sqref="A91:XFD95"/>
    </sheetView>
  </sheetViews>
  <sheetFormatPr defaultColWidth="9.140625" defaultRowHeight="12" x14ac:dyDescent="0.2"/>
  <cols>
    <col min="1" max="1" width="34.7109375" style="49" customWidth="1"/>
    <col min="2" max="9" width="11.7109375" style="49" customWidth="1"/>
    <col min="10" max="11" width="13.7109375" style="49" customWidth="1"/>
    <col min="12" max="16384" width="9.140625" style="49"/>
  </cols>
  <sheetData>
    <row r="1" spans="1:11" ht="24" customHeight="1" x14ac:dyDescent="0.2">
      <c r="A1" s="77" t="s">
        <v>124</v>
      </c>
      <c r="B1" s="78" t="s">
        <v>205</v>
      </c>
      <c r="C1" s="78" t="s">
        <v>206</v>
      </c>
      <c r="D1" s="78" t="s">
        <v>207</v>
      </c>
      <c r="E1" s="78" t="s">
        <v>208</v>
      </c>
      <c r="F1" s="78" t="s">
        <v>209</v>
      </c>
      <c r="G1" s="78" t="s">
        <v>210</v>
      </c>
      <c r="H1" s="78" t="s">
        <v>211</v>
      </c>
      <c r="I1" s="78" t="s">
        <v>212</v>
      </c>
      <c r="J1" s="78" t="s">
        <v>213</v>
      </c>
      <c r="K1" s="55" t="s">
        <v>214</v>
      </c>
    </row>
    <row r="2" spans="1:11" ht="12" customHeight="1" x14ac:dyDescent="0.2">
      <c r="A2" s="56" t="str">
        <f>'Pregnant Women Participating'!A2</f>
        <v>Connecticut</v>
      </c>
      <c r="B2" s="57">
        <v>3476</v>
      </c>
      <c r="C2" s="58">
        <v>3457</v>
      </c>
      <c r="D2" s="58">
        <v>3390</v>
      </c>
      <c r="E2" s="58">
        <v>3502</v>
      </c>
      <c r="F2" s="58">
        <v>3560</v>
      </c>
      <c r="G2" s="58">
        <v>3553</v>
      </c>
      <c r="H2" s="58">
        <v>3623</v>
      </c>
      <c r="I2" s="58">
        <v>3696</v>
      </c>
      <c r="J2" s="59">
        <v>3616</v>
      </c>
      <c r="K2" s="57">
        <f t="shared" ref="K2:K90" si="0">IF(SUM(B2:J2)&gt;0,AVERAGE(B2:J2),"0")</f>
        <v>3541.4444444444443</v>
      </c>
    </row>
    <row r="3" spans="1:11" ht="12" customHeight="1" x14ac:dyDescent="0.2">
      <c r="A3" s="56" t="str">
        <f>'Pregnant Women Participating'!A3</f>
        <v>Maine</v>
      </c>
      <c r="B3" s="57">
        <v>782</v>
      </c>
      <c r="C3" s="58">
        <v>791</v>
      </c>
      <c r="D3" s="58">
        <v>812</v>
      </c>
      <c r="E3" s="58">
        <v>832</v>
      </c>
      <c r="F3" s="58">
        <v>825</v>
      </c>
      <c r="G3" s="58">
        <v>831</v>
      </c>
      <c r="H3" s="58">
        <v>831</v>
      </c>
      <c r="I3" s="58">
        <v>854</v>
      </c>
      <c r="J3" s="59">
        <v>854</v>
      </c>
      <c r="K3" s="57">
        <f t="shared" si="0"/>
        <v>823.55555555555554</v>
      </c>
    </row>
    <row r="4" spans="1:11" ht="12" customHeight="1" x14ac:dyDescent="0.2">
      <c r="A4" s="56" t="str">
        <f>'Pregnant Women Participating'!A4</f>
        <v>Massachusetts</v>
      </c>
      <c r="B4" s="57">
        <v>6700</v>
      </c>
      <c r="C4" s="58">
        <v>6745</v>
      </c>
      <c r="D4" s="58">
        <v>6730</v>
      </c>
      <c r="E4" s="58">
        <v>6825</v>
      </c>
      <c r="F4" s="58">
        <v>6882</v>
      </c>
      <c r="G4" s="58">
        <v>6936</v>
      </c>
      <c r="H4" s="58">
        <v>6968</v>
      </c>
      <c r="I4" s="58">
        <v>7048</v>
      </c>
      <c r="J4" s="59">
        <v>6883</v>
      </c>
      <c r="K4" s="57">
        <f t="shared" si="0"/>
        <v>6857.4444444444443</v>
      </c>
    </row>
    <row r="5" spans="1:11" ht="12" customHeight="1" x14ac:dyDescent="0.2">
      <c r="A5" s="56" t="str">
        <f>'Pregnant Women Participating'!A5</f>
        <v>New Hampshire</v>
      </c>
      <c r="B5" s="57">
        <v>397</v>
      </c>
      <c r="C5" s="58">
        <v>397</v>
      </c>
      <c r="D5" s="58">
        <v>381</v>
      </c>
      <c r="E5" s="58">
        <v>392</v>
      </c>
      <c r="F5" s="58">
        <v>416</v>
      </c>
      <c r="G5" s="58">
        <v>419</v>
      </c>
      <c r="H5" s="58">
        <v>423</v>
      </c>
      <c r="I5" s="58">
        <v>408</v>
      </c>
      <c r="J5" s="59">
        <v>401</v>
      </c>
      <c r="K5" s="57">
        <f t="shared" si="0"/>
        <v>403.77777777777777</v>
      </c>
    </row>
    <row r="6" spans="1:11" ht="12" customHeight="1" x14ac:dyDescent="0.2">
      <c r="A6" s="56" t="str">
        <f>'Pregnant Women Participating'!A6</f>
        <v>New York</v>
      </c>
      <c r="B6" s="57">
        <v>35362</v>
      </c>
      <c r="C6" s="58">
        <v>35338</v>
      </c>
      <c r="D6" s="58">
        <v>35379</v>
      </c>
      <c r="E6" s="58">
        <v>36323</v>
      </c>
      <c r="F6" s="58">
        <v>36576</v>
      </c>
      <c r="G6" s="58">
        <v>37104</v>
      </c>
      <c r="H6" s="58">
        <v>36999</v>
      </c>
      <c r="I6" s="58">
        <v>37443</v>
      </c>
      <c r="J6" s="59">
        <v>36713</v>
      </c>
      <c r="K6" s="57">
        <f t="shared" si="0"/>
        <v>36359.666666666664</v>
      </c>
    </row>
    <row r="7" spans="1:11" ht="12" customHeight="1" x14ac:dyDescent="0.2">
      <c r="A7" s="56" t="str">
        <f>'Pregnant Women Participating'!A7</f>
        <v>Rhode Island</v>
      </c>
      <c r="B7" s="57">
        <v>922</v>
      </c>
      <c r="C7" s="58">
        <v>940</v>
      </c>
      <c r="D7" s="58">
        <v>959</v>
      </c>
      <c r="E7" s="58">
        <v>933</v>
      </c>
      <c r="F7" s="58">
        <v>961</v>
      </c>
      <c r="G7" s="58">
        <v>950</v>
      </c>
      <c r="H7" s="58">
        <v>972</v>
      </c>
      <c r="I7" s="58">
        <v>964</v>
      </c>
      <c r="J7" s="59">
        <v>933</v>
      </c>
      <c r="K7" s="57">
        <f t="shared" si="0"/>
        <v>948.22222222222217</v>
      </c>
    </row>
    <row r="8" spans="1:11" ht="12" customHeight="1" x14ac:dyDescent="0.2">
      <c r="A8" s="56" t="str">
        <f>'Pregnant Women Participating'!A8</f>
        <v>Vermont</v>
      </c>
      <c r="B8" s="57">
        <v>357</v>
      </c>
      <c r="C8" s="58">
        <v>331</v>
      </c>
      <c r="D8" s="58">
        <v>342</v>
      </c>
      <c r="E8" s="58">
        <v>340</v>
      </c>
      <c r="F8" s="58">
        <v>350</v>
      </c>
      <c r="G8" s="58">
        <v>357</v>
      </c>
      <c r="H8" s="58">
        <v>363</v>
      </c>
      <c r="I8" s="58">
        <v>360</v>
      </c>
      <c r="J8" s="59">
        <v>375</v>
      </c>
      <c r="K8" s="57">
        <f t="shared" si="0"/>
        <v>352.77777777777777</v>
      </c>
    </row>
    <row r="9" spans="1:11" ht="12" customHeight="1" x14ac:dyDescent="0.2">
      <c r="A9" s="56" t="str">
        <f>'Pregnant Women Participating'!A9</f>
        <v>Virgin Islands</v>
      </c>
      <c r="B9" s="57">
        <v>365</v>
      </c>
      <c r="C9" s="58">
        <v>359</v>
      </c>
      <c r="D9" s="58">
        <v>365</v>
      </c>
      <c r="E9" s="58">
        <v>374</v>
      </c>
      <c r="F9" s="58">
        <v>362</v>
      </c>
      <c r="G9" s="58">
        <v>346</v>
      </c>
      <c r="H9" s="58">
        <v>340</v>
      </c>
      <c r="I9" s="58">
        <v>329</v>
      </c>
      <c r="J9" s="59">
        <v>327</v>
      </c>
      <c r="K9" s="57">
        <f t="shared" si="0"/>
        <v>351.88888888888891</v>
      </c>
    </row>
    <row r="10" spans="1:11" ht="12" customHeight="1" x14ac:dyDescent="0.2">
      <c r="A10" s="56" t="str">
        <f>'Pregnant Women Participating'!A10</f>
        <v>Indian Township, ME</v>
      </c>
      <c r="B10" s="57">
        <v>0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9">
        <v>0</v>
      </c>
      <c r="K10" s="57" t="str">
        <f t="shared" si="0"/>
        <v>0</v>
      </c>
    </row>
    <row r="11" spans="1:11" ht="12" customHeight="1" x14ac:dyDescent="0.2">
      <c r="A11" s="56" t="str">
        <f>'Pregnant Women Participating'!A11</f>
        <v>Pleasant Point, ME</v>
      </c>
      <c r="B11" s="57">
        <v>0</v>
      </c>
      <c r="C11" s="58">
        <v>2</v>
      </c>
      <c r="D11" s="58">
        <v>1</v>
      </c>
      <c r="E11" s="58">
        <v>1</v>
      </c>
      <c r="F11" s="58">
        <v>1</v>
      </c>
      <c r="G11" s="58">
        <v>0</v>
      </c>
      <c r="H11" s="58">
        <v>0</v>
      </c>
      <c r="I11" s="58">
        <v>0</v>
      </c>
      <c r="J11" s="59">
        <v>0</v>
      </c>
      <c r="K11" s="57">
        <f t="shared" si="0"/>
        <v>0.55555555555555558</v>
      </c>
    </row>
    <row r="12" spans="1:11" ht="12" customHeight="1" x14ac:dyDescent="0.2">
      <c r="A12" s="56" t="str">
        <f>'Pregnant Women Participating'!A12</f>
        <v>Delaware</v>
      </c>
      <c r="B12" s="57">
        <v>1437</v>
      </c>
      <c r="C12" s="58">
        <v>1474</v>
      </c>
      <c r="D12" s="58">
        <v>1477</v>
      </c>
      <c r="E12" s="58">
        <v>1504</v>
      </c>
      <c r="F12" s="58">
        <v>1534</v>
      </c>
      <c r="G12" s="58">
        <v>1555</v>
      </c>
      <c r="H12" s="58">
        <v>1528</v>
      </c>
      <c r="I12" s="58">
        <v>1549</v>
      </c>
      <c r="J12" s="59">
        <v>1570</v>
      </c>
      <c r="K12" s="57">
        <f t="shared" si="0"/>
        <v>1514.2222222222222</v>
      </c>
    </row>
    <row r="13" spans="1:11" ht="12" customHeight="1" x14ac:dyDescent="0.2">
      <c r="A13" s="56" t="str">
        <f>'Pregnant Women Participating'!A13</f>
        <v>District of Columbia</v>
      </c>
      <c r="B13" s="57">
        <v>1139</v>
      </c>
      <c r="C13" s="58">
        <v>1151</v>
      </c>
      <c r="D13" s="58">
        <v>1145</v>
      </c>
      <c r="E13" s="58">
        <v>1162</v>
      </c>
      <c r="F13" s="58">
        <v>1173</v>
      </c>
      <c r="G13" s="58">
        <v>1189</v>
      </c>
      <c r="H13" s="58">
        <v>1225</v>
      </c>
      <c r="I13" s="58">
        <v>1206</v>
      </c>
      <c r="J13" s="59">
        <v>1204</v>
      </c>
      <c r="K13" s="57">
        <f t="shared" si="0"/>
        <v>1177.1111111111111</v>
      </c>
    </row>
    <row r="14" spans="1:11" ht="12" customHeight="1" x14ac:dyDescent="0.2">
      <c r="A14" s="56" t="str">
        <f>'Pregnant Women Participating'!A14</f>
        <v>Maryland</v>
      </c>
      <c r="B14" s="57">
        <v>8967</v>
      </c>
      <c r="C14" s="58">
        <v>8871</v>
      </c>
      <c r="D14" s="58">
        <v>8823</v>
      </c>
      <c r="E14" s="58">
        <v>8860</v>
      </c>
      <c r="F14" s="58">
        <v>8855</v>
      </c>
      <c r="G14" s="58">
        <v>8917</v>
      </c>
      <c r="H14" s="58">
        <v>8916</v>
      </c>
      <c r="I14" s="58">
        <v>9111</v>
      </c>
      <c r="J14" s="59">
        <v>9036</v>
      </c>
      <c r="K14" s="57">
        <f t="shared" si="0"/>
        <v>8928.4444444444453</v>
      </c>
    </row>
    <row r="15" spans="1:11" ht="12" customHeight="1" x14ac:dyDescent="0.2">
      <c r="A15" s="56" t="str">
        <f>'Pregnant Women Participating'!A15</f>
        <v>New Jersey</v>
      </c>
      <c r="B15" s="57">
        <v>11495</v>
      </c>
      <c r="C15" s="58">
        <v>11796</v>
      </c>
      <c r="D15" s="58">
        <v>11773</v>
      </c>
      <c r="E15" s="58">
        <v>11839</v>
      </c>
      <c r="F15" s="58">
        <v>11980</v>
      </c>
      <c r="G15" s="58">
        <v>11922</v>
      </c>
      <c r="H15" s="58">
        <v>12043</v>
      </c>
      <c r="I15" s="58">
        <v>12068</v>
      </c>
      <c r="J15" s="59">
        <v>11948</v>
      </c>
      <c r="K15" s="57">
        <f t="shared" si="0"/>
        <v>11873.777777777777</v>
      </c>
    </row>
    <row r="16" spans="1:11" ht="12" customHeight="1" x14ac:dyDescent="0.2">
      <c r="A16" s="56" t="str">
        <f>'Pregnant Women Participating'!A16</f>
        <v>Pennsylvania</v>
      </c>
      <c r="B16" s="57">
        <v>4976</v>
      </c>
      <c r="C16" s="58">
        <v>4996</v>
      </c>
      <c r="D16" s="58">
        <v>5057</v>
      </c>
      <c r="E16" s="58">
        <v>5215</v>
      </c>
      <c r="F16" s="58">
        <v>5432</v>
      </c>
      <c r="G16" s="58">
        <v>5430</v>
      </c>
      <c r="H16" s="58">
        <v>5596</v>
      </c>
      <c r="I16" s="58">
        <v>5604</v>
      </c>
      <c r="J16" s="59">
        <v>5516</v>
      </c>
      <c r="K16" s="57">
        <f t="shared" si="0"/>
        <v>5313.5555555555557</v>
      </c>
    </row>
    <row r="17" spans="1:11" ht="12" customHeight="1" x14ac:dyDescent="0.2">
      <c r="A17" s="56" t="str">
        <f>'Pregnant Women Participating'!A17</f>
        <v>Puerto Rico</v>
      </c>
      <c r="B17" s="57">
        <v>2631</v>
      </c>
      <c r="C17" s="58">
        <v>2610</v>
      </c>
      <c r="D17" s="58">
        <v>2561</v>
      </c>
      <c r="E17" s="58">
        <v>2501</v>
      </c>
      <c r="F17" s="58">
        <v>2530</v>
      </c>
      <c r="G17" s="58">
        <v>2504</v>
      </c>
      <c r="H17" s="58">
        <v>2528</v>
      </c>
      <c r="I17" s="58">
        <v>2508</v>
      </c>
      <c r="J17" s="59">
        <v>2460</v>
      </c>
      <c r="K17" s="57">
        <f t="shared" si="0"/>
        <v>2537</v>
      </c>
    </row>
    <row r="18" spans="1:11" ht="12" customHeight="1" x14ac:dyDescent="0.2">
      <c r="A18" s="56" t="str">
        <f>'Pregnant Women Participating'!A18</f>
        <v>Virginia</v>
      </c>
      <c r="B18" s="57">
        <v>4901</v>
      </c>
      <c r="C18" s="58">
        <v>4757</v>
      </c>
      <c r="D18" s="58">
        <v>4630</v>
      </c>
      <c r="E18" s="58">
        <v>4768</v>
      </c>
      <c r="F18" s="58">
        <v>4832</v>
      </c>
      <c r="G18" s="58">
        <v>4935</v>
      </c>
      <c r="H18" s="58">
        <v>5003</v>
      </c>
      <c r="I18" s="58">
        <v>5128</v>
      </c>
      <c r="J18" s="59">
        <v>5082</v>
      </c>
      <c r="K18" s="57">
        <f t="shared" si="0"/>
        <v>4892.8888888888887</v>
      </c>
    </row>
    <row r="19" spans="1:11" ht="12" customHeight="1" x14ac:dyDescent="0.2">
      <c r="A19" s="56" t="str">
        <f>'Pregnant Women Participating'!A19</f>
        <v>West Virginia</v>
      </c>
      <c r="B19" s="57">
        <v>728</v>
      </c>
      <c r="C19" s="58">
        <v>716</v>
      </c>
      <c r="D19" s="58">
        <v>716</v>
      </c>
      <c r="E19" s="58">
        <v>714</v>
      </c>
      <c r="F19" s="58">
        <v>719</v>
      </c>
      <c r="G19" s="58">
        <v>702</v>
      </c>
      <c r="H19" s="58">
        <v>726</v>
      </c>
      <c r="I19" s="58">
        <v>713</v>
      </c>
      <c r="J19" s="59">
        <v>661</v>
      </c>
      <c r="K19" s="57">
        <f t="shared" si="0"/>
        <v>710.55555555555554</v>
      </c>
    </row>
    <row r="20" spans="1:11" ht="12" customHeight="1" x14ac:dyDescent="0.2">
      <c r="A20" s="56" t="str">
        <f>'Pregnant Women Participating'!A20</f>
        <v>Alabama</v>
      </c>
      <c r="B20" s="57">
        <v>2770</v>
      </c>
      <c r="C20" s="58">
        <v>2768</v>
      </c>
      <c r="D20" s="58">
        <v>2772</v>
      </c>
      <c r="E20" s="58">
        <v>2770</v>
      </c>
      <c r="F20" s="58">
        <v>2752</v>
      </c>
      <c r="G20" s="58">
        <v>2765</v>
      </c>
      <c r="H20" s="58">
        <v>2836</v>
      </c>
      <c r="I20" s="58">
        <v>2841</v>
      </c>
      <c r="J20" s="59">
        <v>2802</v>
      </c>
      <c r="K20" s="57">
        <f t="shared" si="0"/>
        <v>2786.2222222222222</v>
      </c>
    </row>
    <row r="21" spans="1:11" ht="12" customHeight="1" x14ac:dyDescent="0.2">
      <c r="A21" s="56" t="str">
        <f>'Pregnant Women Participating'!A21</f>
        <v>Florida</v>
      </c>
      <c r="B21" s="57">
        <v>30086</v>
      </c>
      <c r="C21" s="58">
        <v>29798</v>
      </c>
      <c r="D21" s="58">
        <v>29626</v>
      </c>
      <c r="E21" s="58">
        <v>29918</v>
      </c>
      <c r="F21" s="58">
        <v>29961</v>
      </c>
      <c r="G21" s="58">
        <v>32786</v>
      </c>
      <c r="H21" s="58">
        <v>29872</v>
      </c>
      <c r="I21" s="58">
        <v>29835</v>
      </c>
      <c r="J21" s="59">
        <v>28754</v>
      </c>
      <c r="K21" s="57">
        <f t="shared" si="0"/>
        <v>30070.666666666668</v>
      </c>
    </row>
    <row r="22" spans="1:11" ht="12" customHeight="1" x14ac:dyDescent="0.2">
      <c r="A22" s="56" t="str">
        <f>'Pregnant Women Participating'!A22</f>
        <v>Georgia</v>
      </c>
      <c r="B22" s="57">
        <v>14320</v>
      </c>
      <c r="C22" s="58">
        <v>14121</v>
      </c>
      <c r="D22" s="58">
        <v>13982</v>
      </c>
      <c r="E22" s="58">
        <v>14442</v>
      </c>
      <c r="F22" s="58">
        <v>14426</v>
      </c>
      <c r="G22" s="58">
        <v>14585</v>
      </c>
      <c r="H22" s="58">
        <v>14640</v>
      </c>
      <c r="I22" s="58">
        <v>14645</v>
      </c>
      <c r="J22" s="59">
        <v>14535</v>
      </c>
      <c r="K22" s="57">
        <f t="shared" si="0"/>
        <v>14410.666666666666</v>
      </c>
    </row>
    <row r="23" spans="1:11" ht="12" customHeight="1" x14ac:dyDescent="0.2">
      <c r="A23" s="56" t="str">
        <f>'Pregnant Women Participating'!A23</f>
        <v>Kentucky</v>
      </c>
      <c r="B23" s="57">
        <v>4920</v>
      </c>
      <c r="C23" s="58">
        <v>4849</v>
      </c>
      <c r="D23" s="58">
        <v>4867</v>
      </c>
      <c r="E23" s="58">
        <v>5059</v>
      </c>
      <c r="F23" s="58">
        <v>5116</v>
      </c>
      <c r="G23" s="58">
        <v>5172</v>
      </c>
      <c r="H23" s="58">
        <v>5253</v>
      </c>
      <c r="I23" s="58">
        <v>5341</v>
      </c>
      <c r="J23" s="59">
        <v>5293</v>
      </c>
      <c r="K23" s="57">
        <f t="shared" si="0"/>
        <v>5096.666666666667</v>
      </c>
    </row>
    <row r="24" spans="1:11" ht="12" customHeight="1" x14ac:dyDescent="0.2">
      <c r="A24" s="56" t="str">
        <f>'Pregnant Women Participating'!A24</f>
        <v>Mississippi</v>
      </c>
      <c r="B24" s="57">
        <v>2573</v>
      </c>
      <c r="C24" s="58">
        <v>2802</v>
      </c>
      <c r="D24" s="58">
        <v>2754</v>
      </c>
      <c r="E24" s="58">
        <v>2638</v>
      </c>
      <c r="F24" s="58">
        <v>2630</v>
      </c>
      <c r="G24" s="58">
        <v>2596</v>
      </c>
      <c r="H24" s="58">
        <v>2585</v>
      </c>
      <c r="I24" s="58">
        <v>2640</v>
      </c>
      <c r="J24" s="59">
        <v>2616</v>
      </c>
      <c r="K24" s="57">
        <f t="shared" si="0"/>
        <v>2648.2222222222222</v>
      </c>
    </row>
    <row r="25" spans="1:11" ht="12" customHeight="1" x14ac:dyDescent="0.2">
      <c r="A25" s="56" t="str">
        <f>'Pregnant Women Participating'!A25</f>
        <v>North Carolina</v>
      </c>
      <c r="B25" s="57">
        <v>11827</v>
      </c>
      <c r="C25" s="58">
        <v>11871</v>
      </c>
      <c r="D25" s="58">
        <v>11747</v>
      </c>
      <c r="E25" s="58">
        <v>11996</v>
      </c>
      <c r="F25" s="58">
        <v>12097</v>
      </c>
      <c r="G25" s="58">
        <v>12094</v>
      </c>
      <c r="H25" s="58">
        <v>12237</v>
      </c>
      <c r="I25" s="58">
        <v>12257</v>
      </c>
      <c r="J25" s="59">
        <v>12227</v>
      </c>
      <c r="K25" s="57">
        <f t="shared" si="0"/>
        <v>12039.222222222223</v>
      </c>
    </row>
    <row r="26" spans="1:11" ht="12" customHeight="1" x14ac:dyDescent="0.2">
      <c r="A26" s="56" t="str">
        <f>'Pregnant Women Participating'!A26</f>
        <v>South Carolina</v>
      </c>
      <c r="B26" s="57">
        <v>4251</v>
      </c>
      <c r="C26" s="58">
        <v>4263</v>
      </c>
      <c r="D26" s="58">
        <v>4105</v>
      </c>
      <c r="E26" s="58">
        <v>4201</v>
      </c>
      <c r="F26" s="58">
        <v>4200</v>
      </c>
      <c r="G26" s="58">
        <v>4262</v>
      </c>
      <c r="H26" s="58">
        <v>4328</v>
      </c>
      <c r="I26" s="58">
        <v>4448</v>
      </c>
      <c r="J26" s="59">
        <v>4390</v>
      </c>
      <c r="K26" s="57">
        <f t="shared" si="0"/>
        <v>4272</v>
      </c>
    </row>
    <row r="27" spans="1:11" ht="12" customHeight="1" x14ac:dyDescent="0.2">
      <c r="A27" s="56" t="str">
        <f>'Pregnant Women Participating'!A27</f>
        <v>Tennessee</v>
      </c>
      <c r="B27" s="57">
        <v>8553</v>
      </c>
      <c r="C27" s="58">
        <v>8473</v>
      </c>
      <c r="D27" s="58">
        <v>8272</v>
      </c>
      <c r="E27" s="58">
        <v>8131</v>
      </c>
      <c r="F27" s="58">
        <v>8335</v>
      </c>
      <c r="G27" s="58">
        <v>8480</v>
      </c>
      <c r="H27" s="58">
        <v>8547</v>
      </c>
      <c r="I27" s="58">
        <v>8526</v>
      </c>
      <c r="J27" s="59">
        <v>8495</v>
      </c>
      <c r="K27" s="57">
        <f t="shared" si="0"/>
        <v>8423.5555555555547</v>
      </c>
    </row>
    <row r="28" spans="1:11" ht="12" customHeight="1" x14ac:dyDescent="0.2">
      <c r="A28" s="56" t="str">
        <f>'Pregnant Women Participating'!A28</f>
        <v>Choctaw Indians, MS</v>
      </c>
      <c r="B28" s="57">
        <v>38</v>
      </c>
      <c r="C28" s="58">
        <v>33</v>
      </c>
      <c r="D28" s="58">
        <v>29</v>
      </c>
      <c r="E28" s="58">
        <v>30</v>
      </c>
      <c r="F28" s="58">
        <v>28</v>
      </c>
      <c r="G28" s="58">
        <v>32</v>
      </c>
      <c r="H28" s="58">
        <v>32</v>
      </c>
      <c r="I28" s="58">
        <v>29</v>
      </c>
      <c r="J28" s="59">
        <v>27</v>
      </c>
      <c r="K28" s="57">
        <f t="shared" si="0"/>
        <v>30.888888888888889</v>
      </c>
    </row>
    <row r="29" spans="1:11" ht="12" customHeight="1" x14ac:dyDescent="0.2">
      <c r="A29" s="56" t="str">
        <f>'Pregnant Women Participating'!A29</f>
        <v>Eastern Cherokee, NC</v>
      </c>
      <c r="B29" s="57">
        <v>18</v>
      </c>
      <c r="C29" s="58">
        <v>14</v>
      </c>
      <c r="D29" s="58">
        <v>14</v>
      </c>
      <c r="E29" s="58">
        <v>15</v>
      </c>
      <c r="F29" s="58">
        <v>15</v>
      </c>
      <c r="G29" s="58">
        <v>13</v>
      </c>
      <c r="H29" s="58">
        <v>13</v>
      </c>
      <c r="I29" s="58">
        <v>13</v>
      </c>
      <c r="J29" s="59">
        <v>13</v>
      </c>
      <c r="K29" s="57">
        <f t="shared" si="0"/>
        <v>14.222222222222221</v>
      </c>
    </row>
    <row r="30" spans="1:11" ht="12" customHeight="1" x14ac:dyDescent="0.2">
      <c r="A30" s="56" t="str">
        <f>'Pregnant Women Participating'!A30</f>
        <v>Illinois</v>
      </c>
      <c r="B30" s="57">
        <v>12700</v>
      </c>
      <c r="C30" s="58">
        <v>12468</v>
      </c>
      <c r="D30" s="58">
        <v>12133</v>
      </c>
      <c r="E30" s="58">
        <v>12519</v>
      </c>
      <c r="F30" s="58">
        <v>12565</v>
      </c>
      <c r="G30" s="58">
        <v>12722</v>
      </c>
      <c r="H30" s="58">
        <v>12863</v>
      </c>
      <c r="I30" s="58">
        <v>13069</v>
      </c>
      <c r="J30" s="59">
        <v>12948</v>
      </c>
      <c r="K30" s="57">
        <f t="shared" si="0"/>
        <v>12665.222222222223</v>
      </c>
    </row>
    <row r="31" spans="1:11" ht="12" customHeight="1" x14ac:dyDescent="0.2">
      <c r="A31" s="56" t="str">
        <f>'Pregnant Women Participating'!A31</f>
        <v>Indiana</v>
      </c>
      <c r="B31" s="57">
        <v>7349</v>
      </c>
      <c r="C31" s="58">
        <v>7329</v>
      </c>
      <c r="D31" s="58">
        <v>7165</v>
      </c>
      <c r="E31" s="58">
        <v>7357</v>
      </c>
      <c r="F31" s="58">
        <v>7205</v>
      </c>
      <c r="G31" s="58">
        <v>7202</v>
      </c>
      <c r="H31" s="58">
        <v>7282</v>
      </c>
      <c r="I31" s="58">
        <v>7439</v>
      </c>
      <c r="J31" s="59">
        <v>7401</v>
      </c>
      <c r="K31" s="57">
        <f t="shared" si="0"/>
        <v>7303.2222222222226</v>
      </c>
    </row>
    <row r="32" spans="1:11" ht="12" customHeight="1" x14ac:dyDescent="0.2">
      <c r="A32" s="56" t="str">
        <f>'Pregnant Women Participating'!A32</f>
        <v>Iowa</v>
      </c>
      <c r="B32" s="57">
        <v>2575</v>
      </c>
      <c r="C32" s="58">
        <v>2544</v>
      </c>
      <c r="D32" s="58">
        <v>2583</v>
      </c>
      <c r="E32" s="58">
        <v>2750</v>
      </c>
      <c r="F32" s="58">
        <v>2763</v>
      </c>
      <c r="G32" s="58">
        <v>2659</v>
      </c>
      <c r="H32" s="58">
        <v>2634</v>
      </c>
      <c r="I32" s="58">
        <v>2644</v>
      </c>
      <c r="J32" s="59">
        <v>2638</v>
      </c>
      <c r="K32" s="57">
        <f t="shared" si="0"/>
        <v>2643.3333333333335</v>
      </c>
    </row>
    <row r="33" spans="1:11" ht="12" customHeight="1" x14ac:dyDescent="0.2">
      <c r="A33" s="56" t="str">
        <f>'Pregnant Women Participating'!A33</f>
        <v>Michigan</v>
      </c>
      <c r="B33" s="57">
        <v>5694</v>
      </c>
      <c r="C33" s="58">
        <v>5637</v>
      </c>
      <c r="D33" s="58">
        <v>5472</v>
      </c>
      <c r="E33" s="58">
        <v>5650</v>
      </c>
      <c r="F33" s="58">
        <v>5650</v>
      </c>
      <c r="G33" s="58">
        <v>5684</v>
      </c>
      <c r="H33" s="58">
        <v>5765</v>
      </c>
      <c r="I33" s="58">
        <v>5731</v>
      </c>
      <c r="J33" s="59">
        <v>5697</v>
      </c>
      <c r="K33" s="57">
        <f t="shared" si="0"/>
        <v>5664.4444444444443</v>
      </c>
    </row>
    <row r="34" spans="1:11" ht="12" customHeight="1" x14ac:dyDescent="0.2">
      <c r="A34" s="56" t="str">
        <f>'Pregnant Women Participating'!A34</f>
        <v>Minnesota</v>
      </c>
      <c r="B34" s="57">
        <v>5627</v>
      </c>
      <c r="C34" s="58">
        <v>5647</v>
      </c>
      <c r="D34" s="58">
        <v>5718</v>
      </c>
      <c r="E34" s="58">
        <v>5707</v>
      </c>
      <c r="F34" s="58">
        <v>5666</v>
      </c>
      <c r="G34" s="58">
        <v>5641</v>
      </c>
      <c r="H34" s="58">
        <v>5685</v>
      </c>
      <c r="I34" s="58">
        <v>5683</v>
      </c>
      <c r="J34" s="59">
        <v>5483</v>
      </c>
      <c r="K34" s="57">
        <f t="shared" si="0"/>
        <v>5650.7777777777774</v>
      </c>
    </row>
    <row r="35" spans="1:11" ht="12" customHeight="1" x14ac:dyDescent="0.2">
      <c r="A35" s="56" t="str">
        <f>'Pregnant Women Participating'!A35</f>
        <v>Ohio</v>
      </c>
      <c r="B35" s="57">
        <v>2500</v>
      </c>
      <c r="C35" s="58">
        <v>2504</v>
      </c>
      <c r="D35" s="58">
        <v>2440</v>
      </c>
      <c r="E35" s="58">
        <v>2474</v>
      </c>
      <c r="F35" s="58">
        <v>2606</v>
      </c>
      <c r="G35" s="58">
        <v>2622</v>
      </c>
      <c r="H35" s="58">
        <v>2611</v>
      </c>
      <c r="I35" s="58">
        <v>2665</v>
      </c>
      <c r="J35" s="59">
        <v>2670</v>
      </c>
      <c r="K35" s="57">
        <f t="shared" si="0"/>
        <v>2565.7777777777778</v>
      </c>
    </row>
    <row r="36" spans="1:11" ht="12" customHeight="1" x14ac:dyDescent="0.2">
      <c r="A36" s="56" t="str">
        <f>'Pregnant Women Participating'!A36</f>
        <v>Wisconsin</v>
      </c>
      <c r="B36" s="57">
        <v>3263</v>
      </c>
      <c r="C36" s="58">
        <v>3283</v>
      </c>
      <c r="D36" s="58">
        <v>3143</v>
      </c>
      <c r="E36" s="58">
        <v>3178</v>
      </c>
      <c r="F36" s="58">
        <v>3240</v>
      </c>
      <c r="G36" s="58">
        <v>3242</v>
      </c>
      <c r="H36" s="58">
        <v>3293</v>
      </c>
      <c r="I36" s="58">
        <v>3313</v>
      </c>
      <c r="J36" s="59">
        <v>3287</v>
      </c>
      <c r="K36" s="57">
        <f t="shared" si="0"/>
        <v>3249.1111111111113</v>
      </c>
    </row>
    <row r="37" spans="1:11" ht="12" customHeight="1" x14ac:dyDescent="0.2">
      <c r="A37" s="56" t="str">
        <f>'Pregnant Women Participating'!A37</f>
        <v>Arizona</v>
      </c>
      <c r="B37" s="57">
        <v>7197</v>
      </c>
      <c r="C37" s="58">
        <v>7209</v>
      </c>
      <c r="D37" s="58">
        <v>6977</v>
      </c>
      <c r="E37" s="58">
        <v>7095</v>
      </c>
      <c r="F37" s="58">
        <v>7220</v>
      </c>
      <c r="G37" s="58">
        <v>7506</v>
      </c>
      <c r="H37" s="58">
        <v>7531</v>
      </c>
      <c r="I37" s="58">
        <v>7394</v>
      </c>
      <c r="J37" s="59">
        <v>7437</v>
      </c>
      <c r="K37" s="57">
        <f t="shared" si="0"/>
        <v>7285.1111111111113</v>
      </c>
    </row>
    <row r="38" spans="1:11" ht="12" customHeight="1" x14ac:dyDescent="0.2">
      <c r="A38" s="56" t="str">
        <f>'Pregnant Women Participating'!A38</f>
        <v>Arkansas</v>
      </c>
      <c r="B38" s="57">
        <v>1408</v>
      </c>
      <c r="C38" s="58">
        <v>1472</v>
      </c>
      <c r="D38" s="58">
        <v>1478</v>
      </c>
      <c r="E38" s="58">
        <v>1517</v>
      </c>
      <c r="F38" s="58">
        <v>1619</v>
      </c>
      <c r="G38" s="58">
        <v>1625</v>
      </c>
      <c r="H38" s="58">
        <v>1626</v>
      </c>
      <c r="I38" s="58">
        <v>1608</v>
      </c>
      <c r="J38" s="59">
        <v>1569</v>
      </c>
      <c r="K38" s="57">
        <f t="shared" si="0"/>
        <v>1546.8888888888889</v>
      </c>
    </row>
    <row r="39" spans="1:11" ht="12" customHeight="1" x14ac:dyDescent="0.2">
      <c r="A39" s="56" t="str">
        <f>'Pregnant Women Participating'!A39</f>
        <v>Louisiana</v>
      </c>
      <c r="B39" s="57">
        <v>4656</v>
      </c>
      <c r="C39" s="58">
        <v>4595</v>
      </c>
      <c r="D39" s="58">
        <v>4522</v>
      </c>
      <c r="E39" s="58">
        <v>4522</v>
      </c>
      <c r="F39" s="58">
        <v>4518</v>
      </c>
      <c r="G39" s="58">
        <v>4624</v>
      </c>
      <c r="H39" s="58">
        <v>4622</v>
      </c>
      <c r="I39" s="58">
        <v>4606</v>
      </c>
      <c r="J39" s="59">
        <v>4546</v>
      </c>
      <c r="K39" s="57">
        <f t="shared" si="0"/>
        <v>4579</v>
      </c>
    </row>
    <row r="40" spans="1:11" ht="12" customHeight="1" x14ac:dyDescent="0.2">
      <c r="A40" s="56" t="str">
        <f>'Pregnant Women Participating'!A40</f>
        <v>New Mexico</v>
      </c>
      <c r="B40" s="57">
        <v>1850</v>
      </c>
      <c r="C40" s="58">
        <v>1872</v>
      </c>
      <c r="D40" s="58">
        <v>1867</v>
      </c>
      <c r="E40" s="58">
        <v>1869</v>
      </c>
      <c r="F40" s="58">
        <v>1946</v>
      </c>
      <c r="G40" s="58">
        <v>1930</v>
      </c>
      <c r="H40" s="58">
        <v>1972</v>
      </c>
      <c r="I40" s="58">
        <v>1941</v>
      </c>
      <c r="J40" s="59">
        <v>1921</v>
      </c>
      <c r="K40" s="57">
        <f t="shared" si="0"/>
        <v>1907.5555555555557</v>
      </c>
    </row>
    <row r="41" spans="1:11" ht="12" customHeight="1" x14ac:dyDescent="0.2">
      <c r="A41" s="56" t="str">
        <f>'Pregnant Women Participating'!A41</f>
        <v>Oklahoma</v>
      </c>
      <c r="B41" s="57">
        <v>939</v>
      </c>
      <c r="C41" s="58">
        <v>966</v>
      </c>
      <c r="D41" s="58">
        <v>973</v>
      </c>
      <c r="E41" s="58">
        <v>1002</v>
      </c>
      <c r="F41" s="58">
        <v>996</v>
      </c>
      <c r="G41" s="58">
        <v>1014</v>
      </c>
      <c r="H41" s="58">
        <v>1041</v>
      </c>
      <c r="I41" s="58">
        <v>1040</v>
      </c>
      <c r="J41" s="59">
        <v>896</v>
      </c>
      <c r="K41" s="57">
        <f t="shared" si="0"/>
        <v>985.22222222222217</v>
      </c>
    </row>
    <row r="42" spans="1:11" ht="12" customHeight="1" x14ac:dyDescent="0.2">
      <c r="A42" s="56" t="str">
        <f>'Pregnant Women Participating'!A42</f>
        <v>Texas</v>
      </c>
      <c r="B42" s="57">
        <v>93380</v>
      </c>
      <c r="C42" s="58">
        <v>92121</v>
      </c>
      <c r="D42" s="58">
        <v>90127</v>
      </c>
      <c r="E42" s="58">
        <v>90978</v>
      </c>
      <c r="F42" s="58">
        <v>90846</v>
      </c>
      <c r="G42" s="58">
        <v>90687</v>
      </c>
      <c r="H42" s="58">
        <v>90171</v>
      </c>
      <c r="I42" s="58">
        <v>90340</v>
      </c>
      <c r="J42" s="59">
        <v>89474</v>
      </c>
      <c r="K42" s="57">
        <f t="shared" si="0"/>
        <v>90902.666666666672</v>
      </c>
    </row>
    <row r="43" spans="1:11" ht="12" customHeight="1" x14ac:dyDescent="0.2">
      <c r="A43" s="56" t="str">
        <f>'Pregnant Women Participating'!A43</f>
        <v>Utah</v>
      </c>
      <c r="B43" s="57">
        <v>2195</v>
      </c>
      <c r="C43" s="58">
        <v>2209</v>
      </c>
      <c r="D43" s="58">
        <v>2216</v>
      </c>
      <c r="E43" s="58">
        <v>2285</v>
      </c>
      <c r="F43" s="58">
        <v>2274</v>
      </c>
      <c r="G43" s="58">
        <v>2306</v>
      </c>
      <c r="H43" s="58">
        <v>2309</v>
      </c>
      <c r="I43" s="58">
        <v>2398</v>
      </c>
      <c r="J43" s="59">
        <v>2413</v>
      </c>
      <c r="K43" s="57">
        <f t="shared" si="0"/>
        <v>2289.4444444444443</v>
      </c>
    </row>
    <row r="44" spans="1:11" ht="12" customHeight="1" x14ac:dyDescent="0.2">
      <c r="A44" s="56" t="str">
        <f>'Pregnant Women Participating'!A44</f>
        <v>Inter-Tribal Council, AZ</v>
      </c>
      <c r="B44" s="57">
        <v>191</v>
      </c>
      <c r="C44" s="58">
        <v>195</v>
      </c>
      <c r="D44" s="58">
        <v>213</v>
      </c>
      <c r="E44" s="58">
        <v>219</v>
      </c>
      <c r="F44" s="58">
        <v>203</v>
      </c>
      <c r="G44" s="58">
        <v>193</v>
      </c>
      <c r="H44" s="58">
        <v>195</v>
      </c>
      <c r="I44" s="58">
        <v>201</v>
      </c>
      <c r="J44" s="59">
        <v>205</v>
      </c>
      <c r="K44" s="57">
        <f t="shared" si="0"/>
        <v>201.66666666666666</v>
      </c>
    </row>
    <row r="45" spans="1:11" ht="12" customHeight="1" x14ac:dyDescent="0.2">
      <c r="A45" s="56" t="str">
        <f>'Pregnant Women Participating'!A45</f>
        <v>Navajo Nation, AZ</v>
      </c>
      <c r="B45" s="57">
        <v>422</v>
      </c>
      <c r="C45" s="58">
        <v>211</v>
      </c>
      <c r="D45" s="58">
        <v>206</v>
      </c>
      <c r="E45" s="58">
        <v>222</v>
      </c>
      <c r="F45" s="58">
        <v>203</v>
      </c>
      <c r="G45" s="58">
        <v>213</v>
      </c>
      <c r="H45" s="58">
        <v>212</v>
      </c>
      <c r="I45" s="58">
        <v>218</v>
      </c>
      <c r="J45" s="59">
        <v>210</v>
      </c>
      <c r="K45" s="57">
        <f t="shared" si="0"/>
        <v>235.22222222222223</v>
      </c>
    </row>
    <row r="46" spans="1:11" ht="12" customHeight="1" x14ac:dyDescent="0.2">
      <c r="A46" s="56" t="str">
        <f>'Pregnant Women Participating'!A46</f>
        <v>Acoma, Canoncito &amp; Laguna, NM</v>
      </c>
      <c r="B46" s="57">
        <v>13</v>
      </c>
      <c r="C46" s="58">
        <v>11</v>
      </c>
      <c r="D46" s="58">
        <v>11</v>
      </c>
      <c r="E46" s="58">
        <v>9</v>
      </c>
      <c r="F46" s="58">
        <v>8</v>
      </c>
      <c r="G46" s="58">
        <v>10</v>
      </c>
      <c r="H46" s="58">
        <v>19</v>
      </c>
      <c r="I46" s="58">
        <v>18</v>
      </c>
      <c r="J46" s="59">
        <v>12</v>
      </c>
      <c r="K46" s="57">
        <f t="shared" si="0"/>
        <v>12.333333333333334</v>
      </c>
    </row>
    <row r="47" spans="1:11" ht="12" customHeight="1" x14ac:dyDescent="0.2">
      <c r="A47" s="56" t="str">
        <f>'Pregnant Women Participating'!A47</f>
        <v>Eight Northern Pueblos, NM</v>
      </c>
      <c r="B47" s="57">
        <v>7</v>
      </c>
      <c r="C47" s="58">
        <v>10</v>
      </c>
      <c r="D47" s="58">
        <v>14</v>
      </c>
      <c r="E47" s="58">
        <v>10</v>
      </c>
      <c r="F47" s="58">
        <v>10</v>
      </c>
      <c r="G47" s="58">
        <v>7</v>
      </c>
      <c r="H47" s="58">
        <v>11</v>
      </c>
      <c r="I47" s="58">
        <v>14</v>
      </c>
      <c r="J47" s="59">
        <v>14</v>
      </c>
      <c r="K47" s="57">
        <f t="shared" si="0"/>
        <v>10.777777777777779</v>
      </c>
    </row>
    <row r="48" spans="1:11" ht="12" customHeight="1" x14ac:dyDescent="0.2">
      <c r="A48" s="56" t="str">
        <f>'Pregnant Women Participating'!A48</f>
        <v>Five Sandoval Pueblos, NM</v>
      </c>
      <c r="B48" s="57">
        <v>5</v>
      </c>
      <c r="C48" s="58">
        <v>5</v>
      </c>
      <c r="D48" s="58">
        <v>4</v>
      </c>
      <c r="E48" s="58">
        <v>4</v>
      </c>
      <c r="F48" s="58">
        <v>24</v>
      </c>
      <c r="G48" s="58">
        <v>6</v>
      </c>
      <c r="H48" s="58">
        <v>6</v>
      </c>
      <c r="I48" s="58">
        <v>5</v>
      </c>
      <c r="J48" s="59">
        <v>4</v>
      </c>
      <c r="K48" s="57">
        <f t="shared" si="0"/>
        <v>7</v>
      </c>
    </row>
    <row r="49" spans="1:11" ht="12" customHeight="1" x14ac:dyDescent="0.2">
      <c r="A49" s="56" t="str">
        <f>'Pregnant Women Participating'!A49</f>
        <v>Isleta Pueblo, NM</v>
      </c>
      <c r="B49" s="57">
        <v>50</v>
      </c>
      <c r="C49" s="58">
        <v>58</v>
      </c>
      <c r="D49" s="58">
        <v>57</v>
      </c>
      <c r="E49" s="58">
        <v>52</v>
      </c>
      <c r="F49" s="58">
        <v>51</v>
      </c>
      <c r="G49" s="58">
        <v>51</v>
      </c>
      <c r="H49" s="58">
        <v>50</v>
      </c>
      <c r="I49" s="58">
        <v>48</v>
      </c>
      <c r="J49" s="59">
        <v>37</v>
      </c>
      <c r="K49" s="57">
        <f t="shared" si="0"/>
        <v>50.444444444444443</v>
      </c>
    </row>
    <row r="50" spans="1:11" ht="12" customHeight="1" x14ac:dyDescent="0.2">
      <c r="A50" s="56" t="str">
        <f>'Pregnant Women Participating'!A50</f>
        <v>San Felipe Pueblo, NM</v>
      </c>
      <c r="B50" s="57">
        <v>14</v>
      </c>
      <c r="C50" s="58">
        <v>11</v>
      </c>
      <c r="D50" s="58">
        <v>10</v>
      </c>
      <c r="E50" s="58">
        <v>9</v>
      </c>
      <c r="F50" s="58">
        <v>7</v>
      </c>
      <c r="G50" s="58">
        <v>8</v>
      </c>
      <c r="H50" s="58">
        <v>7</v>
      </c>
      <c r="I50" s="58">
        <v>10</v>
      </c>
      <c r="J50" s="59">
        <v>12</v>
      </c>
      <c r="K50" s="57">
        <f t="shared" si="0"/>
        <v>9.7777777777777786</v>
      </c>
    </row>
    <row r="51" spans="1:11" ht="12" customHeight="1" x14ac:dyDescent="0.2">
      <c r="A51" s="56" t="str">
        <f>'Pregnant Women Participating'!A51</f>
        <v>Santo Domingo Tribe, NM</v>
      </c>
      <c r="B51" s="57">
        <v>8</v>
      </c>
      <c r="C51" s="58">
        <v>5</v>
      </c>
      <c r="D51" s="58">
        <v>5</v>
      </c>
      <c r="E51" s="58">
        <v>6</v>
      </c>
      <c r="F51" s="58">
        <v>8</v>
      </c>
      <c r="G51" s="58">
        <v>7</v>
      </c>
      <c r="H51" s="58">
        <v>8</v>
      </c>
      <c r="I51" s="58">
        <v>9</v>
      </c>
      <c r="J51" s="59">
        <v>7</v>
      </c>
      <c r="K51" s="57">
        <f t="shared" si="0"/>
        <v>7</v>
      </c>
    </row>
    <row r="52" spans="1:11" ht="12" customHeight="1" x14ac:dyDescent="0.2">
      <c r="A52" s="56" t="str">
        <f>'Pregnant Women Participating'!A52</f>
        <v>Zuni Pueblo, NM</v>
      </c>
      <c r="B52" s="57">
        <v>13</v>
      </c>
      <c r="C52" s="58">
        <v>11</v>
      </c>
      <c r="D52" s="58">
        <v>14</v>
      </c>
      <c r="E52" s="58">
        <v>15</v>
      </c>
      <c r="F52" s="58">
        <v>17</v>
      </c>
      <c r="G52" s="58">
        <v>18</v>
      </c>
      <c r="H52" s="58">
        <v>13</v>
      </c>
      <c r="I52" s="58">
        <v>14</v>
      </c>
      <c r="J52" s="59">
        <v>10</v>
      </c>
      <c r="K52" s="57">
        <f t="shared" si="0"/>
        <v>13.888888888888889</v>
      </c>
    </row>
    <row r="53" spans="1:11" ht="12" customHeight="1" x14ac:dyDescent="0.2">
      <c r="A53" s="56" t="str">
        <f>'Pregnant Women Participating'!A53</f>
        <v>Cherokee Nation, OK</v>
      </c>
      <c r="B53" s="57">
        <v>137</v>
      </c>
      <c r="C53" s="58">
        <v>150</v>
      </c>
      <c r="D53" s="58">
        <v>138</v>
      </c>
      <c r="E53" s="58">
        <v>140</v>
      </c>
      <c r="F53" s="58">
        <v>141</v>
      </c>
      <c r="G53" s="58">
        <v>146</v>
      </c>
      <c r="H53" s="58">
        <v>144</v>
      </c>
      <c r="I53" s="58">
        <v>145</v>
      </c>
      <c r="J53" s="59">
        <v>141</v>
      </c>
      <c r="K53" s="57">
        <f t="shared" si="0"/>
        <v>142.44444444444446</v>
      </c>
    </row>
    <row r="54" spans="1:11" ht="12" customHeight="1" x14ac:dyDescent="0.2">
      <c r="A54" s="56" t="str">
        <f>'Pregnant Women Participating'!A54</f>
        <v>Chickasaw Nation, OK</v>
      </c>
      <c r="B54" s="57">
        <v>120</v>
      </c>
      <c r="C54" s="58">
        <v>95</v>
      </c>
      <c r="D54" s="58">
        <v>91</v>
      </c>
      <c r="E54" s="58">
        <v>94</v>
      </c>
      <c r="F54" s="58">
        <v>97</v>
      </c>
      <c r="G54" s="58">
        <v>87</v>
      </c>
      <c r="H54" s="58">
        <v>86</v>
      </c>
      <c r="I54" s="58">
        <v>98</v>
      </c>
      <c r="J54" s="59">
        <v>101</v>
      </c>
      <c r="K54" s="57">
        <f t="shared" si="0"/>
        <v>96.555555555555557</v>
      </c>
    </row>
    <row r="55" spans="1:11" ht="12" customHeight="1" x14ac:dyDescent="0.2">
      <c r="A55" s="56" t="str">
        <f>'Pregnant Women Participating'!A55</f>
        <v>Choctaw Nation, OK</v>
      </c>
      <c r="B55" s="57">
        <v>110</v>
      </c>
      <c r="C55" s="58">
        <v>98</v>
      </c>
      <c r="D55" s="58">
        <v>99</v>
      </c>
      <c r="E55" s="58">
        <v>98</v>
      </c>
      <c r="F55" s="58">
        <v>96</v>
      </c>
      <c r="G55" s="58">
        <v>99</v>
      </c>
      <c r="H55" s="58">
        <v>95</v>
      </c>
      <c r="I55" s="58">
        <v>104</v>
      </c>
      <c r="J55" s="59">
        <v>102</v>
      </c>
      <c r="K55" s="57">
        <f t="shared" si="0"/>
        <v>100.11111111111111</v>
      </c>
    </row>
    <row r="56" spans="1:11" ht="12" customHeight="1" x14ac:dyDescent="0.2">
      <c r="A56" s="56" t="str">
        <f>'Pregnant Women Participating'!A56</f>
        <v>Citizen Potawatomi Nation, OK</v>
      </c>
      <c r="B56" s="57">
        <v>44</v>
      </c>
      <c r="C56" s="58">
        <v>45</v>
      </c>
      <c r="D56" s="58">
        <v>42</v>
      </c>
      <c r="E56" s="58">
        <v>40</v>
      </c>
      <c r="F56" s="58">
        <v>37</v>
      </c>
      <c r="G56" s="58">
        <v>44</v>
      </c>
      <c r="H56" s="58">
        <v>46</v>
      </c>
      <c r="I56" s="58">
        <v>47</v>
      </c>
      <c r="J56" s="59">
        <v>51</v>
      </c>
      <c r="K56" s="57">
        <f t="shared" si="0"/>
        <v>44</v>
      </c>
    </row>
    <row r="57" spans="1:11" ht="12" customHeight="1" x14ac:dyDescent="0.2">
      <c r="A57" s="56" t="str">
        <f>'Pregnant Women Participating'!A57</f>
        <v>Inter-Tribal Council, OK</v>
      </c>
      <c r="B57" s="57">
        <v>11</v>
      </c>
      <c r="C57" s="58">
        <v>13</v>
      </c>
      <c r="D57" s="58">
        <v>10</v>
      </c>
      <c r="E57" s="58">
        <v>10</v>
      </c>
      <c r="F57" s="58">
        <v>14</v>
      </c>
      <c r="G57" s="58">
        <v>15</v>
      </c>
      <c r="H57" s="58">
        <v>15</v>
      </c>
      <c r="I57" s="58">
        <v>13</v>
      </c>
      <c r="J57" s="59">
        <v>15</v>
      </c>
      <c r="K57" s="57">
        <f t="shared" si="0"/>
        <v>12.888888888888889</v>
      </c>
    </row>
    <row r="58" spans="1:11" ht="12" customHeight="1" x14ac:dyDescent="0.2">
      <c r="A58" s="56" t="str">
        <f>'Pregnant Women Participating'!A58</f>
        <v>Muscogee Creek Nation, OK</v>
      </c>
      <c r="B58" s="57">
        <v>32</v>
      </c>
      <c r="C58" s="58">
        <v>35</v>
      </c>
      <c r="D58" s="58">
        <v>33</v>
      </c>
      <c r="E58" s="58">
        <v>27</v>
      </c>
      <c r="F58" s="58">
        <v>26</v>
      </c>
      <c r="G58" s="58">
        <v>25</v>
      </c>
      <c r="H58" s="58">
        <v>26</v>
      </c>
      <c r="I58" s="58">
        <v>25</v>
      </c>
      <c r="J58" s="59">
        <v>31</v>
      </c>
      <c r="K58" s="57">
        <f t="shared" si="0"/>
        <v>28.888888888888889</v>
      </c>
    </row>
    <row r="59" spans="1:11" ht="12" customHeight="1" x14ac:dyDescent="0.2">
      <c r="A59" s="56" t="str">
        <f>'Pregnant Women Participating'!A59</f>
        <v>Osage Tribal Council, OK</v>
      </c>
      <c r="B59" s="57">
        <v>187</v>
      </c>
      <c r="C59" s="58">
        <v>168</v>
      </c>
      <c r="D59" s="58">
        <v>162</v>
      </c>
      <c r="E59" s="58">
        <v>172</v>
      </c>
      <c r="F59" s="58">
        <v>168</v>
      </c>
      <c r="G59" s="58">
        <v>166</v>
      </c>
      <c r="H59" s="58">
        <v>167</v>
      </c>
      <c r="I59" s="58">
        <v>174</v>
      </c>
      <c r="J59" s="59">
        <v>175</v>
      </c>
      <c r="K59" s="57">
        <f t="shared" si="0"/>
        <v>171</v>
      </c>
    </row>
    <row r="60" spans="1:11" ht="12" customHeight="1" x14ac:dyDescent="0.2">
      <c r="A60" s="56" t="str">
        <f>'Pregnant Women Participating'!A60</f>
        <v>Otoe-Missouria Tribe, OK</v>
      </c>
      <c r="B60" s="57">
        <v>6</v>
      </c>
      <c r="C60" s="58">
        <v>9</v>
      </c>
      <c r="D60" s="58">
        <v>6</v>
      </c>
      <c r="E60" s="58">
        <v>5</v>
      </c>
      <c r="F60" s="58">
        <v>3</v>
      </c>
      <c r="G60" s="58">
        <v>6</v>
      </c>
      <c r="H60" s="58">
        <v>6</v>
      </c>
      <c r="I60" s="58">
        <v>5</v>
      </c>
      <c r="J60" s="59">
        <v>4</v>
      </c>
      <c r="K60" s="57">
        <f t="shared" si="0"/>
        <v>5.5555555555555554</v>
      </c>
    </row>
    <row r="61" spans="1:11" ht="12" customHeight="1" x14ac:dyDescent="0.2">
      <c r="A61" s="56" t="str">
        <f>'Pregnant Women Participating'!A61</f>
        <v>Wichita, Caddo &amp; Delaware (WCD), OK</v>
      </c>
      <c r="B61" s="57">
        <v>112</v>
      </c>
      <c r="C61" s="58">
        <v>120</v>
      </c>
      <c r="D61" s="58">
        <v>132</v>
      </c>
      <c r="E61" s="58">
        <v>130</v>
      </c>
      <c r="F61" s="58">
        <v>134</v>
      </c>
      <c r="G61" s="58">
        <v>135</v>
      </c>
      <c r="H61" s="58">
        <v>136</v>
      </c>
      <c r="I61" s="58">
        <v>127</v>
      </c>
      <c r="J61" s="59">
        <v>136</v>
      </c>
      <c r="K61" s="57">
        <f t="shared" si="0"/>
        <v>129.11111111111111</v>
      </c>
    </row>
    <row r="62" spans="1:11" ht="12" customHeight="1" x14ac:dyDescent="0.2">
      <c r="A62" s="56" t="str">
        <f>'Pregnant Women Participating'!A62</f>
        <v>Colorado</v>
      </c>
      <c r="B62" s="57">
        <v>3899</v>
      </c>
      <c r="C62" s="58">
        <v>3912</v>
      </c>
      <c r="D62" s="58">
        <v>3887</v>
      </c>
      <c r="E62" s="58">
        <v>4000</v>
      </c>
      <c r="F62" s="58">
        <v>4035</v>
      </c>
      <c r="G62" s="58">
        <v>4098</v>
      </c>
      <c r="H62" s="58">
        <v>4156</v>
      </c>
      <c r="I62" s="58">
        <v>4182</v>
      </c>
      <c r="J62" s="59">
        <v>4125</v>
      </c>
      <c r="K62" s="57">
        <f t="shared" si="0"/>
        <v>4032.6666666666665</v>
      </c>
    </row>
    <row r="63" spans="1:11" ht="12" customHeight="1" x14ac:dyDescent="0.2">
      <c r="A63" s="56" t="str">
        <f>'Pregnant Women Participating'!A63</f>
        <v>Kansas</v>
      </c>
      <c r="B63" s="57">
        <v>1952</v>
      </c>
      <c r="C63" s="58">
        <v>2007</v>
      </c>
      <c r="D63" s="58">
        <v>1969</v>
      </c>
      <c r="E63" s="58">
        <v>2037</v>
      </c>
      <c r="F63" s="58">
        <v>2011</v>
      </c>
      <c r="G63" s="58">
        <v>1985</v>
      </c>
      <c r="H63" s="58">
        <v>1928</v>
      </c>
      <c r="I63" s="58">
        <v>2079</v>
      </c>
      <c r="J63" s="59">
        <v>2087</v>
      </c>
      <c r="K63" s="57">
        <f t="shared" si="0"/>
        <v>2006.1111111111111</v>
      </c>
    </row>
    <row r="64" spans="1:11" ht="12" customHeight="1" x14ac:dyDescent="0.2">
      <c r="A64" s="56" t="str">
        <f>'Pregnant Women Participating'!A64</f>
        <v>Missouri</v>
      </c>
      <c r="B64" s="57">
        <v>3336</v>
      </c>
      <c r="C64" s="58">
        <v>3373</v>
      </c>
      <c r="D64" s="58">
        <v>3280</v>
      </c>
      <c r="E64" s="58">
        <v>3311</v>
      </c>
      <c r="F64" s="58">
        <v>3434</v>
      </c>
      <c r="G64" s="58">
        <v>3416</v>
      </c>
      <c r="H64" s="58">
        <v>3422</v>
      </c>
      <c r="I64" s="58">
        <v>3435</v>
      </c>
      <c r="J64" s="59">
        <v>3392</v>
      </c>
      <c r="K64" s="57">
        <f t="shared" si="0"/>
        <v>3377.6666666666665</v>
      </c>
    </row>
    <row r="65" spans="1:11" ht="12" customHeight="1" x14ac:dyDescent="0.2">
      <c r="A65" s="56" t="str">
        <f>'Pregnant Women Participating'!A65</f>
        <v>Montana</v>
      </c>
      <c r="B65" s="57">
        <v>471</v>
      </c>
      <c r="C65" s="58">
        <v>480</v>
      </c>
      <c r="D65" s="58">
        <v>462</v>
      </c>
      <c r="E65" s="58">
        <v>488</v>
      </c>
      <c r="F65" s="58">
        <v>463</v>
      </c>
      <c r="G65" s="58">
        <v>484</v>
      </c>
      <c r="H65" s="58">
        <v>458</v>
      </c>
      <c r="I65" s="58">
        <v>464</v>
      </c>
      <c r="J65" s="59">
        <v>484</v>
      </c>
      <c r="K65" s="57">
        <f t="shared" si="0"/>
        <v>472.66666666666669</v>
      </c>
    </row>
    <row r="66" spans="1:11" ht="12" customHeight="1" x14ac:dyDescent="0.2">
      <c r="A66" s="56" t="str">
        <f>'Pregnant Women Participating'!A66</f>
        <v>Nebraska</v>
      </c>
      <c r="B66" s="57">
        <v>1813</v>
      </c>
      <c r="C66" s="58">
        <v>1823</v>
      </c>
      <c r="D66" s="58">
        <v>1842</v>
      </c>
      <c r="E66" s="58">
        <v>1841</v>
      </c>
      <c r="F66" s="58">
        <v>1941</v>
      </c>
      <c r="G66" s="58">
        <v>1947</v>
      </c>
      <c r="H66" s="58">
        <v>1896</v>
      </c>
      <c r="I66" s="58">
        <v>1954</v>
      </c>
      <c r="J66" s="59">
        <v>1953</v>
      </c>
      <c r="K66" s="57">
        <f t="shared" si="0"/>
        <v>1890</v>
      </c>
    </row>
    <row r="67" spans="1:11" ht="12" customHeight="1" x14ac:dyDescent="0.2">
      <c r="A67" s="56" t="str">
        <f>'Pregnant Women Participating'!A67</f>
        <v>North Dakota</v>
      </c>
      <c r="B67" s="57">
        <v>363</v>
      </c>
      <c r="C67" s="58">
        <v>381</v>
      </c>
      <c r="D67" s="58">
        <v>378</v>
      </c>
      <c r="E67" s="58">
        <v>363</v>
      </c>
      <c r="F67" s="58">
        <v>387</v>
      </c>
      <c r="G67" s="58">
        <v>384</v>
      </c>
      <c r="H67" s="58">
        <v>393</v>
      </c>
      <c r="I67" s="58">
        <v>410</v>
      </c>
      <c r="J67" s="59">
        <v>401</v>
      </c>
      <c r="K67" s="57">
        <f t="shared" si="0"/>
        <v>384.44444444444446</v>
      </c>
    </row>
    <row r="68" spans="1:11" ht="12" customHeight="1" x14ac:dyDescent="0.2">
      <c r="A68" s="56" t="str">
        <f>'Pregnant Women Participating'!A68</f>
        <v>South Dakota</v>
      </c>
      <c r="B68" s="57">
        <v>592</v>
      </c>
      <c r="C68" s="58">
        <v>585</v>
      </c>
      <c r="D68" s="58">
        <v>545</v>
      </c>
      <c r="E68" s="58">
        <v>567</v>
      </c>
      <c r="F68" s="58">
        <v>556</v>
      </c>
      <c r="G68" s="58">
        <v>572</v>
      </c>
      <c r="H68" s="58">
        <v>594</v>
      </c>
      <c r="I68" s="58">
        <v>633</v>
      </c>
      <c r="J68" s="59">
        <v>632</v>
      </c>
      <c r="K68" s="57">
        <f t="shared" si="0"/>
        <v>586.22222222222217</v>
      </c>
    </row>
    <row r="69" spans="1:11" ht="12" customHeight="1" x14ac:dyDescent="0.2">
      <c r="A69" s="56" t="str">
        <f>'Pregnant Women Participating'!A69</f>
        <v>Wyoming</v>
      </c>
      <c r="B69" s="57">
        <v>209</v>
      </c>
      <c r="C69" s="58">
        <v>220</v>
      </c>
      <c r="D69" s="58">
        <v>212</v>
      </c>
      <c r="E69" s="58">
        <v>216</v>
      </c>
      <c r="F69" s="58">
        <v>218</v>
      </c>
      <c r="G69" s="58">
        <v>204</v>
      </c>
      <c r="H69" s="58">
        <v>189</v>
      </c>
      <c r="I69" s="58">
        <v>192</v>
      </c>
      <c r="J69" s="59">
        <v>191</v>
      </c>
      <c r="K69" s="57">
        <f t="shared" si="0"/>
        <v>205.66666666666666</v>
      </c>
    </row>
    <row r="70" spans="1:11" ht="12" customHeight="1" x14ac:dyDescent="0.2">
      <c r="A70" s="56" t="str">
        <f>'Pregnant Women Participating'!A70</f>
        <v>Ute Mountain Ute Tribe, CO</v>
      </c>
      <c r="B70" s="57">
        <v>7</v>
      </c>
      <c r="C70" s="58">
        <v>9</v>
      </c>
      <c r="D70" s="58">
        <v>11</v>
      </c>
      <c r="E70" s="58">
        <v>10</v>
      </c>
      <c r="F70" s="58">
        <v>10</v>
      </c>
      <c r="G70" s="58">
        <v>11</v>
      </c>
      <c r="H70" s="58">
        <v>13</v>
      </c>
      <c r="I70" s="58">
        <v>12</v>
      </c>
      <c r="J70" s="59">
        <v>10</v>
      </c>
      <c r="K70" s="57">
        <f t="shared" si="0"/>
        <v>10.333333333333334</v>
      </c>
    </row>
    <row r="71" spans="1:11" ht="12" customHeight="1" x14ac:dyDescent="0.2">
      <c r="A71" s="56" t="str">
        <f>'Pregnant Women Participating'!A71</f>
        <v>Omaha Sioux, NE</v>
      </c>
      <c r="B71" s="57">
        <v>12</v>
      </c>
      <c r="C71" s="58">
        <v>4</v>
      </c>
      <c r="D71" s="58">
        <v>4</v>
      </c>
      <c r="E71" s="58">
        <v>6</v>
      </c>
      <c r="F71" s="58">
        <v>7</v>
      </c>
      <c r="G71" s="58">
        <v>8</v>
      </c>
      <c r="H71" s="58">
        <v>6</v>
      </c>
      <c r="I71" s="58">
        <v>4</v>
      </c>
      <c r="J71" s="59">
        <v>3</v>
      </c>
      <c r="K71" s="57">
        <f t="shared" si="0"/>
        <v>6</v>
      </c>
    </row>
    <row r="72" spans="1:11" ht="12" customHeight="1" x14ac:dyDescent="0.2">
      <c r="A72" s="56" t="str">
        <f>'Pregnant Women Participating'!A72</f>
        <v>Santee Sioux, NE</v>
      </c>
      <c r="B72" s="57">
        <v>2</v>
      </c>
      <c r="C72" s="58">
        <v>1</v>
      </c>
      <c r="D72" s="58">
        <v>1</v>
      </c>
      <c r="E72" s="58">
        <v>1</v>
      </c>
      <c r="F72" s="58">
        <v>0</v>
      </c>
      <c r="G72" s="58">
        <v>0</v>
      </c>
      <c r="H72" s="58">
        <v>0</v>
      </c>
      <c r="I72" s="58">
        <v>0</v>
      </c>
      <c r="J72" s="59">
        <v>0</v>
      </c>
      <c r="K72" s="57">
        <f t="shared" si="0"/>
        <v>0.55555555555555558</v>
      </c>
    </row>
    <row r="73" spans="1:11" ht="12" customHeight="1" x14ac:dyDescent="0.2">
      <c r="A73" s="56" t="str">
        <f>'Pregnant Women Participating'!A73</f>
        <v>Winnebago Tribe, NE</v>
      </c>
      <c r="B73" s="57">
        <v>6</v>
      </c>
      <c r="C73" s="58">
        <v>4</v>
      </c>
      <c r="D73" s="58">
        <v>1</v>
      </c>
      <c r="E73" s="58">
        <v>1</v>
      </c>
      <c r="F73" s="58">
        <v>1</v>
      </c>
      <c r="G73" s="58">
        <v>1</v>
      </c>
      <c r="H73" s="58">
        <v>2</v>
      </c>
      <c r="I73" s="58">
        <v>1</v>
      </c>
      <c r="J73" s="59">
        <v>1</v>
      </c>
      <c r="K73" s="57">
        <f t="shared" si="0"/>
        <v>2</v>
      </c>
    </row>
    <row r="74" spans="1:11" ht="12" customHeight="1" x14ac:dyDescent="0.2">
      <c r="A74" s="56" t="str">
        <f>'Pregnant Women Participating'!A74</f>
        <v>Standing Rock Sioux Tribe, ND</v>
      </c>
      <c r="B74" s="57">
        <v>10</v>
      </c>
      <c r="C74" s="58">
        <v>3</v>
      </c>
      <c r="D74" s="58">
        <v>3</v>
      </c>
      <c r="E74" s="58">
        <v>7</v>
      </c>
      <c r="F74" s="58">
        <v>6</v>
      </c>
      <c r="G74" s="58">
        <v>2</v>
      </c>
      <c r="H74" s="58">
        <v>2</v>
      </c>
      <c r="I74" s="58">
        <v>2</v>
      </c>
      <c r="J74" s="59">
        <v>4</v>
      </c>
      <c r="K74" s="57">
        <f t="shared" si="0"/>
        <v>4.333333333333333</v>
      </c>
    </row>
    <row r="75" spans="1:11" ht="12" customHeight="1" x14ac:dyDescent="0.2">
      <c r="A75" s="56" t="str">
        <f>'Pregnant Women Participating'!A75</f>
        <v>Three Affiliated Tribes, ND</v>
      </c>
      <c r="B75" s="57">
        <v>4</v>
      </c>
      <c r="C75" s="58">
        <v>5</v>
      </c>
      <c r="D75" s="58">
        <v>4</v>
      </c>
      <c r="E75" s="58">
        <v>3</v>
      </c>
      <c r="F75" s="58">
        <v>2</v>
      </c>
      <c r="G75" s="58">
        <v>1</v>
      </c>
      <c r="H75" s="58">
        <v>1</v>
      </c>
      <c r="I75" s="58">
        <v>1</v>
      </c>
      <c r="J75" s="59">
        <v>2</v>
      </c>
      <c r="K75" s="57">
        <f t="shared" si="0"/>
        <v>2.5555555555555554</v>
      </c>
    </row>
    <row r="76" spans="1:11" ht="12" customHeight="1" x14ac:dyDescent="0.2">
      <c r="A76" s="56" t="str">
        <f>'Pregnant Women Participating'!A76</f>
        <v>Cheyenne River Sioux, SD</v>
      </c>
      <c r="B76" s="57">
        <v>17</v>
      </c>
      <c r="C76" s="58">
        <v>11</v>
      </c>
      <c r="D76" s="58">
        <v>6</v>
      </c>
      <c r="E76" s="58">
        <v>7</v>
      </c>
      <c r="F76" s="58">
        <v>6</v>
      </c>
      <c r="G76" s="58">
        <v>5</v>
      </c>
      <c r="H76" s="58">
        <v>4</v>
      </c>
      <c r="I76" s="58">
        <v>4</v>
      </c>
      <c r="J76" s="59">
        <v>4</v>
      </c>
      <c r="K76" s="57">
        <f t="shared" si="0"/>
        <v>7.1111111111111107</v>
      </c>
    </row>
    <row r="77" spans="1:11" ht="12" customHeight="1" x14ac:dyDescent="0.2">
      <c r="A77" s="56" t="str">
        <f>'Pregnant Women Participating'!A77</f>
        <v>Rosebud Sioux, SD</v>
      </c>
      <c r="B77" s="57">
        <v>32</v>
      </c>
      <c r="C77" s="58">
        <v>38</v>
      </c>
      <c r="D77" s="58">
        <v>24</v>
      </c>
      <c r="E77" s="58">
        <v>23</v>
      </c>
      <c r="F77" s="58">
        <v>24</v>
      </c>
      <c r="G77" s="58">
        <v>23</v>
      </c>
      <c r="H77" s="58">
        <v>23</v>
      </c>
      <c r="I77" s="58">
        <v>28</v>
      </c>
      <c r="J77" s="59">
        <v>34</v>
      </c>
      <c r="K77" s="57">
        <f t="shared" si="0"/>
        <v>27.666666666666668</v>
      </c>
    </row>
    <row r="78" spans="1:11" ht="12" customHeight="1" x14ac:dyDescent="0.2">
      <c r="A78" s="56" t="str">
        <f>'Pregnant Women Participating'!A78</f>
        <v>Northern Arapahoe, WY</v>
      </c>
      <c r="B78" s="57">
        <v>19</v>
      </c>
      <c r="C78" s="58">
        <v>16</v>
      </c>
      <c r="D78" s="58">
        <v>15</v>
      </c>
      <c r="E78" s="58">
        <v>11</v>
      </c>
      <c r="F78" s="58">
        <v>10</v>
      </c>
      <c r="G78" s="58">
        <v>10</v>
      </c>
      <c r="H78" s="58">
        <v>12</v>
      </c>
      <c r="I78" s="58">
        <v>11</v>
      </c>
      <c r="J78" s="59">
        <v>10</v>
      </c>
      <c r="K78" s="57">
        <f t="shared" si="0"/>
        <v>12.666666666666666</v>
      </c>
    </row>
    <row r="79" spans="1:11" ht="12" customHeight="1" x14ac:dyDescent="0.2">
      <c r="A79" s="56" t="str">
        <f>'Pregnant Women Participating'!A79</f>
        <v>Shoshone Tribe, WY</v>
      </c>
      <c r="B79" s="57">
        <v>1</v>
      </c>
      <c r="C79" s="58">
        <v>1</v>
      </c>
      <c r="D79" s="58">
        <v>1</v>
      </c>
      <c r="E79" s="58">
        <v>1</v>
      </c>
      <c r="F79" s="58">
        <v>0</v>
      </c>
      <c r="G79" s="58">
        <v>1</v>
      </c>
      <c r="H79" s="58">
        <v>2</v>
      </c>
      <c r="I79" s="58">
        <v>3</v>
      </c>
      <c r="J79" s="59">
        <v>1</v>
      </c>
      <c r="K79" s="57">
        <f t="shared" si="0"/>
        <v>1.2222222222222223</v>
      </c>
    </row>
    <row r="80" spans="1:11" ht="12" customHeight="1" x14ac:dyDescent="0.2">
      <c r="A80" s="65" t="str">
        <f>'Pregnant Women Participating'!A80</f>
        <v>Alaska</v>
      </c>
      <c r="B80" s="57">
        <v>685</v>
      </c>
      <c r="C80" s="58">
        <v>672</v>
      </c>
      <c r="D80" s="58">
        <v>650</v>
      </c>
      <c r="E80" s="58">
        <v>665</v>
      </c>
      <c r="F80" s="58">
        <v>650</v>
      </c>
      <c r="G80" s="58">
        <v>662</v>
      </c>
      <c r="H80" s="58">
        <v>667</v>
      </c>
      <c r="I80" s="58">
        <v>666</v>
      </c>
      <c r="J80" s="59">
        <v>864</v>
      </c>
      <c r="K80" s="57">
        <f t="shared" si="0"/>
        <v>686.77777777777783</v>
      </c>
    </row>
    <row r="81" spans="1:11" ht="12" customHeight="1" x14ac:dyDescent="0.2">
      <c r="A81" s="65" t="str">
        <f>'Pregnant Women Participating'!A81</f>
        <v>American Samoa</v>
      </c>
      <c r="B81" s="57">
        <v>297</v>
      </c>
      <c r="C81" s="58">
        <v>294</v>
      </c>
      <c r="D81" s="58">
        <v>301</v>
      </c>
      <c r="E81" s="58">
        <v>313</v>
      </c>
      <c r="F81" s="58">
        <v>318</v>
      </c>
      <c r="G81" s="58">
        <v>312</v>
      </c>
      <c r="H81" s="58">
        <v>313</v>
      </c>
      <c r="I81" s="58">
        <v>316</v>
      </c>
      <c r="J81" s="59">
        <v>334</v>
      </c>
      <c r="K81" s="57">
        <f t="shared" si="0"/>
        <v>310.88888888888891</v>
      </c>
    </row>
    <row r="82" spans="1:11" ht="12" customHeight="1" x14ac:dyDescent="0.2">
      <c r="A82" s="65" t="str">
        <f>'Pregnant Women Participating'!A82</f>
        <v>California</v>
      </c>
      <c r="B82" s="57">
        <v>44663</v>
      </c>
      <c r="C82" s="58">
        <v>44288</v>
      </c>
      <c r="D82" s="58">
        <v>44222</v>
      </c>
      <c r="E82" s="58">
        <v>45322</v>
      </c>
      <c r="F82" s="58">
        <v>44972</v>
      </c>
      <c r="G82" s="58">
        <v>45009</v>
      </c>
      <c r="H82" s="58">
        <v>45306</v>
      </c>
      <c r="I82" s="58">
        <v>45411</v>
      </c>
      <c r="J82" s="59">
        <v>44703</v>
      </c>
      <c r="K82" s="57">
        <f t="shared" si="0"/>
        <v>44877.333333333336</v>
      </c>
    </row>
    <row r="83" spans="1:11" ht="12" customHeight="1" x14ac:dyDescent="0.2">
      <c r="A83" s="65" t="str">
        <f>'Pregnant Women Participating'!A83</f>
        <v>Guam</v>
      </c>
      <c r="B83" s="57">
        <v>320</v>
      </c>
      <c r="C83" s="58">
        <v>345</v>
      </c>
      <c r="D83" s="58">
        <v>359</v>
      </c>
      <c r="E83" s="58">
        <v>357</v>
      </c>
      <c r="F83" s="58">
        <v>348</v>
      </c>
      <c r="G83" s="58">
        <v>360</v>
      </c>
      <c r="H83" s="58">
        <v>362</v>
      </c>
      <c r="I83" s="58">
        <v>366</v>
      </c>
      <c r="J83" s="59">
        <v>337</v>
      </c>
      <c r="K83" s="57">
        <f t="shared" si="0"/>
        <v>350.44444444444446</v>
      </c>
    </row>
    <row r="84" spans="1:11" ht="12" customHeight="1" x14ac:dyDescent="0.2">
      <c r="A84" s="65" t="str">
        <f>'Pregnant Women Participating'!A84</f>
        <v>Hawaii</v>
      </c>
      <c r="B84" s="57">
        <v>1339</v>
      </c>
      <c r="C84" s="58">
        <v>1367</v>
      </c>
      <c r="D84" s="58">
        <v>1299</v>
      </c>
      <c r="E84" s="58">
        <v>1322</v>
      </c>
      <c r="F84" s="58">
        <v>1310</v>
      </c>
      <c r="G84" s="58">
        <v>1301</v>
      </c>
      <c r="H84" s="58">
        <v>1295</v>
      </c>
      <c r="I84" s="58">
        <v>1333</v>
      </c>
      <c r="J84" s="59">
        <v>1298</v>
      </c>
      <c r="K84" s="57">
        <f t="shared" si="0"/>
        <v>1318.2222222222222</v>
      </c>
    </row>
    <row r="85" spans="1:11" ht="12" customHeight="1" x14ac:dyDescent="0.2">
      <c r="A85" s="65" t="str">
        <f>'Pregnant Women Participating'!A85</f>
        <v>Idaho</v>
      </c>
      <c r="B85" s="57">
        <v>1342</v>
      </c>
      <c r="C85" s="58">
        <v>1364</v>
      </c>
      <c r="D85" s="58">
        <v>1355</v>
      </c>
      <c r="E85" s="58">
        <v>1383</v>
      </c>
      <c r="F85" s="58">
        <v>1369</v>
      </c>
      <c r="G85" s="58">
        <v>1359</v>
      </c>
      <c r="H85" s="58">
        <v>1380</v>
      </c>
      <c r="I85" s="58">
        <v>1435</v>
      </c>
      <c r="J85" s="59">
        <v>1411</v>
      </c>
      <c r="K85" s="57">
        <f t="shared" si="0"/>
        <v>1377.5555555555557</v>
      </c>
    </row>
    <row r="86" spans="1:11" ht="12" customHeight="1" x14ac:dyDescent="0.2">
      <c r="A86" s="65" t="str">
        <f>'Pregnant Women Participating'!A86</f>
        <v>Nevada</v>
      </c>
      <c r="B86" s="57">
        <v>2739</v>
      </c>
      <c r="C86" s="58">
        <v>2839</v>
      </c>
      <c r="D86" s="58">
        <v>2930</v>
      </c>
      <c r="E86" s="58">
        <v>2983</v>
      </c>
      <c r="F86" s="58">
        <v>2986</v>
      </c>
      <c r="G86" s="58">
        <v>2986</v>
      </c>
      <c r="H86" s="58">
        <v>3036</v>
      </c>
      <c r="I86" s="58">
        <v>3052</v>
      </c>
      <c r="J86" s="59">
        <v>3013</v>
      </c>
      <c r="K86" s="57">
        <f t="shared" si="0"/>
        <v>2951.5555555555557</v>
      </c>
    </row>
    <row r="87" spans="1:11" ht="12" customHeight="1" x14ac:dyDescent="0.2">
      <c r="A87" s="65" t="str">
        <f>'Pregnant Women Participating'!A87</f>
        <v>Oregon</v>
      </c>
      <c r="B87" s="57">
        <v>1852</v>
      </c>
      <c r="C87" s="58">
        <v>1828</v>
      </c>
      <c r="D87" s="58">
        <v>1800</v>
      </c>
      <c r="E87" s="58">
        <v>1805</v>
      </c>
      <c r="F87" s="58">
        <v>1833</v>
      </c>
      <c r="G87" s="58">
        <v>1894</v>
      </c>
      <c r="H87" s="58">
        <v>1868</v>
      </c>
      <c r="I87" s="58">
        <v>1876</v>
      </c>
      <c r="J87" s="59">
        <v>1876</v>
      </c>
      <c r="K87" s="57">
        <f t="shared" si="0"/>
        <v>1848</v>
      </c>
    </row>
    <row r="88" spans="1:11" ht="12" customHeight="1" x14ac:dyDescent="0.2">
      <c r="A88" s="65" t="str">
        <f>'Pregnant Women Participating'!A88</f>
        <v>Washington</v>
      </c>
      <c r="B88" s="57">
        <v>6075</v>
      </c>
      <c r="C88" s="58">
        <v>6082</v>
      </c>
      <c r="D88" s="58">
        <v>6022</v>
      </c>
      <c r="E88" s="58">
        <v>6052</v>
      </c>
      <c r="F88" s="58">
        <v>6163</v>
      </c>
      <c r="G88" s="58">
        <v>6313</v>
      </c>
      <c r="H88" s="58">
        <v>6327</v>
      </c>
      <c r="I88" s="58">
        <v>6431</v>
      </c>
      <c r="J88" s="59">
        <v>6312</v>
      </c>
      <c r="K88" s="57">
        <f t="shared" si="0"/>
        <v>6197.4444444444443</v>
      </c>
    </row>
    <row r="89" spans="1:11" ht="12" customHeight="1" x14ac:dyDescent="0.2">
      <c r="A89" s="65" t="str">
        <f>'Pregnant Women Participating'!A89</f>
        <v>Northern Marianas</v>
      </c>
      <c r="B89" s="57">
        <v>137</v>
      </c>
      <c r="C89" s="58">
        <v>139</v>
      </c>
      <c r="D89" s="58">
        <v>141</v>
      </c>
      <c r="E89" s="58">
        <v>129</v>
      </c>
      <c r="F89" s="58">
        <v>141</v>
      </c>
      <c r="G89" s="58">
        <v>146</v>
      </c>
      <c r="H89" s="58">
        <v>141</v>
      </c>
      <c r="I89" s="58">
        <v>138</v>
      </c>
      <c r="J89" s="59">
        <v>141</v>
      </c>
      <c r="K89" s="57">
        <f t="shared" si="0"/>
        <v>139.22222222222223</v>
      </c>
    </row>
    <row r="90" spans="1:11" ht="12" customHeight="1" x14ac:dyDescent="0.2">
      <c r="A90" s="65" t="str">
        <f>'Pregnant Women Participating'!A90</f>
        <v>Inter-Tribal Council, NV</v>
      </c>
      <c r="B90" s="57">
        <v>12</v>
      </c>
      <c r="C90" s="58">
        <v>14</v>
      </c>
      <c r="D90" s="58">
        <v>17</v>
      </c>
      <c r="E90" s="58">
        <v>16</v>
      </c>
      <c r="F90" s="58">
        <v>13</v>
      </c>
      <c r="G90" s="58">
        <v>15</v>
      </c>
      <c r="H90" s="58">
        <v>11</v>
      </c>
      <c r="I90" s="58">
        <v>14</v>
      </c>
      <c r="J90" s="59">
        <v>11</v>
      </c>
      <c r="K90" s="57">
        <f t="shared" si="0"/>
        <v>13.666666666666666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Springer, Lilly</cp:lastModifiedBy>
  <cp:lastPrinted>2007-07-12T20:45:57Z</cp:lastPrinted>
  <dcterms:created xsi:type="dcterms:W3CDTF">2003-03-31T18:32:09Z</dcterms:created>
  <dcterms:modified xsi:type="dcterms:W3CDTF">2025-02-05T20:08:26Z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